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updateLinks="never"/>
  <bookViews>
    <workbookView windowWidth="28695" windowHeight="13050" tabRatio="719" firstSheet="1" activeTab="3"/>
  </bookViews>
  <sheets>
    <sheet name="查询" sheetId="1" r:id="rId1"/>
    <sheet name="数据库" sheetId="17" r:id="rId2"/>
    <sheet name="数控铣 " sheetId="3" r:id="rId3"/>
    <sheet name="高速铣" sheetId="16" r:id="rId4"/>
    <sheet name="精雕" sheetId="4" r:id="rId5"/>
    <sheet name="电火花" sheetId="5" r:id="rId6"/>
    <sheet name="钻床 " sheetId="6" r:id="rId7"/>
    <sheet name="线切割 " sheetId="7" r:id="rId8"/>
    <sheet name="中走丝" sheetId="8" r:id="rId9"/>
    <sheet name="磨床" sheetId="9" r:id="rId10"/>
    <sheet name="精飞" sheetId="10" r:id="rId11"/>
    <sheet name="烧焊" sheetId="20" r:id="rId12"/>
    <sheet name="月总结" sheetId="11" r:id="rId13"/>
    <sheet name="厂内加工统计-2016" sheetId="12" state="hidden" r:id="rId14"/>
    <sheet name="数据图" sheetId="13" r:id="rId15"/>
    <sheet name="Sheet1" sheetId="21" r:id="rId16"/>
    <sheet name="精雕查找库" sheetId="19" state="hidden" r:id="rId17"/>
  </sheets>
  <externalReferences>
    <externalReference r:id="rId18"/>
    <externalReference r:id="rId19"/>
    <externalReference r:id="rId20"/>
  </externalReferences>
  <definedNames>
    <definedName name="_xlnm._FilterDatabase" localSheetId="5" hidden="1">电火花!$A$1:$O$856</definedName>
    <definedName name="_xlnm._FilterDatabase" localSheetId="2" hidden="1">'数控铣 '!$A$1:$P$739</definedName>
    <definedName name="_xlnm._FilterDatabase" localSheetId="3" hidden="1">高速铣!$A$1:$P$715</definedName>
    <definedName name="_xlnm._FilterDatabase" localSheetId="10" hidden="1">精飞!$A$1:$L$166</definedName>
    <definedName name="_xlnm._FilterDatabase" localSheetId="4" hidden="1">精雕!$A$1:$O$810</definedName>
    <definedName name="_xlnm._FilterDatabase" localSheetId="8" hidden="1">中走丝!$A$1:$I$3</definedName>
    <definedName name="_xlnm._FilterDatabase" localSheetId="6" hidden="1">'钻床 '!$A$1:$J$1030</definedName>
    <definedName name="_xlnm._FilterDatabase" localSheetId="7" hidden="1">'线切割 '!$A$1:$I$180</definedName>
    <definedName name="_xlnm._FilterDatabase" localSheetId="9" hidden="1">磨床!$A$1:$J$25</definedName>
    <definedName name="精雕计算">HLOOKUP(#REF!,#REF!,2,0)*#REF!</definedName>
    <definedName name="精雕计算" localSheetId="16">HLOOKUP(#REF!,#REF!,2,0)*#REF!</definedName>
    <definedName name="精雕计算" localSheetId="4">HLOOKUP(精雕!XFA1,精雕!$U$1:$AB$2,2,0)*精雕!XFD1</definedName>
    <definedName name="精雕计算" localSheetId="10">HLOOKUP('[1]1月份精雕加工时间统计单 '!IS1,'[1]1月份精雕加工时间统计单 '!$V$1:$AC$2,2,0)*'[1]1月份精雕加工时间统计单 '!IV1</definedName>
    <definedName name="精雕计算" localSheetId="0">HLOOKUP(#REF!,#REF!,2,0)*#REF!</definedName>
    <definedName name="精雕计算" localSheetId="12">HLOOKUP(#REF!,#REF!,2,0)*#REF!</definedName>
    <definedName name="_xlnm.Print_Area" localSheetId="14">数据图!$A$37:$L$72</definedName>
    <definedName name="_xlnm._FilterDatabase" localSheetId="12" hidden="1">月总结!$A$4:$AE$4</definedName>
    <definedName name="moldtype">[3]data!$A$2:$A$13</definedName>
    <definedName name="_xlnm._FilterDatabase" localSheetId="11" hidden="1">烧焊!$A$1:$I$344</definedName>
    <definedName name="_xlnm._FilterDatabase" localSheetId="1" hidden="1">数据库!$A$1:$E$467</definedName>
  </definedNames>
  <calcPr calcId="144525" concurrentCalc="0"/>
</workbook>
</file>

<file path=xl/comments1.xml><?xml version="1.0" encoding="utf-8"?>
<comments xmlns="http://schemas.openxmlformats.org/spreadsheetml/2006/main">
  <authors>
    <author>Administrator</author>
  </authors>
  <commentList>
    <comment ref="N8" authorId="0">
      <text>
        <r>
          <rPr>
            <sz val="9"/>
            <rFont val="宋体"/>
            <charset val="134"/>
          </rPr>
          <t>8月5号 刀杆及刀柄一把碰坏。损失1000元。
8月18日 因操作工疏忽，模料做坏损失1000元
实际损失600元</t>
        </r>
      </text>
    </comment>
    <comment ref="L11" authorId="0">
      <text>
        <r>
          <rPr>
            <sz val="9"/>
            <rFont val="宋体"/>
            <charset val="134"/>
          </rPr>
          <t>减去因加工错误，而重新加工累计的859元。</t>
        </r>
      </text>
    </comment>
    <comment ref="N16" authorId="0">
      <text>
        <r>
          <rPr>
            <sz val="9"/>
            <rFont val="宋体"/>
            <charset val="134"/>
          </rPr>
          <t>其中因加工出错刀具损失为215</t>
        </r>
      </text>
    </comment>
    <comment ref="N17" authorId="0">
      <text>
        <r>
          <rPr>
            <sz val="9"/>
            <rFont val="宋体"/>
            <charset val="134"/>
          </rPr>
          <t>损失17R0.8*150L刀头一个 计220元</t>
        </r>
      </text>
    </comment>
    <comment ref="N18" authorId="0">
      <text>
        <r>
          <rPr>
            <sz val="9"/>
            <rFont val="宋体"/>
            <charset val="134"/>
          </rPr>
          <t>损失17R0.8*150L防震杆及刀头各一个 计1000元</t>
        </r>
      </text>
    </comment>
    <comment ref="N25" authorId="0">
      <text>
        <r>
          <rPr>
            <sz val="9"/>
            <rFont val="宋体"/>
            <charset val="134"/>
          </rPr>
          <t>损失 防震杆17R0.8*150L 1把</t>
        </r>
      </text>
    </comment>
    <comment ref="N28" authorId="0">
      <text>
        <r>
          <rPr>
            <sz val="9"/>
            <rFont val="宋体"/>
            <charset val="134"/>
          </rPr>
          <t>4月份 数控铣编程吴晓因防震杆和其他刀具损坏，造成的损失需要扣除360元的工资。</t>
        </r>
      </text>
    </comment>
  </commentList>
</comments>
</file>

<file path=xl/comments2.xml><?xml version="1.0" encoding="utf-8"?>
<comments xmlns="http://schemas.openxmlformats.org/spreadsheetml/2006/main">
  <authors>
    <author>Administrator</author>
  </authors>
  <commentList>
    <comment ref="F2" authorId="0">
      <text>
        <r>
          <rPr>
            <sz val="9"/>
            <rFont val="宋体"/>
            <charset val="134"/>
          </rPr>
          <t>2015-5-24开始记录</t>
        </r>
      </text>
    </comment>
  </commentList>
</comments>
</file>

<file path=xl/sharedStrings.xml><?xml version="1.0" encoding="utf-8"?>
<sst xmlns="http://schemas.openxmlformats.org/spreadsheetml/2006/main" count="3140">
  <si>
    <t>2016 年厂内加工单查询表</t>
  </si>
  <si>
    <t>按组长查询：</t>
  </si>
  <si>
    <t>胡利敏</t>
  </si>
  <si>
    <t>按模具编号查询：</t>
  </si>
  <si>
    <t>JMT-D320-6</t>
  </si>
  <si>
    <t>组长：</t>
  </si>
  <si>
    <t>数控加工：</t>
  </si>
  <si>
    <t>精雕加工：</t>
  </si>
  <si>
    <t>电火花加工：</t>
  </si>
  <si>
    <t>钻床加工:</t>
  </si>
  <si>
    <t>磨床：</t>
  </si>
  <si>
    <t>线切割：</t>
  </si>
  <si>
    <t>飞刀：</t>
  </si>
  <si>
    <t>中走丝：</t>
  </si>
  <si>
    <t>高速铣：</t>
  </si>
  <si>
    <t>总结：</t>
  </si>
  <si>
    <t xml:space="preserve"> </t>
  </si>
  <si>
    <t>应建斌</t>
  </si>
  <si>
    <t>陈见月</t>
  </si>
  <si>
    <t>章安</t>
  </si>
  <si>
    <t>李松松</t>
  </si>
  <si>
    <t>陈元富</t>
  </si>
  <si>
    <t>周良正</t>
  </si>
  <si>
    <t>朱乾</t>
  </si>
  <si>
    <t>牟小安</t>
  </si>
  <si>
    <t>蔡彦超</t>
  </si>
  <si>
    <t>黄光</t>
  </si>
  <si>
    <t>章慧力</t>
  </si>
  <si>
    <t>奚浪平</t>
  </si>
  <si>
    <t>丁卫杰</t>
  </si>
  <si>
    <t>翁建明</t>
  </si>
  <si>
    <t>李国富</t>
  </si>
  <si>
    <t>章健</t>
  </si>
  <si>
    <t>马振江</t>
  </si>
  <si>
    <t>应钢林</t>
  </si>
  <si>
    <t>毛林志</t>
  </si>
  <si>
    <t>许双华</t>
  </si>
  <si>
    <t>王献伟</t>
  </si>
  <si>
    <t>史家明</t>
  </si>
  <si>
    <t>张星</t>
  </si>
  <si>
    <t>叶海峰</t>
  </si>
  <si>
    <t>叶万事</t>
  </si>
  <si>
    <t>廖明天</t>
  </si>
  <si>
    <t>童军伟</t>
  </si>
  <si>
    <t>戴亦明</t>
  </si>
  <si>
    <t>刘金建</t>
  </si>
  <si>
    <t>毕卫明</t>
  </si>
  <si>
    <t>罗阳</t>
  </si>
  <si>
    <t>林青春</t>
  </si>
  <si>
    <t>部门</t>
  </si>
  <si>
    <t>组长</t>
  </si>
  <si>
    <t>模具编号</t>
  </si>
  <si>
    <t>模具名称</t>
  </si>
  <si>
    <t>备注</t>
  </si>
  <si>
    <t>外贸</t>
  </si>
  <si>
    <t>JMT-UZ1801</t>
  </si>
  <si>
    <t>外贸模具</t>
  </si>
  <si>
    <t>郑高</t>
  </si>
  <si>
    <t>JMT-UZ1802</t>
  </si>
  <si>
    <t>JMT-UZ1803</t>
  </si>
  <si>
    <t>JMT-UZ1804</t>
  </si>
  <si>
    <t>JMT-UZ1805</t>
  </si>
  <si>
    <t>张鸣剑</t>
  </si>
  <si>
    <t>JMT-UZ1806</t>
  </si>
  <si>
    <t>JMT-UZ1807</t>
  </si>
  <si>
    <t>JMT-UZ1808</t>
  </si>
  <si>
    <t>JMT-UZ1809</t>
  </si>
  <si>
    <t>孙旺震</t>
  </si>
  <si>
    <t>JMT-UZ1810</t>
  </si>
  <si>
    <t>JMT-UZ1811</t>
  </si>
  <si>
    <t>JMT-UZ1812</t>
  </si>
  <si>
    <t>JMT-UZ1813</t>
  </si>
  <si>
    <t>JMT-UZ1814</t>
  </si>
  <si>
    <t>JMT-UZ1815</t>
  </si>
  <si>
    <t>JMT-UZ1816</t>
  </si>
  <si>
    <t>JMT-UZ1817</t>
  </si>
  <si>
    <t>JMT-UZ1818</t>
  </si>
  <si>
    <t>JMT-UZ1819</t>
  </si>
  <si>
    <t>JMT-UZ1820</t>
  </si>
  <si>
    <t>JMT-UZ1821</t>
  </si>
  <si>
    <t>JMT-UZ1822</t>
  </si>
  <si>
    <t>JMT-UZ1823</t>
  </si>
  <si>
    <t>陈其丰</t>
  </si>
  <si>
    <t>JMT-MK103</t>
  </si>
  <si>
    <t>外贸 模具</t>
  </si>
  <si>
    <t>黄飞</t>
  </si>
  <si>
    <t>JMT-MK106</t>
  </si>
  <si>
    <t>JMT-MK107</t>
  </si>
  <si>
    <t>JMT-MK104</t>
  </si>
  <si>
    <t>JMT-MK108</t>
  </si>
  <si>
    <t>JMT-MK109</t>
  </si>
  <si>
    <t>JMT-MK110</t>
  </si>
  <si>
    <t>JMT-MK111</t>
  </si>
  <si>
    <t>JMT-MK118</t>
  </si>
  <si>
    <t>黄意义</t>
  </si>
  <si>
    <t>JMT-MK119</t>
  </si>
  <si>
    <t>彭剑敏</t>
  </si>
  <si>
    <t>JMT-MK114</t>
  </si>
  <si>
    <t>JMT-MK115</t>
  </si>
  <si>
    <t>JMT-MK116</t>
  </si>
  <si>
    <t>JMT-MK117</t>
  </si>
  <si>
    <t>JMT-MK123</t>
  </si>
  <si>
    <t>JMT-MK124</t>
  </si>
  <si>
    <t>JMT-MK122</t>
  </si>
  <si>
    <t>JMT-MK125</t>
  </si>
  <si>
    <t>JMT-MTN01</t>
  </si>
  <si>
    <t>JMT-MTN02</t>
  </si>
  <si>
    <t>JMT-JCB-01</t>
  </si>
  <si>
    <t>JMT-JCB-02</t>
  </si>
  <si>
    <t>JMT-JCB-03</t>
  </si>
  <si>
    <t>杨进</t>
  </si>
  <si>
    <t>JMT-JCB-04</t>
  </si>
  <si>
    <t>JMT-JCB-05</t>
  </si>
  <si>
    <t>JMT-JCB-06</t>
  </si>
  <si>
    <t>JMT-JCB-07</t>
  </si>
  <si>
    <t>JMT-JCB-08</t>
  </si>
  <si>
    <t>JMT-JCB-09</t>
  </si>
  <si>
    <t>TR01</t>
  </si>
  <si>
    <t>TR02</t>
  </si>
  <si>
    <t>TR03</t>
  </si>
  <si>
    <t>TR04</t>
  </si>
  <si>
    <t>TR05</t>
  </si>
  <si>
    <t>TR06</t>
  </si>
  <si>
    <t>TR07</t>
  </si>
  <si>
    <t>TR08</t>
  </si>
  <si>
    <t>TR09</t>
  </si>
  <si>
    <t>TR10</t>
  </si>
  <si>
    <t>程志航</t>
  </si>
  <si>
    <t>TR11</t>
  </si>
  <si>
    <t>TR12</t>
  </si>
  <si>
    <t>TR13</t>
  </si>
  <si>
    <t>TR14</t>
  </si>
  <si>
    <t>TR15</t>
  </si>
  <si>
    <t>TR16</t>
  </si>
  <si>
    <t>TR17</t>
  </si>
  <si>
    <t>TR18</t>
  </si>
  <si>
    <t>TR20</t>
  </si>
  <si>
    <t>MP15-01829</t>
  </si>
  <si>
    <t>jmt-161028-01</t>
  </si>
  <si>
    <t>A4-GQ</t>
  </si>
  <si>
    <t>jmt-161028-02</t>
  </si>
  <si>
    <t>A4-LT</t>
  </si>
  <si>
    <t>jmt-161028-03</t>
  </si>
  <si>
    <t>A4-ZW</t>
  </si>
  <si>
    <t>陈宏彪</t>
  </si>
  <si>
    <t>EMI-01</t>
  </si>
  <si>
    <t>汪春明</t>
  </si>
  <si>
    <t>MK080</t>
  </si>
  <si>
    <t>郭成行</t>
  </si>
  <si>
    <t>JMT-WM-78</t>
  </si>
  <si>
    <t>MK095</t>
  </si>
  <si>
    <t>MK018</t>
  </si>
  <si>
    <t>MK097</t>
  </si>
  <si>
    <t>MK098</t>
  </si>
  <si>
    <t>MK099</t>
  </si>
  <si>
    <t>MK096</t>
  </si>
  <si>
    <t>UZ2305</t>
  </si>
  <si>
    <t>UZ2302</t>
  </si>
  <si>
    <t>PY2532</t>
  </si>
  <si>
    <t>JMT-CC301</t>
  </si>
  <si>
    <t>保险杠装饰件</t>
  </si>
  <si>
    <t>JMT-CC302</t>
  </si>
  <si>
    <t>前后保险杠</t>
  </si>
  <si>
    <t>卢仲立</t>
  </si>
  <si>
    <t>JMT-CC306</t>
  </si>
  <si>
    <t>刹车灯配件</t>
  </si>
  <si>
    <t>JMT-CC307</t>
  </si>
  <si>
    <t>刹车灯</t>
  </si>
  <si>
    <t>JMT-CC308</t>
  </si>
  <si>
    <t>前保险杠装饰条</t>
  </si>
  <si>
    <t>JMT-CC309</t>
  </si>
  <si>
    <t>车灯饰框</t>
  </si>
  <si>
    <t>JMT-CC310</t>
  </si>
  <si>
    <t>车灯反光碗</t>
  </si>
  <si>
    <t>JMT-CC311</t>
  </si>
  <si>
    <t>后杠装饰</t>
  </si>
  <si>
    <t>JMT-CC312</t>
  </si>
  <si>
    <t>车灯面罩</t>
  </si>
  <si>
    <t>JMT-CC313</t>
  </si>
  <si>
    <t>格栅（黑）</t>
  </si>
  <si>
    <t>JMT-2324-1</t>
  </si>
  <si>
    <t>JMT-CC104</t>
  </si>
  <si>
    <t>JMT-CC101</t>
  </si>
  <si>
    <t>JMT-CC102</t>
  </si>
  <si>
    <t>JMT-CC103</t>
  </si>
  <si>
    <t>JMT-CC016</t>
  </si>
  <si>
    <t>王飞</t>
  </si>
  <si>
    <t>JMT-CC018</t>
  </si>
  <si>
    <t>JMT-CC014</t>
  </si>
  <si>
    <t>JMT-CC015</t>
  </si>
  <si>
    <t>JMT-CC010</t>
  </si>
  <si>
    <t>JMT-CC012</t>
  </si>
  <si>
    <t>JMT-CC013</t>
  </si>
  <si>
    <t>JMT-CC005</t>
  </si>
  <si>
    <t>JMT-CC006</t>
  </si>
  <si>
    <t>JMT-CC007</t>
  </si>
  <si>
    <t>MK169</t>
  </si>
  <si>
    <t>喻雄伟</t>
  </si>
  <si>
    <t>MK172</t>
  </si>
  <si>
    <t>MK173</t>
  </si>
  <si>
    <t>MK174</t>
  </si>
  <si>
    <t>牟同敏</t>
  </si>
  <si>
    <t>JMT-MK128</t>
  </si>
  <si>
    <t>MK126</t>
  </si>
  <si>
    <t>MK127</t>
  </si>
  <si>
    <t>MK129</t>
  </si>
  <si>
    <t>MK130</t>
  </si>
  <si>
    <t>MK131</t>
  </si>
  <si>
    <t>MK133</t>
  </si>
  <si>
    <t>MK132</t>
  </si>
  <si>
    <t>MK146</t>
  </si>
  <si>
    <t>MK147</t>
  </si>
  <si>
    <t>MK148</t>
  </si>
  <si>
    <t>MK149</t>
  </si>
  <si>
    <t>MK150</t>
  </si>
  <si>
    <t>MK151</t>
  </si>
  <si>
    <t>MK152</t>
  </si>
  <si>
    <t>MK154</t>
  </si>
  <si>
    <t>MK155</t>
  </si>
  <si>
    <t>MK175</t>
  </si>
  <si>
    <t>MK176</t>
  </si>
  <si>
    <t>MK165</t>
  </si>
  <si>
    <t>MK166</t>
  </si>
  <si>
    <t>JMT-MK051</t>
  </si>
  <si>
    <t>亮条</t>
  </si>
  <si>
    <t>JMT-MK052</t>
  </si>
  <si>
    <t>面罩</t>
  </si>
  <si>
    <t>JMT-MK053</t>
  </si>
  <si>
    <t>JMT-MK054</t>
  </si>
  <si>
    <t>中网</t>
  </si>
  <si>
    <t>JMT-MK055</t>
  </si>
  <si>
    <t>JMT-MK056</t>
  </si>
  <si>
    <t>雾灯框</t>
  </si>
  <si>
    <t>JMT-MK057</t>
  </si>
  <si>
    <t>JMT-MK058</t>
  </si>
  <si>
    <t>JMT-MK066</t>
  </si>
  <si>
    <t>JMT-MK068</t>
  </si>
  <si>
    <t>JMT-MK067</t>
  </si>
  <si>
    <t>220AE-H1PS</t>
  </si>
  <si>
    <t>183AE-H1PS</t>
  </si>
  <si>
    <t>JMT-UZ2101</t>
  </si>
  <si>
    <t>JMT-UZ2102</t>
  </si>
  <si>
    <t>TDI31478</t>
  </si>
  <si>
    <t>TDI31479</t>
  </si>
  <si>
    <t>JMT-FY01</t>
  </si>
  <si>
    <t>16091-1</t>
  </si>
  <si>
    <t>16091-2</t>
  </si>
  <si>
    <t>JMT-PF01</t>
  </si>
  <si>
    <t>JMT-PF02</t>
  </si>
  <si>
    <t>JMT-PF03</t>
  </si>
  <si>
    <t>JMT-PF04</t>
  </si>
  <si>
    <t>彭加友</t>
  </si>
  <si>
    <t>JMT-RB10</t>
  </si>
  <si>
    <t>JMT-RB09</t>
  </si>
  <si>
    <t>JMT-MK001</t>
  </si>
  <si>
    <t>JMT-MK002</t>
  </si>
  <si>
    <t>A17135</t>
  </si>
  <si>
    <t>阿根廷模具</t>
  </si>
  <si>
    <t>A17136</t>
  </si>
  <si>
    <t>A17137</t>
  </si>
  <si>
    <t>A17001</t>
  </si>
  <si>
    <t>西班牙模具</t>
  </si>
  <si>
    <t>A17002</t>
  </si>
  <si>
    <t>A17003</t>
  </si>
  <si>
    <t>比利时模具</t>
  </si>
  <si>
    <t>A17004</t>
  </si>
  <si>
    <t>A17005</t>
  </si>
  <si>
    <t>印度模具</t>
  </si>
  <si>
    <t>A17006</t>
  </si>
  <si>
    <t>A17007</t>
  </si>
  <si>
    <t>A17008</t>
  </si>
  <si>
    <t>A17009</t>
  </si>
  <si>
    <t>A17010</t>
  </si>
  <si>
    <t>赵百勇</t>
  </si>
  <si>
    <t>A17011</t>
  </si>
  <si>
    <t>A17012</t>
  </si>
  <si>
    <t>阿富</t>
  </si>
  <si>
    <t>A17013</t>
  </si>
  <si>
    <t>意大利模具</t>
  </si>
  <si>
    <t>A17014</t>
  </si>
  <si>
    <t>乌兹别克模具</t>
  </si>
  <si>
    <t>A17015</t>
  </si>
  <si>
    <t>A17016</t>
  </si>
  <si>
    <t>A17017</t>
  </si>
  <si>
    <t>巴西模具</t>
  </si>
  <si>
    <t>A17018</t>
  </si>
  <si>
    <t>A17019</t>
  </si>
  <si>
    <t>冯明华</t>
  </si>
  <si>
    <t>A17020</t>
  </si>
  <si>
    <t>巴西玻璃钢模具</t>
  </si>
  <si>
    <t>玻璃钢</t>
  </si>
  <si>
    <t>A17021</t>
  </si>
  <si>
    <t>A17022</t>
  </si>
  <si>
    <t>A17023</t>
  </si>
  <si>
    <t>A17024</t>
  </si>
  <si>
    <t>张锟</t>
  </si>
  <si>
    <t>A17025</t>
  </si>
  <si>
    <t>土耳其模具</t>
  </si>
  <si>
    <t>A17026</t>
  </si>
  <si>
    <t>A17027</t>
  </si>
  <si>
    <t>A17028</t>
  </si>
  <si>
    <t>A17029</t>
  </si>
  <si>
    <t>管崇虎</t>
  </si>
  <si>
    <t>A17030</t>
  </si>
  <si>
    <t>土库曼斯坦模具</t>
  </si>
  <si>
    <t>A17031</t>
  </si>
  <si>
    <t>A17032</t>
  </si>
  <si>
    <t>A17033</t>
  </si>
  <si>
    <t>A17034</t>
  </si>
  <si>
    <t>A17035</t>
  </si>
  <si>
    <t>A17036</t>
  </si>
  <si>
    <t>A17037</t>
  </si>
  <si>
    <t>叶文军</t>
  </si>
  <si>
    <t>A17038</t>
  </si>
  <si>
    <t>A17039</t>
  </si>
  <si>
    <t>A17040</t>
  </si>
  <si>
    <t>A17041</t>
  </si>
  <si>
    <t>A17042</t>
  </si>
  <si>
    <t>A17043</t>
  </si>
  <si>
    <t>A17044</t>
  </si>
  <si>
    <t>A17045</t>
  </si>
  <si>
    <t>A17046</t>
  </si>
  <si>
    <t>A17047</t>
  </si>
  <si>
    <t>A17048</t>
  </si>
  <si>
    <t>A17049</t>
  </si>
  <si>
    <t>A17050</t>
  </si>
  <si>
    <t>A17051</t>
  </si>
  <si>
    <t>A17052</t>
  </si>
  <si>
    <t>黄礼挺</t>
  </si>
  <si>
    <t>A17053</t>
  </si>
  <si>
    <t>中国模具</t>
  </si>
  <si>
    <t>A17054</t>
  </si>
  <si>
    <t>A17055</t>
  </si>
  <si>
    <t>王卫国</t>
  </si>
  <si>
    <t>A17056</t>
  </si>
  <si>
    <t>黄意毅</t>
  </si>
  <si>
    <t>A17057</t>
  </si>
  <si>
    <t>A17058</t>
  </si>
  <si>
    <t>A17059</t>
  </si>
  <si>
    <t>A17060</t>
  </si>
  <si>
    <t>连骥骜</t>
  </si>
  <si>
    <t>A17061</t>
  </si>
  <si>
    <t>英国模具</t>
  </si>
  <si>
    <t>A17062</t>
  </si>
  <si>
    <t>澳大利亚模具</t>
  </si>
  <si>
    <t>A17063</t>
  </si>
  <si>
    <t>A17064</t>
  </si>
  <si>
    <t>A17065</t>
  </si>
  <si>
    <t>A17066</t>
  </si>
  <si>
    <t>冰箱件</t>
  </si>
  <si>
    <t>A17067</t>
  </si>
  <si>
    <t>A17068</t>
  </si>
  <si>
    <t>A17069</t>
  </si>
  <si>
    <t>A17070</t>
  </si>
  <si>
    <t>A17071</t>
  </si>
  <si>
    <t>电插头</t>
  </si>
  <si>
    <t>A17072</t>
  </si>
  <si>
    <t>美国模具</t>
  </si>
  <si>
    <t>A17073</t>
  </si>
  <si>
    <t>巴基斯坦模具</t>
  </si>
  <si>
    <t>小椅子</t>
  </si>
  <si>
    <t>A17074</t>
  </si>
  <si>
    <t>A17075</t>
  </si>
  <si>
    <t>A17076</t>
  </si>
  <si>
    <t>A17077</t>
  </si>
  <si>
    <t>A17078</t>
  </si>
  <si>
    <t>王一华</t>
  </si>
  <si>
    <t>A17079</t>
  </si>
  <si>
    <t>A17080</t>
  </si>
  <si>
    <t>A17081</t>
  </si>
  <si>
    <t>A17082</t>
  </si>
  <si>
    <t>A17083</t>
  </si>
  <si>
    <t>A17084</t>
  </si>
  <si>
    <t>A17085</t>
  </si>
  <si>
    <t>A17086</t>
  </si>
  <si>
    <t>A17087</t>
  </si>
  <si>
    <t>A17088</t>
  </si>
  <si>
    <t>A17089</t>
  </si>
  <si>
    <t>A17090</t>
  </si>
  <si>
    <t>小牌照</t>
  </si>
  <si>
    <t>A17091</t>
  </si>
  <si>
    <t>A17092</t>
  </si>
  <si>
    <t>A17093</t>
  </si>
  <si>
    <t>A17094</t>
  </si>
  <si>
    <t>A17095</t>
  </si>
  <si>
    <t>A17096</t>
  </si>
  <si>
    <t>A17097</t>
  </si>
  <si>
    <t>A17098</t>
  </si>
  <si>
    <t>王林军</t>
  </si>
  <si>
    <t>A17099</t>
  </si>
  <si>
    <t>A17100</t>
  </si>
  <si>
    <t>A17101</t>
  </si>
  <si>
    <t>A17102</t>
  </si>
  <si>
    <t>顾革新</t>
  </si>
  <si>
    <t>A17103</t>
  </si>
  <si>
    <t>A17104</t>
  </si>
  <si>
    <t>A17105</t>
  </si>
  <si>
    <t>A17106</t>
  </si>
  <si>
    <t>A17107</t>
  </si>
  <si>
    <t>A17108</t>
  </si>
  <si>
    <t>A17109</t>
  </si>
  <si>
    <t>A17110</t>
  </si>
  <si>
    <t>A17111</t>
  </si>
  <si>
    <t>A17112</t>
  </si>
  <si>
    <t>A17113</t>
  </si>
  <si>
    <t>A17114</t>
  </si>
  <si>
    <t>A17115</t>
  </si>
  <si>
    <t>A17116</t>
  </si>
  <si>
    <t>A17117</t>
  </si>
  <si>
    <t>A17118</t>
  </si>
  <si>
    <t>A17119</t>
  </si>
  <si>
    <t>A17120</t>
  </si>
  <si>
    <t>A17121</t>
  </si>
  <si>
    <t>A17122</t>
  </si>
  <si>
    <t>A17123</t>
  </si>
  <si>
    <t>A17124</t>
  </si>
  <si>
    <t>A17125</t>
  </si>
  <si>
    <t>A17126</t>
  </si>
  <si>
    <t>A17127</t>
  </si>
  <si>
    <t>A17128</t>
  </si>
  <si>
    <t>A17129</t>
  </si>
  <si>
    <t>A17130</t>
  </si>
  <si>
    <t>A17131</t>
  </si>
  <si>
    <t>A17132</t>
  </si>
  <si>
    <t>A17133</t>
  </si>
  <si>
    <t>A17134</t>
  </si>
  <si>
    <t>A17138</t>
  </si>
  <si>
    <t>俄罗斯模具</t>
  </si>
  <si>
    <t>A17139</t>
  </si>
  <si>
    <t>A17140</t>
  </si>
  <si>
    <t>A17141</t>
  </si>
  <si>
    <t>A17142</t>
  </si>
  <si>
    <t>A17143</t>
  </si>
  <si>
    <t>A17144</t>
  </si>
  <si>
    <t>A17145</t>
  </si>
  <si>
    <t>A17146</t>
  </si>
  <si>
    <t>A17147</t>
  </si>
  <si>
    <t>A17148</t>
  </si>
  <si>
    <t>A17149</t>
  </si>
  <si>
    <t>A17150</t>
  </si>
  <si>
    <t>A17151</t>
  </si>
  <si>
    <t>A17152</t>
  </si>
  <si>
    <t>A17153</t>
  </si>
  <si>
    <t>A17154</t>
  </si>
  <si>
    <t>陈其峰</t>
  </si>
  <si>
    <t>A17155</t>
  </si>
  <si>
    <t>A17156</t>
  </si>
  <si>
    <t>A17157</t>
  </si>
  <si>
    <t>A17158</t>
  </si>
  <si>
    <t>A17159</t>
  </si>
  <si>
    <t>A17160</t>
  </si>
  <si>
    <t>A17161</t>
  </si>
  <si>
    <t>A17162</t>
  </si>
  <si>
    <t>A17163</t>
  </si>
  <si>
    <t>A17164</t>
  </si>
  <si>
    <t>A17165</t>
  </si>
  <si>
    <t>A17166</t>
  </si>
  <si>
    <t>A17167</t>
  </si>
  <si>
    <t>A17168</t>
  </si>
  <si>
    <t>孟加拉模具</t>
  </si>
  <si>
    <t>电器件</t>
  </si>
  <si>
    <t>A17169</t>
  </si>
  <si>
    <t>A17170</t>
  </si>
  <si>
    <t>A17171</t>
  </si>
  <si>
    <t>A17172</t>
  </si>
  <si>
    <t>越南模具</t>
  </si>
  <si>
    <t>A17173</t>
  </si>
  <si>
    <t>A17174</t>
  </si>
  <si>
    <t>A17175</t>
  </si>
  <si>
    <t>A17176</t>
  </si>
  <si>
    <t>A17177</t>
  </si>
  <si>
    <t>A17178</t>
  </si>
  <si>
    <t>A17179</t>
  </si>
  <si>
    <t>A17180</t>
  </si>
  <si>
    <t>A17181</t>
  </si>
  <si>
    <t>A17182</t>
  </si>
  <si>
    <t>A17183</t>
  </si>
  <si>
    <t>A17184</t>
  </si>
  <si>
    <t>约旦模具</t>
  </si>
  <si>
    <t>A17185</t>
  </si>
  <si>
    <t>黄传兵</t>
  </si>
  <si>
    <t>JMT-CC401</t>
  </si>
  <si>
    <t>外贸童车</t>
  </si>
  <si>
    <t>JMT-CC408</t>
  </si>
  <si>
    <t>JMT-CC409</t>
  </si>
  <si>
    <t>JMT-CC032</t>
  </si>
  <si>
    <t>JMT-CC202</t>
  </si>
  <si>
    <t>JMT-CC205</t>
  </si>
  <si>
    <t>JMT-CC206</t>
  </si>
  <si>
    <t>JMT-CC207</t>
  </si>
  <si>
    <t>JMT-TW01</t>
  </si>
  <si>
    <t>外贸比利时模具</t>
  </si>
  <si>
    <t>JMT-TW02</t>
  </si>
  <si>
    <t>JMT-TW03</t>
  </si>
  <si>
    <t>JMT-TW05</t>
  </si>
  <si>
    <t>JMT-TW06</t>
  </si>
  <si>
    <t>菅典福</t>
  </si>
  <si>
    <t>A17186</t>
  </si>
  <si>
    <t>A17187</t>
  </si>
  <si>
    <t>A17188</t>
  </si>
  <si>
    <t>A17189</t>
  </si>
  <si>
    <t>A17191</t>
  </si>
  <si>
    <t>A17192</t>
  </si>
  <si>
    <t>A17193</t>
  </si>
  <si>
    <t>奥地利模具</t>
  </si>
  <si>
    <t>A17194</t>
  </si>
  <si>
    <t>A17195</t>
  </si>
  <si>
    <t>A17196</t>
  </si>
  <si>
    <t>A17198</t>
  </si>
  <si>
    <t>A17199</t>
  </si>
  <si>
    <t>A17200</t>
  </si>
  <si>
    <t>A17201</t>
  </si>
  <si>
    <t>A17210</t>
  </si>
  <si>
    <t>A17211</t>
  </si>
  <si>
    <t>A17212</t>
  </si>
  <si>
    <t>A17213</t>
  </si>
  <si>
    <t>A17214</t>
  </si>
  <si>
    <t>A17215</t>
  </si>
  <si>
    <t>A17216</t>
  </si>
  <si>
    <t>qianbao</t>
  </si>
  <si>
    <t>A17225</t>
  </si>
  <si>
    <t>A17226</t>
  </si>
  <si>
    <t>A17228</t>
  </si>
  <si>
    <t>A17229</t>
  </si>
  <si>
    <t>A17230</t>
  </si>
  <si>
    <t>A17231</t>
  </si>
  <si>
    <t>A17232</t>
  </si>
  <si>
    <t>A17233</t>
  </si>
  <si>
    <t>A17234</t>
  </si>
  <si>
    <t>A17235</t>
  </si>
  <si>
    <t>A17236</t>
  </si>
  <si>
    <t>A17237</t>
  </si>
  <si>
    <t>A17238</t>
  </si>
  <si>
    <t>A17239</t>
  </si>
  <si>
    <t>A17240</t>
  </si>
  <si>
    <t>A17241</t>
  </si>
  <si>
    <t>A17242</t>
  </si>
  <si>
    <t>A17245</t>
  </si>
  <si>
    <t>A17246</t>
  </si>
  <si>
    <t>A17254</t>
  </si>
  <si>
    <t>A17257</t>
  </si>
  <si>
    <t>A17258</t>
  </si>
  <si>
    <t>A17259</t>
  </si>
  <si>
    <t>A17260</t>
  </si>
  <si>
    <t>A17262</t>
  </si>
  <si>
    <t>A17264</t>
  </si>
  <si>
    <t>A17266</t>
  </si>
  <si>
    <t>A17291</t>
  </si>
  <si>
    <t>A17315</t>
  </si>
  <si>
    <t>A17319</t>
  </si>
  <si>
    <t>A17320</t>
  </si>
  <si>
    <t>A17321</t>
  </si>
  <si>
    <t>A17322</t>
  </si>
  <si>
    <t>A17327</t>
  </si>
  <si>
    <t>A17328</t>
  </si>
  <si>
    <t>A17329</t>
  </si>
  <si>
    <t>A17330</t>
  </si>
  <si>
    <t>A17331</t>
  </si>
  <si>
    <t>A17332</t>
  </si>
  <si>
    <t>A17333</t>
  </si>
  <si>
    <t>张海波</t>
  </si>
  <si>
    <t>A17344</t>
  </si>
  <si>
    <t>A17345</t>
  </si>
  <si>
    <t>A17346</t>
  </si>
  <si>
    <t>A17347</t>
  </si>
  <si>
    <t>A17348</t>
  </si>
  <si>
    <t>A17357</t>
  </si>
  <si>
    <t>A17364</t>
  </si>
  <si>
    <t>A17365</t>
  </si>
  <si>
    <t>A17366</t>
  </si>
  <si>
    <t>A17367</t>
  </si>
  <si>
    <t>A17368</t>
  </si>
  <si>
    <t>A17369</t>
  </si>
  <si>
    <t>A17370</t>
  </si>
  <si>
    <t>A17371</t>
  </si>
  <si>
    <t>A17372</t>
  </si>
  <si>
    <t>A17373</t>
  </si>
  <si>
    <t>A17374</t>
  </si>
  <si>
    <t>A17375</t>
  </si>
  <si>
    <t>A17376</t>
  </si>
  <si>
    <t>A17385</t>
  </si>
  <si>
    <t>A17388</t>
  </si>
  <si>
    <t>A17389</t>
  </si>
  <si>
    <t>A17390</t>
  </si>
  <si>
    <t>A17391</t>
  </si>
  <si>
    <t>A17393</t>
  </si>
  <si>
    <t>A17392</t>
  </si>
  <si>
    <t>A17394</t>
  </si>
  <si>
    <t>A17395</t>
  </si>
  <si>
    <t>A17396</t>
  </si>
  <si>
    <t>A17397</t>
  </si>
  <si>
    <t>A17399</t>
  </si>
  <si>
    <t>A17400</t>
  </si>
  <si>
    <t>A17453</t>
  </si>
  <si>
    <t>A17456</t>
  </si>
  <si>
    <t>A17467</t>
  </si>
  <si>
    <t>A17468</t>
  </si>
  <si>
    <t>A17469</t>
  </si>
  <si>
    <t>A17481</t>
  </si>
  <si>
    <t>A17511</t>
  </si>
  <si>
    <t>A17587</t>
  </si>
  <si>
    <t>A17588</t>
  </si>
  <si>
    <t>A17591</t>
  </si>
  <si>
    <t>JMT-JL-01</t>
  </si>
  <si>
    <t>蒸发箱右壳</t>
  </si>
  <si>
    <t>JMT-JL-02</t>
  </si>
  <si>
    <t>蒸发箱左壳</t>
  </si>
  <si>
    <t>JMT-JL-03</t>
  </si>
  <si>
    <t>蒸发器盖板</t>
  </si>
  <si>
    <t>JMT-JL-04</t>
  </si>
  <si>
    <t>吹脸风门板（本体）</t>
  </si>
  <si>
    <t>JMT-JL-05</t>
  </si>
  <si>
    <t>吹脸风门板（包胶）</t>
  </si>
  <si>
    <t>JMT-JL-06</t>
  </si>
  <si>
    <t>除雾风门板（本体）</t>
  </si>
  <si>
    <t>JMT-JL-07</t>
  </si>
  <si>
    <t>除雾风门板（包胶）</t>
  </si>
  <si>
    <t>JMT-JL-08</t>
  </si>
  <si>
    <t>冷暖风门板</t>
  </si>
  <si>
    <t>JMT-JL-09</t>
  </si>
  <si>
    <t>蒸发风机前/后壳</t>
  </si>
  <si>
    <t>牟荣杰</t>
  </si>
  <si>
    <t>JMT-JL-10</t>
  </si>
  <si>
    <t>膨胀阀盖板/温控盖板</t>
  </si>
  <si>
    <t>陈林</t>
  </si>
  <si>
    <t>JMT-JL-11</t>
  </si>
  <si>
    <t>除雾风门摇杆吹脸风门摇杆冷暖风门摇杆</t>
  </si>
  <si>
    <t>JMT-JL-12</t>
  </si>
  <si>
    <t>模式风门转盘</t>
  </si>
  <si>
    <t>JMT-JL-13</t>
  </si>
  <si>
    <t>回风滤网</t>
  </si>
  <si>
    <t>刘金健</t>
  </si>
  <si>
    <t>A17401</t>
  </si>
  <si>
    <t>彭建敏</t>
  </si>
  <si>
    <t>A17402</t>
  </si>
  <si>
    <t>A17403</t>
  </si>
  <si>
    <t>A17404</t>
  </si>
  <si>
    <t>A17405</t>
  </si>
  <si>
    <t>A17406</t>
  </si>
  <si>
    <t>王天志</t>
  </si>
  <si>
    <t>A17407</t>
  </si>
  <si>
    <t>A17408</t>
  </si>
  <si>
    <t>A17409</t>
  </si>
  <si>
    <t>A17410</t>
  </si>
  <si>
    <t>A17411</t>
  </si>
  <si>
    <t>A17412</t>
  </si>
  <si>
    <t>A17413</t>
  </si>
  <si>
    <t>A17414</t>
  </si>
  <si>
    <t>A17415</t>
  </si>
  <si>
    <t>A17416</t>
  </si>
  <si>
    <t>A17417</t>
  </si>
  <si>
    <t>A17418</t>
  </si>
  <si>
    <t>A17419</t>
  </si>
  <si>
    <t>A17420</t>
  </si>
  <si>
    <t>A17421</t>
  </si>
  <si>
    <t>A17422</t>
  </si>
  <si>
    <t>A17423</t>
  </si>
  <si>
    <t>A17424</t>
  </si>
  <si>
    <t>A17425</t>
  </si>
  <si>
    <t>A17426</t>
  </si>
  <si>
    <t>A17427</t>
  </si>
  <si>
    <t>A17428</t>
  </si>
  <si>
    <t>A17429</t>
  </si>
  <si>
    <t>A17430</t>
  </si>
  <si>
    <t>A17431</t>
  </si>
  <si>
    <t>A17432</t>
  </si>
  <si>
    <t>A17433</t>
  </si>
  <si>
    <t>A17434</t>
  </si>
  <si>
    <t>A17435</t>
  </si>
  <si>
    <t>A17436</t>
  </si>
  <si>
    <t>A17437</t>
  </si>
  <si>
    <t>A17438</t>
  </si>
  <si>
    <t>A17439</t>
  </si>
  <si>
    <t>数控铣加工统计表格</t>
  </si>
  <si>
    <t>合计：</t>
  </si>
  <si>
    <t>记录日期</t>
  </si>
  <si>
    <t>模具类型</t>
  </si>
  <si>
    <t>姓名</t>
  </si>
  <si>
    <t>加工部件</t>
  </si>
  <si>
    <t>加工尺寸</t>
  </si>
  <si>
    <t>加工机台</t>
  </si>
  <si>
    <t>上料时间</t>
  </si>
  <si>
    <t>下料时间</t>
  </si>
  <si>
    <t>加工
时间</t>
  </si>
  <si>
    <t>单价</t>
  </si>
  <si>
    <t>加工费</t>
  </si>
  <si>
    <t>复板</t>
  </si>
  <si>
    <t>590*60*130</t>
  </si>
  <si>
    <t>590*250*40</t>
  </si>
  <si>
    <t>590*450*40</t>
  </si>
  <si>
    <t>镶块</t>
  </si>
  <si>
    <t>450*170*61</t>
  </si>
  <si>
    <t>550*200*61</t>
  </si>
  <si>
    <t>400*260*25</t>
  </si>
  <si>
    <t>450*400*30</t>
  </si>
  <si>
    <t>型腔</t>
  </si>
  <si>
    <t>400*400*90</t>
  </si>
  <si>
    <t>400*260*30</t>
  </si>
  <si>
    <t>型芯</t>
  </si>
  <si>
    <t>950*340*33</t>
  </si>
  <si>
    <t>760*460*45</t>
  </si>
  <si>
    <t>590*460*287</t>
  </si>
  <si>
    <t>590*380*115</t>
  </si>
  <si>
    <t>950*340*25</t>
  </si>
  <si>
    <t>元旦放假一天</t>
  </si>
  <si>
    <t>760*640*140</t>
  </si>
  <si>
    <t>400*350*35</t>
  </si>
  <si>
    <t>400*350*30</t>
  </si>
  <si>
    <t>235*235*77</t>
  </si>
  <si>
    <t>350*350*110</t>
  </si>
  <si>
    <t>590*250*30</t>
  </si>
  <si>
    <t>760*640*110</t>
  </si>
  <si>
    <t>760*460*35</t>
  </si>
  <si>
    <t>760*640*80</t>
  </si>
  <si>
    <t>920*780*130</t>
  </si>
  <si>
    <t>920*780*207</t>
  </si>
  <si>
    <t>A4-QG</t>
  </si>
  <si>
    <t>830*386*315</t>
  </si>
  <si>
    <t>1150*670*249</t>
  </si>
  <si>
    <t>350*350*159</t>
  </si>
  <si>
    <t>280*270*50</t>
  </si>
  <si>
    <t>MMZ01</t>
  </si>
  <si>
    <t>1005*248*50</t>
  </si>
  <si>
    <t>280*270*65</t>
  </si>
  <si>
    <t>950*80*150</t>
  </si>
  <si>
    <t>230*231*142</t>
  </si>
  <si>
    <t>JMT-RETOV-16005</t>
  </si>
  <si>
    <t>1530*540*663</t>
  </si>
  <si>
    <t>1530*540*420</t>
  </si>
  <si>
    <t>1100*560*604</t>
  </si>
  <si>
    <t>830*370*307</t>
  </si>
  <si>
    <t>950*770*270</t>
  </si>
  <si>
    <t>609*440*266</t>
  </si>
  <si>
    <t>926*780*207</t>
  </si>
  <si>
    <t>830*2200*240</t>
  </si>
  <si>
    <t>830*514*240</t>
  </si>
  <si>
    <t>1290*394*125</t>
  </si>
  <si>
    <t>191*96*259</t>
  </si>
  <si>
    <t>920*780*200</t>
  </si>
  <si>
    <t>950*770*62</t>
  </si>
  <si>
    <t>700*570*287</t>
  </si>
  <si>
    <t>480*208*100</t>
  </si>
  <si>
    <t>590*380*85</t>
  </si>
  <si>
    <t>390*330*134</t>
  </si>
  <si>
    <t>340*300*69</t>
  </si>
  <si>
    <t>顶块</t>
  </si>
  <si>
    <t>132*141*82</t>
  </si>
  <si>
    <t>1290*374*125</t>
  </si>
  <si>
    <t>950*770*279</t>
  </si>
  <si>
    <t>991*811*750</t>
  </si>
  <si>
    <t>324*140*55</t>
  </si>
  <si>
    <t>滑块</t>
  </si>
  <si>
    <t>400*80*45</t>
  </si>
  <si>
    <t>85*172*125</t>
  </si>
  <si>
    <t>修模</t>
  </si>
  <si>
    <t>235*235*71</t>
  </si>
  <si>
    <t>340*300*80</t>
  </si>
  <si>
    <t>370*330*142</t>
  </si>
  <si>
    <t>370*330*115</t>
  </si>
  <si>
    <t>修板</t>
  </si>
  <si>
    <t>660*620*35</t>
  </si>
  <si>
    <t>1765*830*477</t>
  </si>
  <si>
    <t>607*440*266</t>
  </si>
  <si>
    <t>jmt-US-16020</t>
  </si>
  <si>
    <t>外贸 美国平板床</t>
  </si>
  <si>
    <t>1100*880*230</t>
  </si>
  <si>
    <t>610*410*164</t>
  </si>
  <si>
    <t>650*650*120</t>
  </si>
  <si>
    <t>172*88*126</t>
  </si>
  <si>
    <t>244*102*180</t>
  </si>
  <si>
    <t>960*560*371</t>
  </si>
  <si>
    <t>650*650*140</t>
  </si>
  <si>
    <t>晚上停36小时</t>
  </si>
  <si>
    <t>760*720*45</t>
  </si>
  <si>
    <t>导柱</t>
  </si>
  <si>
    <t>765*170*150</t>
  </si>
  <si>
    <t>326*97*75</t>
  </si>
  <si>
    <t>1765*830*478</t>
  </si>
  <si>
    <t>2200*830*720</t>
  </si>
  <si>
    <t>2200*830*721</t>
  </si>
  <si>
    <t>停4小时</t>
  </si>
  <si>
    <t>模脚</t>
  </si>
  <si>
    <t>920*105*260</t>
  </si>
  <si>
    <t>热流道</t>
  </si>
  <si>
    <t>950*770*80</t>
  </si>
  <si>
    <t>630*90*85</t>
  </si>
  <si>
    <t>610*410*99</t>
  </si>
  <si>
    <t>322*97*75</t>
  </si>
  <si>
    <t>下复板</t>
  </si>
  <si>
    <t>1270*850*50</t>
  </si>
  <si>
    <t>920*880*50</t>
  </si>
  <si>
    <t>960*560*294</t>
  </si>
  <si>
    <t>CB-16005</t>
  </si>
  <si>
    <t>45*55*52</t>
  </si>
  <si>
    <t>960*560*278</t>
  </si>
  <si>
    <t>模脚复板</t>
  </si>
  <si>
    <t>2200*950*439</t>
  </si>
  <si>
    <t>710*650*40</t>
  </si>
  <si>
    <t>790*432*473</t>
  </si>
  <si>
    <t>350*350*15</t>
  </si>
  <si>
    <t>340*50*110</t>
  </si>
  <si>
    <t>顶针板</t>
  </si>
  <si>
    <t>610*280*30</t>
  </si>
  <si>
    <t>610*490*35</t>
  </si>
  <si>
    <t>610*69*75</t>
  </si>
  <si>
    <t>上复板</t>
  </si>
  <si>
    <t>610*490*50</t>
  </si>
  <si>
    <t>397*69*75</t>
  </si>
  <si>
    <t>60*45*100</t>
  </si>
  <si>
    <t>650*400*35</t>
  </si>
  <si>
    <t>头子型腔</t>
  </si>
  <si>
    <t>342*331*117</t>
  </si>
  <si>
    <t>头子</t>
  </si>
  <si>
    <t>361*351*119</t>
  </si>
  <si>
    <t>头子反面</t>
  </si>
  <si>
    <t>1278*790*402</t>
  </si>
  <si>
    <t>390*220*25</t>
  </si>
  <si>
    <t>950*120*270</t>
  </si>
  <si>
    <t>下顶针板</t>
  </si>
  <si>
    <t>830*307*370</t>
  </si>
  <si>
    <t>420*390*142</t>
  </si>
  <si>
    <t>型腔反面</t>
  </si>
  <si>
    <t>420*390*129</t>
  </si>
  <si>
    <t>浇口板</t>
  </si>
  <si>
    <t>头子镶块</t>
  </si>
  <si>
    <t>495*245*79</t>
  </si>
  <si>
    <t>370*220*25</t>
  </si>
  <si>
    <t>370*125*60</t>
  </si>
  <si>
    <t>370*60*125</t>
  </si>
  <si>
    <t>380*370*30</t>
  </si>
  <si>
    <t>346*337*120</t>
  </si>
  <si>
    <t>1100*880*193</t>
  </si>
  <si>
    <t>220*73*80</t>
  </si>
  <si>
    <t>390*50*130</t>
  </si>
  <si>
    <t>380*390*30</t>
  </si>
  <si>
    <t>259*191*96</t>
  </si>
  <si>
    <t>366*351*119</t>
  </si>
  <si>
    <t>790*473*432</t>
  </si>
  <si>
    <t>790*432*474</t>
  </si>
  <si>
    <t>1278*790*499</t>
  </si>
  <si>
    <t>920*780*80</t>
  </si>
  <si>
    <t>1020*950*370</t>
  </si>
  <si>
    <t>1020*950*242</t>
  </si>
  <si>
    <t>1150*540*398</t>
  </si>
  <si>
    <t>1488*570*65</t>
  </si>
  <si>
    <t>下顶针板反面</t>
  </si>
  <si>
    <t>上顶针</t>
  </si>
  <si>
    <t>1397*617*65</t>
  </si>
  <si>
    <t>1150*540*340</t>
  </si>
  <si>
    <t>920*235*269</t>
  </si>
  <si>
    <t>960*350*40</t>
  </si>
  <si>
    <t>610*60*180</t>
  </si>
  <si>
    <t>366*351*117</t>
  </si>
  <si>
    <t>358*194*329</t>
  </si>
  <si>
    <t>342*331*125</t>
  </si>
  <si>
    <t>342*331*122</t>
  </si>
  <si>
    <t>上顶针板</t>
  </si>
  <si>
    <t>960*350*35</t>
  </si>
  <si>
    <t>920*269*235</t>
  </si>
  <si>
    <t>1210*720*210</t>
  </si>
  <si>
    <t>热流道板</t>
  </si>
  <si>
    <t>960*560*75</t>
  </si>
  <si>
    <t>960*100*250</t>
  </si>
  <si>
    <t>1150*370*35</t>
  </si>
  <si>
    <t>1150*370*30</t>
  </si>
  <si>
    <t>1278*790*679</t>
  </si>
  <si>
    <t>热流道架</t>
  </si>
  <si>
    <t>1368*627*45</t>
  </si>
  <si>
    <t>1210*720*144</t>
  </si>
  <si>
    <t>滑块复板</t>
  </si>
  <si>
    <t>790*475*100</t>
  </si>
  <si>
    <t>热流道架反面</t>
  </si>
  <si>
    <t>1150*720*50</t>
  </si>
  <si>
    <t>1150*540*80</t>
  </si>
  <si>
    <t>1150*720*75</t>
  </si>
  <si>
    <t>1150*80*180</t>
  </si>
  <si>
    <t>模脚2</t>
  </si>
  <si>
    <t>124*131*192</t>
  </si>
  <si>
    <t>74*57*61</t>
  </si>
  <si>
    <t>81*76*81</t>
  </si>
  <si>
    <t>470*210*70</t>
  </si>
  <si>
    <t>470*210*90</t>
  </si>
  <si>
    <t>复板反面</t>
  </si>
  <si>
    <t>840*550*225</t>
  </si>
  <si>
    <t>修机床停7小时</t>
  </si>
  <si>
    <t>840*550*200</t>
  </si>
  <si>
    <t>960*640*45</t>
  </si>
  <si>
    <t>下复板反面</t>
  </si>
  <si>
    <t>435*343*80</t>
  </si>
  <si>
    <t>435*343*94</t>
  </si>
  <si>
    <t>型芯反面</t>
  </si>
  <si>
    <t>300*170*30</t>
  </si>
  <si>
    <t>300*170*45</t>
  </si>
  <si>
    <t>630*280*60</t>
  </si>
  <si>
    <t>50*50*41</t>
  </si>
  <si>
    <t>50*50*45</t>
  </si>
  <si>
    <t>55*50*44</t>
  </si>
  <si>
    <t>800*900*290</t>
  </si>
  <si>
    <t>630*350*35</t>
  </si>
  <si>
    <t>630*170*25</t>
  </si>
  <si>
    <t>头子板正面</t>
  </si>
  <si>
    <t>835*547*225</t>
  </si>
  <si>
    <t>头子板</t>
  </si>
  <si>
    <t>435*403*30</t>
  </si>
  <si>
    <t>435*60*120</t>
  </si>
  <si>
    <t>435*213*25</t>
  </si>
  <si>
    <t>435*213*30</t>
  </si>
  <si>
    <t>270*282*44</t>
  </si>
  <si>
    <t>435*343*75</t>
  </si>
  <si>
    <t>835*545*200</t>
  </si>
  <si>
    <t>脱料板</t>
  </si>
  <si>
    <t>370*370*86</t>
  </si>
  <si>
    <t>860*700*180</t>
  </si>
  <si>
    <t>860*70*180</t>
  </si>
  <si>
    <t>370*370*80</t>
  </si>
  <si>
    <t>300*250*70</t>
  </si>
  <si>
    <t>300*250*110</t>
  </si>
  <si>
    <t>头子板反面</t>
  </si>
  <si>
    <t>370*370*65</t>
  </si>
  <si>
    <t>260*250*50</t>
  </si>
  <si>
    <t>260*250*75</t>
  </si>
  <si>
    <t>230*220*75</t>
  </si>
  <si>
    <t>230*220*50</t>
  </si>
  <si>
    <t>835*545*225</t>
  </si>
  <si>
    <t>73*74*59</t>
  </si>
  <si>
    <t>43*38*46</t>
  </si>
  <si>
    <t>650*120*180</t>
  </si>
  <si>
    <t>860*700*132</t>
  </si>
  <si>
    <t>565*426*99</t>
  </si>
  <si>
    <t>150*90*40</t>
  </si>
  <si>
    <t>900*800*290</t>
  </si>
  <si>
    <t>1201*910*370</t>
  </si>
  <si>
    <t>1020*660*100</t>
  </si>
  <si>
    <t>400*350*100</t>
  </si>
  <si>
    <t>163*70*96</t>
  </si>
  <si>
    <t>400*400*130</t>
  </si>
  <si>
    <t>400*400*100</t>
  </si>
  <si>
    <t>型腔镶块</t>
  </si>
  <si>
    <t>270*290*50</t>
  </si>
  <si>
    <t>型腔镶块反面</t>
  </si>
  <si>
    <t>型芯镶块</t>
  </si>
  <si>
    <t>400*100*350</t>
  </si>
  <si>
    <t>270*290*75</t>
  </si>
  <si>
    <t>2200*830*724</t>
  </si>
  <si>
    <t>2200*950*65</t>
  </si>
  <si>
    <t>1500*800*251</t>
  </si>
  <si>
    <t>450*400*130</t>
  </si>
  <si>
    <t>1500*800*300</t>
  </si>
  <si>
    <t>头子框</t>
  </si>
  <si>
    <t>350*300*100</t>
  </si>
  <si>
    <t>头子框反面</t>
  </si>
  <si>
    <t>350*350*130</t>
  </si>
  <si>
    <t>600*500*100</t>
  </si>
  <si>
    <t>180*70*70</t>
  </si>
  <si>
    <t>310*278*362</t>
  </si>
  <si>
    <t>1240*720*234</t>
  </si>
  <si>
    <t>310*362*278</t>
  </si>
  <si>
    <t>950*560*195</t>
  </si>
  <si>
    <t>460*340*70</t>
  </si>
  <si>
    <t>720*600*174</t>
  </si>
  <si>
    <t>497*358*252</t>
  </si>
  <si>
    <t>950*560*135</t>
  </si>
  <si>
    <t>286*130*120</t>
  </si>
  <si>
    <t>五一放假1天</t>
  </si>
  <si>
    <t>1240*720*282</t>
  </si>
  <si>
    <t>548*438*100</t>
  </si>
  <si>
    <t>1500*550*45</t>
  </si>
  <si>
    <t>972*150*88</t>
  </si>
  <si>
    <t>410*300*96</t>
  </si>
  <si>
    <t>410*300*90</t>
  </si>
  <si>
    <t>460*300*90</t>
  </si>
  <si>
    <t>460*300*70</t>
  </si>
  <si>
    <t>410*300*83</t>
  </si>
  <si>
    <t>镶块调质</t>
  </si>
  <si>
    <t>475*154*123</t>
  </si>
  <si>
    <t>730*439*168</t>
  </si>
  <si>
    <t>460*190*20</t>
  </si>
  <si>
    <t>410*300*25</t>
  </si>
  <si>
    <t>410*180*20</t>
  </si>
  <si>
    <t>410*58*100</t>
  </si>
  <si>
    <t>1870*440*121</t>
  </si>
  <si>
    <t>1420*488*75</t>
  </si>
  <si>
    <t>228*79*72</t>
  </si>
  <si>
    <t>470*350*110</t>
  </si>
  <si>
    <t>1240*640*130</t>
  </si>
  <si>
    <t>1412*730*360</t>
  </si>
  <si>
    <t>470*350*90</t>
  </si>
  <si>
    <t>板</t>
  </si>
  <si>
    <t>470*350*30</t>
  </si>
  <si>
    <t>470*50*100</t>
  </si>
  <si>
    <t>1870*730*519</t>
  </si>
  <si>
    <t>1990*1090*95</t>
  </si>
  <si>
    <t>1020*910*360</t>
  </si>
  <si>
    <t>550*450*140</t>
  </si>
  <si>
    <t>460*50*100</t>
  </si>
  <si>
    <t>460*350*30</t>
  </si>
  <si>
    <t>460*190*25</t>
  </si>
  <si>
    <t>1870*121*440</t>
  </si>
  <si>
    <t>1412*730*340</t>
  </si>
  <si>
    <t>360*180*97</t>
  </si>
  <si>
    <t>修机床停2小时</t>
  </si>
  <si>
    <t>1412*735*340</t>
  </si>
  <si>
    <t>660*500*120</t>
  </si>
  <si>
    <t>360*180*62</t>
  </si>
  <si>
    <t>360*80*196</t>
  </si>
  <si>
    <t>600*600*120</t>
  </si>
  <si>
    <t>360*198*80</t>
  </si>
  <si>
    <t>360*196*80</t>
  </si>
  <si>
    <t>1990*1090*510</t>
  </si>
  <si>
    <t>550*290*30</t>
  </si>
  <si>
    <t>550*550*35</t>
  </si>
  <si>
    <t>45*64*63</t>
  </si>
  <si>
    <t>MK168</t>
  </si>
  <si>
    <t xml:space="preserve">yizi </t>
  </si>
  <si>
    <t>990*595*626</t>
  </si>
  <si>
    <t>990*595*523</t>
  </si>
  <si>
    <t>型腔修模</t>
  </si>
  <si>
    <t>990*595*351</t>
  </si>
  <si>
    <t>600*600*155</t>
  </si>
  <si>
    <t>950*510*150</t>
  </si>
  <si>
    <t>950*510*70</t>
  </si>
  <si>
    <t>550*450*75</t>
  </si>
  <si>
    <t>550*80*150</t>
  </si>
  <si>
    <t>56*37*46</t>
  </si>
  <si>
    <t>1990*1090*523</t>
  </si>
  <si>
    <t>680*600*40</t>
  </si>
  <si>
    <t>底板</t>
  </si>
  <si>
    <t>框</t>
  </si>
  <si>
    <t>400*330*122</t>
  </si>
  <si>
    <t>500*300*97</t>
  </si>
  <si>
    <t>600*390*30</t>
  </si>
  <si>
    <t>600*390*40</t>
  </si>
  <si>
    <t>600*100*150</t>
  </si>
  <si>
    <t>JMT-MK127</t>
  </si>
  <si>
    <t>510*120*360</t>
  </si>
  <si>
    <t>2170*970*220</t>
  </si>
  <si>
    <t>1290*800*100</t>
  </si>
  <si>
    <t>470*300*115</t>
  </si>
  <si>
    <t>1500*900*50</t>
  </si>
  <si>
    <t>600*400*80</t>
  </si>
  <si>
    <t>32*72*48</t>
  </si>
  <si>
    <t>600*400*120</t>
  </si>
  <si>
    <t>470*300*97</t>
  </si>
  <si>
    <t>300*270*97</t>
  </si>
  <si>
    <t>300*270*80</t>
  </si>
  <si>
    <t>427*183*114</t>
  </si>
  <si>
    <t>1000*900*284</t>
  </si>
  <si>
    <t>头子模框反面</t>
  </si>
  <si>
    <t>580*310*140</t>
  </si>
  <si>
    <t>540*330*134</t>
  </si>
  <si>
    <t>800*600*194</t>
  </si>
  <si>
    <t>600*400*150</t>
  </si>
  <si>
    <t>800*600*221</t>
  </si>
  <si>
    <t>540*330*135</t>
  </si>
  <si>
    <t>345*140*160</t>
  </si>
  <si>
    <t>320*160*72</t>
  </si>
  <si>
    <t>129*88*58</t>
  </si>
  <si>
    <t>580*310*210</t>
  </si>
  <si>
    <t>MK167</t>
  </si>
  <si>
    <t>420*420*100</t>
  </si>
  <si>
    <t>850*230*100</t>
  </si>
  <si>
    <t>450*330*150</t>
  </si>
  <si>
    <t>800*600*173</t>
  </si>
  <si>
    <t>1701*970*382</t>
  </si>
  <si>
    <t>1702*970*382</t>
  </si>
  <si>
    <t>800*600*163</t>
  </si>
  <si>
    <t>1990*1090*75</t>
  </si>
  <si>
    <t>1300*890*448</t>
  </si>
  <si>
    <t>浇口</t>
  </si>
  <si>
    <t>型腔模框</t>
  </si>
  <si>
    <t>600*350*110</t>
  </si>
  <si>
    <t>540*400*35</t>
  </si>
  <si>
    <t>540*180*30</t>
  </si>
  <si>
    <t>540*70*130</t>
  </si>
  <si>
    <t>115*110*200</t>
  </si>
  <si>
    <t>390*180*95</t>
  </si>
  <si>
    <t>320*160*81</t>
  </si>
  <si>
    <t>330*230*113</t>
  </si>
  <si>
    <t>57*150*74</t>
  </si>
  <si>
    <t>285*82*93</t>
  </si>
  <si>
    <t>500*350*190</t>
  </si>
  <si>
    <t>1207*564*45</t>
  </si>
  <si>
    <t>1290*800*265</t>
  </si>
  <si>
    <t>500*350*110</t>
  </si>
  <si>
    <t>600*350*170</t>
  </si>
  <si>
    <t>头子修模</t>
  </si>
  <si>
    <t>690*590*251</t>
  </si>
  <si>
    <t>290*210*101</t>
  </si>
  <si>
    <t>290*210*110</t>
  </si>
  <si>
    <t>270*220*131</t>
  </si>
  <si>
    <t>600*400*30</t>
  </si>
  <si>
    <t>600*220*25</t>
  </si>
  <si>
    <t>600*400*75</t>
  </si>
  <si>
    <t>450*330*148</t>
  </si>
  <si>
    <t>60*200*105</t>
  </si>
  <si>
    <t>600*220*20</t>
  </si>
  <si>
    <t>600*350*90</t>
  </si>
  <si>
    <t>2170*970*530</t>
  </si>
  <si>
    <t>头子镶块反面</t>
  </si>
  <si>
    <t>210*200*114</t>
  </si>
  <si>
    <t>700*600*170</t>
  </si>
  <si>
    <t>330*230*90</t>
  </si>
  <si>
    <t>130*115*95</t>
  </si>
  <si>
    <t>镶块反面</t>
  </si>
  <si>
    <t>145*130*78</t>
  </si>
  <si>
    <t>400*400*30</t>
  </si>
  <si>
    <t>600*260*30</t>
  </si>
  <si>
    <t>600*260*25</t>
  </si>
  <si>
    <t>600*450*35</t>
  </si>
  <si>
    <t>1567*1248**70</t>
  </si>
  <si>
    <t>320*300*25</t>
  </si>
  <si>
    <t>330*230*110</t>
  </si>
  <si>
    <t>950*630*240</t>
  </si>
  <si>
    <t>950*630*250</t>
  </si>
  <si>
    <t>修机床停36小时</t>
  </si>
  <si>
    <t>500*400*30</t>
  </si>
  <si>
    <t>330*280*30</t>
  </si>
  <si>
    <t>270*250*110</t>
  </si>
  <si>
    <t>停13小时</t>
  </si>
  <si>
    <t>270*300*97</t>
  </si>
  <si>
    <t>500*145*270</t>
  </si>
  <si>
    <t>800*700*250</t>
  </si>
  <si>
    <t>1290*1263*65</t>
  </si>
  <si>
    <t>393*267*173</t>
  </si>
  <si>
    <t>870*700*190</t>
  </si>
  <si>
    <t>400*400*161</t>
  </si>
  <si>
    <t>450*330*25</t>
  </si>
  <si>
    <t>139*170*36</t>
  </si>
  <si>
    <t>850*600*176</t>
  </si>
  <si>
    <t>850*600*230</t>
  </si>
  <si>
    <t>435*419*127</t>
  </si>
  <si>
    <t>399*399*153</t>
  </si>
  <si>
    <t>停5小时</t>
  </si>
  <si>
    <t>500*320*110</t>
  </si>
  <si>
    <t>800*700*245</t>
  </si>
  <si>
    <t>435*420*125</t>
  </si>
  <si>
    <t>76*81*119</t>
  </si>
  <si>
    <t>311*162*214</t>
  </si>
  <si>
    <t>274*100*191</t>
  </si>
  <si>
    <t>300*270*25</t>
  </si>
  <si>
    <t>728*270*145</t>
  </si>
  <si>
    <t>728*145*270</t>
  </si>
  <si>
    <t>流道块</t>
  </si>
  <si>
    <t>750*100*100</t>
  </si>
  <si>
    <t>450*100*100</t>
  </si>
  <si>
    <t>940*100*100</t>
  </si>
  <si>
    <t>500*350*90</t>
  </si>
  <si>
    <t>500*320*182</t>
  </si>
  <si>
    <t>870*700*280</t>
  </si>
  <si>
    <t>停14小时</t>
  </si>
  <si>
    <t>560*370*154</t>
  </si>
  <si>
    <t>2170*970*748</t>
  </si>
  <si>
    <t>370*370*35</t>
  </si>
  <si>
    <t>800*700*75</t>
  </si>
  <si>
    <t>459*279*300</t>
  </si>
  <si>
    <t>400*400*142</t>
  </si>
  <si>
    <t>1579*755*60</t>
  </si>
  <si>
    <t>870*430*40</t>
  </si>
  <si>
    <t>1150*790*50</t>
  </si>
  <si>
    <t>1110*430*45</t>
  </si>
  <si>
    <t>870*700*75</t>
  </si>
  <si>
    <t>490*400*110</t>
  </si>
  <si>
    <t>模框</t>
  </si>
  <si>
    <t>600*600*180</t>
  </si>
  <si>
    <t>490*400*120</t>
  </si>
  <si>
    <t>220*255*235</t>
  </si>
  <si>
    <t>340*215*285</t>
  </si>
  <si>
    <t>193*214*237</t>
  </si>
  <si>
    <t>320*125*170</t>
  </si>
  <si>
    <t>滑块反面</t>
  </si>
  <si>
    <t>320*170*125</t>
  </si>
  <si>
    <t>339*203*289</t>
  </si>
  <si>
    <t>550*550*180</t>
  </si>
  <si>
    <t>86*32*102</t>
  </si>
  <si>
    <t>330*202*302</t>
  </si>
  <si>
    <t>600*600*150</t>
  </si>
  <si>
    <t>850*850*361</t>
  </si>
  <si>
    <t>86*102</t>
  </si>
  <si>
    <t>900*750*245</t>
  </si>
  <si>
    <t>停15小时</t>
  </si>
  <si>
    <t>型芯模框</t>
  </si>
  <si>
    <t>900*750*215</t>
  </si>
  <si>
    <t>800*550*377</t>
  </si>
  <si>
    <t>870*700*319</t>
  </si>
  <si>
    <t>停电3小时</t>
  </si>
  <si>
    <t>800*700*329</t>
  </si>
  <si>
    <t>870*130*260</t>
  </si>
  <si>
    <t>500*380*35</t>
  </si>
  <si>
    <t>500*196*30</t>
  </si>
  <si>
    <t>560*470*35</t>
  </si>
  <si>
    <t>376*370*25</t>
  </si>
  <si>
    <t>376*370*30</t>
  </si>
  <si>
    <t>370*90*180</t>
  </si>
  <si>
    <t>800*430*40</t>
  </si>
  <si>
    <t>640*360*109</t>
  </si>
  <si>
    <t>1080*770*50</t>
  </si>
  <si>
    <t>1990*970*65</t>
  </si>
  <si>
    <t>800*130*260</t>
  </si>
  <si>
    <t>固定板</t>
  </si>
  <si>
    <t>442*100*60</t>
  </si>
  <si>
    <t>640*360*129</t>
  </si>
  <si>
    <t>316*247*22</t>
  </si>
  <si>
    <t>315*248*22</t>
  </si>
  <si>
    <t>585*468*35</t>
  </si>
  <si>
    <t>630*630*175</t>
  </si>
  <si>
    <t>570*380*75</t>
  </si>
  <si>
    <t>570*480*35</t>
  </si>
  <si>
    <t>630*630*179</t>
  </si>
  <si>
    <t>207*98*121</t>
  </si>
  <si>
    <t>408*315*34</t>
  </si>
  <si>
    <t>550*500*140</t>
  </si>
  <si>
    <t>920*590*145</t>
  </si>
  <si>
    <t>920*590*160</t>
  </si>
  <si>
    <t>570*580*120</t>
  </si>
  <si>
    <t>950*590*160</t>
  </si>
  <si>
    <t>416*416*111</t>
  </si>
  <si>
    <t>630*630*75</t>
  </si>
  <si>
    <t>900*750*243</t>
  </si>
  <si>
    <t>1210*850*174</t>
  </si>
  <si>
    <t>174*118*62</t>
  </si>
  <si>
    <t>630*460*35</t>
  </si>
  <si>
    <t>630*460*30</t>
  </si>
  <si>
    <t>1210*600*40</t>
  </si>
  <si>
    <t>930*630*30</t>
  </si>
  <si>
    <t>370*370*75</t>
  </si>
  <si>
    <t>1210*850*130</t>
  </si>
  <si>
    <t>930*890*275</t>
  </si>
  <si>
    <t>高速铣加工统计表格</t>
  </si>
  <si>
    <t>350*350*17</t>
  </si>
  <si>
    <t>594*384*115</t>
  </si>
  <si>
    <t>590*380*90</t>
  </si>
  <si>
    <t>1149*670*200</t>
  </si>
  <si>
    <t>顶针复板</t>
  </si>
  <si>
    <t>920*560*50</t>
  </si>
  <si>
    <t>920*560*45</t>
  </si>
  <si>
    <t>260*261*105</t>
  </si>
  <si>
    <t>1220*670*270</t>
  </si>
  <si>
    <t>950*810*160</t>
  </si>
  <si>
    <t>950*510*159</t>
  </si>
  <si>
    <t>底座</t>
  </si>
  <si>
    <t>922*594*239</t>
  </si>
  <si>
    <t>1021*841*672</t>
  </si>
  <si>
    <t>底座正面</t>
  </si>
  <si>
    <t>JMT-161028-1</t>
  </si>
  <si>
    <t>底座反面</t>
  </si>
  <si>
    <t>280*270*51</t>
  </si>
  <si>
    <t>1149*670*249</t>
  </si>
  <si>
    <t>920*780*405</t>
  </si>
  <si>
    <t>965*784*601</t>
  </si>
  <si>
    <t>930*950*10</t>
  </si>
  <si>
    <t>1220*670*321</t>
  </si>
  <si>
    <t>小镶块</t>
  </si>
  <si>
    <t>419*139*141</t>
  </si>
  <si>
    <t>419*139*142</t>
  </si>
  <si>
    <t>417*137*143</t>
  </si>
  <si>
    <t>定位块</t>
  </si>
  <si>
    <t>150*80*60</t>
  </si>
  <si>
    <t>停18小时</t>
  </si>
  <si>
    <t>推料板</t>
  </si>
  <si>
    <t>1530*540*235</t>
  </si>
  <si>
    <t>686*548*87</t>
  </si>
  <si>
    <t>贴条</t>
  </si>
  <si>
    <t>380*100*59</t>
  </si>
  <si>
    <t>790*730*274</t>
  </si>
  <si>
    <t>920*780*360</t>
  </si>
  <si>
    <t>570*450*225</t>
  </si>
  <si>
    <t>中套</t>
  </si>
  <si>
    <t>790*730*276</t>
  </si>
  <si>
    <t>540*480*209</t>
  </si>
  <si>
    <t>540*480*327</t>
  </si>
  <si>
    <t>900*600*277</t>
  </si>
  <si>
    <t>540*480*218</t>
  </si>
  <si>
    <t>410*320*201</t>
  </si>
  <si>
    <t>540*480*361</t>
  </si>
  <si>
    <t>张坤</t>
  </si>
  <si>
    <t>410*320*195</t>
  </si>
  <si>
    <t>500*218*111</t>
  </si>
  <si>
    <t>镶件</t>
  </si>
  <si>
    <t>325*103*289</t>
  </si>
  <si>
    <t>480*111*208</t>
  </si>
  <si>
    <t>500*430*201</t>
  </si>
  <si>
    <t>500*430*203</t>
  </si>
  <si>
    <t>1166*555*340</t>
  </si>
  <si>
    <t>1000*420*300</t>
  </si>
  <si>
    <t>1000*420*70</t>
  </si>
  <si>
    <t>1000*420*163</t>
  </si>
  <si>
    <t>300*118*65</t>
  </si>
  <si>
    <t>218*85*57</t>
  </si>
  <si>
    <t>218*85*54</t>
  </si>
  <si>
    <t>520*85*174</t>
  </si>
  <si>
    <t>A1906</t>
  </si>
  <si>
    <t>690*570*211</t>
  </si>
  <si>
    <t>392*335*149</t>
  </si>
  <si>
    <t>抽芯</t>
  </si>
  <si>
    <t>608*37*45</t>
  </si>
  <si>
    <t>608*37*25</t>
  </si>
  <si>
    <t>335*392*149</t>
  </si>
  <si>
    <t>头子正面</t>
  </si>
  <si>
    <t>520*174*88</t>
  </si>
  <si>
    <t>520*108*174</t>
  </si>
  <si>
    <t>520*174*30</t>
  </si>
  <si>
    <t>1184*855*433</t>
  </si>
  <si>
    <t>900*600*255</t>
  </si>
  <si>
    <t>调机停4.5小时</t>
  </si>
  <si>
    <t>360*300*35</t>
  </si>
  <si>
    <t>940*640*295</t>
  </si>
  <si>
    <t>220*230*226</t>
  </si>
  <si>
    <t>292*326*201</t>
  </si>
  <si>
    <t>426*392*202</t>
  </si>
  <si>
    <t>313*287*195</t>
  </si>
  <si>
    <t>528*387*180</t>
  </si>
  <si>
    <t>325*292*201</t>
  </si>
  <si>
    <t>1220*730*410</t>
  </si>
  <si>
    <t>510*420*179</t>
  </si>
  <si>
    <t>510*420*234</t>
  </si>
  <si>
    <t>441*381*259</t>
  </si>
  <si>
    <t>190*210*261</t>
  </si>
  <si>
    <t>861*700*180</t>
  </si>
  <si>
    <t>870*580*395</t>
  </si>
  <si>
    <t>200*220*48</t>
  </si>
  <si>
    <t>143*177*78</t>
  </si>
  <si>
    <t>160*180*231</t>
  </si>
  <si>
    <t>261*189*155</t>
  </si>
  <si>
    <t>835*545*439</t>
  </si>
  <si>
    <t>835*547*304</t>
  </si>
  <si>
    <t>845*555*279</t>
  </si>
  <si>
    <t>滑块修</t>
  </si>
  <si>
    <t>830*370*310</t>
  </si>
  <si>
    <t>133*87*264</t>
  </si>
  <si>
    <t>660*600*60</t>
  </si>
  <si>
    <t>600*500*90</t>
  </si>
  <si>
    <t>870*710*190</t>
  </si>
  <si>
    <t>318*260*66</t>
  </si>
  <si>
    <t>300*240*98</t>
  </si>
  <si>
    <t>头子复板</t>
  </si>
  <si>
    <t>600*500*40</t>
  </si>
  <si>
    <t>头子复板反面</t>
  </si>
  <si>
    <t>600*88*140</t>
  </si>
  <si>
    <t>头子下复板</t>
  </si>
  <si>
    <t>660*600*35</t>
  </si>
  <si>
    <t>520*340*170</t>
  </si>
  <si>
    <t>457*340*90</t>
  </si>
  <si>
    <t>457*340*10</t>
  </si>
  <si>
    <t>头子固定框</t>
  </si>
  <si>
    <t>592*467*130</t>
  </si>
  <si>
    <t>600*500*5</t>
  </si>
  <si>
    <t>300*240*89</t>
  </si>
  <si>
    <t>下顶针反面</t>
  </si>
  <si>
    <t>600*320*45</t>
  </si>
  <si>
    <t>1020*660*40</t>
  </si>
  <si>
    <t>325*361*57</t>
  </si>
  <si>
    <t>460*340*80</t>
  </si>
  <si>
    <t>1000*420*175</t>
  </si>
  <si>
    <t>231*275*160</t>
  </si>
  <si>
    <t>263*87*132</t>
  </si>
  <si>
    <t>1300*710*313</t>
  </si>
  <si>
    <t>960*570*202</t>
  </si>
  <si>
    <t>401*130*33</t>
  </si>
  <si>
    <t>型腔固定框</t>
  </si>
  <si>
    <t>450*350*130</t>
  </si>
  <si>
    <t>488*400*31</t>
  </si>
  <si>
    <t>修机床27小时</t>
  </si>
  <si>
    <t>960*570*145</t>
  </si>
  <si>
    <t>五一放假一天</t>
  </si>
  <si>
    <t>1510*810*310</t>
  </si>
  <si>
    <t>285*195*108</t>
  </si>
  <si>
    <t>231*280*160</t>
  </si>
  <si>
    <t>787*583*253</t>
  </si>
  <si>
    <t>467*110*78</t>
  </si>
  <si>
    <t>210*460*25</t>
  </si>
  <si>
    <t>1260*740*254</t>
  </si>
  <si>
    <t>480*420*129</t>
  </si>
  <si>
    <t>机床坏4小时</t>
  </si>
  <si>
    <t>800*495*</t>
  </si>
  <si>
    <t>460*400*30</t>
  </si>
  <si>
    <t>1004*188*100</t>
  </si>
  <si>
    <t>840*547*309</t>
  </si>
  <si>
    <t>450*510*336</t>
  </si>
  <si>
    <t>840*547*311</t>
  </si>
  <si>
    <t>1500*800*487</t>
  </si>
  <si>
    <t>840*547*444</t>
  </si>
  <si>
    <t>1500*550*40</t>
  </si>
  <si>
    <t>流道板</t>
  </si>
  <si>
    <t>1500*820*80</t>
  </si>
  <si>
    <t>1000*520*40</t>
  </si>
  <si>
    <t>1210*240*95</t>
  </si>
  <si>
    <t>头子+芯子</t>
  </si>
  <si>
    <t>950*560*406</t>
  </si>
  <si>
    <t>1250*730*462</t>
  </si>
  <si>
    <t>1300*710*320</t>
  </si>
  <si>
    <t>665*321*98</t>
  </si>
  <si>
    <t>大镶块</t>
  </si>
  <si>
    <t>1500*120*180</t>
  </si>
  <si>
    <t>浇口反面</t>
  </si>
  <si>
    <t>1240*720*50</t>
  </si>
  <si>
    <t>1240*490*40</t>
  </si>
  <si>
    <t>整付</t>
  </si>
  <si>
    <t>1290*700*274</t>
  </si>
  <si>
    <t>1240*110*220</t>
  </si>
  <si>
    <t>1240*490*45</t>
  </si>
  <si>
    <t>550*450*8</t>
  </si>
  <si>
    <t>590*490*50</t>
  </si>
  <si>
    <t>550*450*60</t>
  </si>
  <si>
    <t>550*450*20</t>
  </si>
  <si>
    <t>880*203*219</t>
  </si>
  <si>
    <t>620*620*140</t>
  </si>
  <si>
    <t>130*130*52</t>
  </si>
  <si>
    <t>640*610*627</t>
  </si>
  <si>
    <t>1300*710*637</t>
  </si>
  <si>
    <t>880*205*219</t>
  </si>
  <si>
    <t>620*620*175</t>
  </si>
  <si>
    <t>650*620*300</t>
  </si>
  <si>
    <t>610*580*260</t>
  </si>
  <si>
    <t>610*580*268</t>
  </si>
  <si>
    <t>280*260*83</t>
  </si>
  <si>
    <t>1160*465*275</t>
  </si>
  <si>
    <t>280*260*80</t>
  </si>
  <si>
    <t>510*310*237</t>
  </si>
  <si>
    <t>280*230*85</t>
  </si>
  <si>
    <t>修模滑块</t>
  </si>
  <si>
    <t>985*267*313</t>
  </si>
  <si>
    <t>620*590*270</t>
  </si>
  <si>
    <t>510*310*152</t>
  </si>
  <si>
    <t>480*350*110</t>
  </si>
  <si>
    <t>480*350*72</t>
  </si>
  <si>
    <t>280*230*72</t>
  </si>
  <si>
    <t>280*230*71</t>
  </si>
  <si>
    <t>260*230*75</t>
  </si>
  <si>
    <t>614*171*144</t>
  </si>
  <si>
    <t>600*260*35</t>
  </si>
  <si>
    <t>450*330*90</t>
  </si>
  <si>
    <t>180*140*49</t>
  </si>
  <si>
    <t>480*350*70</t>
  </si>
  <si>
    <t>头子模框</t>
  </si>
  <si>
    <t>1500*800*453</t>
  </si>
  <si>
    <t>181*61*111</t>
  </si>
  <si>
    <t>350*580*110</t>
  </si>
  <si>
    <t>480*400*30</t>
  </si>
  <si>
    <t>低板</t>
  </si>
  <si>
    <t>350*350*25</t>
  </si>
  <si>
    <t>型芯框</t>
  </si>
  <si>
    <t>300*230*90</t>
  </si>
  <si>
    <t>354*304*100</t>
  </si>
  <si>
    <t>266*236*58</t>
  </si>
  <si>
    <t>230*130*59</t>
  </si>
  <si>
    <t>210*200*112</t>
  </si>
  <si>
    <t>1000*600*125</t>
  </si>
  <si>
    <t>132-46A</t>
  </si>
  <si>
    <t>1155*520*418</t>
  </si>
  <si>
    <t>600*400*110</t>
  </si>
  <si>
    <t>810*610*360</t>
  </si>
  <si>
    <t>型腔框</t>
  </si>
  <si>
    <t>304*234*84</t>
  </si>
  <si>
    <t>280*280*25</t>
  </si>
  <si>
    <t>400*480*30</t>
  </si>
  <si>
    <t>280*260*25</t>
  </si>
  <si>
    <t>380*260*25</t>
  </si>
  <si>
    <t>181*111*61</t>
  </si>
  <si>
    <t>300*140*20</t>
  </si>
  <si>
    <t>820*620*214</t>
  </si>
  <si>
    <t>810*610*204</t>
  </si>
  <si>
    <t>型芯框反面</t>
  </si>
  <si>
    <t>顶板</t>
  </si>
  <si>
    <t>590*410*30</t>
  </si>
  <si>
    <t>138*62*103</t>
  </si>
  <si>
    <t>790*730*267</t>
  </si>
  <si>
    <t>606*406*153</t>
  </si>
  <si>
    <t>604*354*110</t>
  </si>
  <si>
    <t>停1.5小时</t>
  </si>
  <si>
    <t>820*620*183</t>
  </si>
  <si>
    <t>258*210*262</t>
  </si>
  <si>
    <t>179*132*123</t>
  </si>
  <si>
    <t>277*231*115</t>
  </si>
  <si>
    <t>392*157*155</t>
  </si>
  <si>
    <t>258*260*210</t>
  </si>
  <si>
    <t>295*115*246</t>
  </si>
  <si>
    <t>1160*465*481</t>
  </si>
  <si>
    <t>115*141*237</t>
  </si>
  <si>
    <t>264*225*116</t>
  </si>
  <si>
    <t>头子板修模</t>
  </si>
  <si>
    <t>1312*700*274</t>
  </si>
  <si>
    <t>215*251*141</t>
  </si>
  <si>
    <t>359*289*85</t>
  </si>
  <si>
    <t>359*289*100</t>
  </si>
  <si>
    <t>800*700*195</t>
  </si>
  <si>
    <t>停电4小时</t>
  </si>
  <si>
    <t>810*610*371</t>
  </si>
  <si>
    <t>66*186*59</t>
  </si>
  <si>
    <t>359*289*110</t>
  </si>
  <si>
    <t>860*610*325</t>
  </si>
  <si>
    <t>870*710*174</t>
  </si>
  <si>
    <t>700*600*55</t>
  </si>
  <si>
    <t>247*127*50</t>
  </si>
  <si>
    <t>340*220*95</t>
  </si>
  <si>
    <t>880*710*290</t>
  </si>
  <si>
    <t>560*370*120</t>
  </si>
  <si>
    <t>340*286*215</t>
  </si>
  <si>
    <t>滑块3</t>
  </si>
  <si>
    <t>220*236*255</t>
  </si>
  <si>
    <t>459*300*279</t>
  </si>
  <si>
    <t>550*550*210</t>
  </si>
  <si>
    <t>模块</t>
  </si>
  <si>
    <t>360*395*197</t>
  </si>
  <si>
    <t>350*385*362</t>
  </si>
  <si>
    <t>350*385*193</t>
  </si>
  <si>
    <t>360*395*192</t>
  </si>
  <si>
    <t>193*238*214</t>
  </si>
  <si>
    <t>590*330*130</t>
  </si>
  <si>
    <t>型腔+镶块</t>
  </si>
  <si>
    <t>590*330*106</t>
  </si>
  <si>
    <t>270*250*72</t>
  </si>
  <si>
    <t>374*200*170</t>
  </si>
  <si>
    <t>359*289*103</t>
  </si>
  <si>
    <t>231*203*73</t>
  </si>
  <si>
    <t>411*262*141</t>
  </si>
  <si>
    <t>247*233*161</t>
  </si>
  <si>
    <t>335*98*100</t>
  </si>
  <si>
    <t>336*125*78</t>
  </si>
  <si>
    <t>550*500*105</t>
  </si>
  <si>
    <t>1160*490*239</t>
  </si>
  <si>
    <t>精雕加工统计表格</t>
  </si>
  <si>
    <t>备注：6-8(普通) 18元/小时 | 5(龙门雕刻) 25元/小时 | 1-4（高速） 23元/小时 |9-10（小龙门） 23元/小时</t>
  </si>
  <si>
    <t>模具标号</t>
  </si>
  <si>
    <t>总加工
时间</t>
  </si>
  <si>
    <t>加工费用</t>
  </si>
  <si>
    <t>型芯+顶块</t>
  </si>
  <si>
    <t>元旦放假1天</t>
  </si>
  <si>
    <t>隔热板</t>
  </si>
  <si>
    <t>jmt-US-16021</t>
  </si>
  <si>
    <t>卢中立</t>
  </si>
  <si>
    <t>中间停20小时</t>
  </si>
  <si>
    <t>晚上停12小时</t>
  </si>
  <si>
    <t>外贸美国模具</t>
  </si>
  <si>
    <t>型腔+芯子</t>
  </si>
  <si>
    <t>MK111</t>
  </si>
  <si>
    <t>JMT-MK126</t>
  </si>
  <si>
    <t>头子固定板</t>
  </si>
  <si>
    <t>型腔框反面</t>
  </si>
  <si>
    <t>头子顶块顶针</t>
  </si>
  <si>
    <t>内抽</t>
  </si>
  <si>
    <t>清明节放假一天</t>
  </si>
  <si>
    <t>清明节放假一天 停9小时</t>
  </si>
  <si>
    <t>头子+镶块</t>
  </si>
  <si>
    <t>滑块修改</t>
  </si>
  <si>
    <t>中套反面</t>
  </si>
  <si>
    <t>中套正面</t>
  </si>
  <si>
    <t>插料6小时</t>
  </si>
  <si>
    <t>插料3.5小时</t>
  </si>
  <si>
    <t>椅子</t>
  </si>
  <si>
    <t>型芯修模</t>
  </si>
  <si>
    <t>紫铜</t>
  </si>
  <si>
    <t>流道架</t>
  </si>
  <si>
    <t>型腔复板+镶块</t>
  </si>
  <si>
    <t>型芯+顶针</t>
  </si>
  <si>
    <t>电火花加工统计表格</t>
  </si>
  <si>
    <t>加工机头</t>
  </si>
  <si>
    <t>加工
费用</t>
  </si>
  <si>
    <t>HG-FX</t>
  </si>
  <si>
    <t>5 6</t>
  </si>
  <si>
    <t>双头加工</t>
  </si>
  <si>
    <t>型芯 型腔 修模</t>
  </si>
  <si>
    <t>jmt-RFL-203</t>
  </si>
  <si>
    <t>外贸 孟加拉模具</t>
  </si>
  <si>
    <t>jmt-CB-16022</t>
  </si>
  <si>
    <t>外贸 孟加拉折叠桌</t>
  </si>
  <si>
    <t>RETOV-16006-201</t>
  </si>
  <si>
    <t>9 10</t>
  </si>
  <si>
    <t>JMT-CB-16009</t>
  </si>
  <si>
    <t>保险杠头子</t>
  </si>
  <si>
    <t>铰刀</t>
  </si>
  <si>
    <t>头子 滑块</t>
  </si>
  <si>
    <t>头子浇口</t>
  </si>
  <si>
    <t>浇口8支</t>
  </si>
  <si>
    <t xml:space="preserve">外贸 </t>
  </si>
  <si>
    <t>JMT-005</t>
  </si>
  <si>
    <t>厂部</t>
  </si>
  <si>
    <t>JMT-007</t>
  </si>
  <si>
    <t>JMT-006</t>
  </si>
  <si>
    <t>打丝攻2只</t>
  </si>
  <si>
    <t>滑块2件</t>
  </si>
  <si>
    <t>jmt-RFL-303</t>
  </si>
  <si>
    <t>型腔 头子修模</t>
  </si>
  <si>
    <t>浇口 头子</t>
  </si>
  <si>
    <t>13 14</t>
  </si>
  <si>
    <t>日期章</t>
  </si>
  <si>
    <t>jmt-CB-16011</t>
  </si>
  <si>
    <t>外贸 伊朗抽屉</t>
  </si>
  <si>
    <t>型腔 镶块</t>
  </si>
  <si>
    <t>型腔 头子</t>
  </si>
  <si>
    <t>保险杠</t>
  </si>
  <si>
    <t>jmt-US-16026</t>
  </si>
  <si>
    <t>改模</t>
  </si>
  <si>
    <t>滑块修模</t>
  </si>
  <si>
    <t>滑块4</t>
  </si>
  <si>
    <t>头子改模</t>
  </si>
  <si>
    <t xml:space="preserve">型芯 型腔 </t>
  </si>
  <si>
    <t>斜顶</t>
  </si>
  <si>
    <t>动模 镶块</t>
  </si>
  <si>
    <t>反面</t>
  </si>
  <si>
    <t>型腔头子</t>
  </si>
  <si>
    <t>头子 型腔</t>
  </si>
  <si>
    <t>11 12</t>
  </si>
  <si>
    <t>头子清角</t>
  </si>
  <si>
    <t>型腔 浇口</t>
  </si>
  <si>
    <t>头子浇口2支</t>
  </si>
  <si>
    <t>动模定模</t>
  </si>
  <si>
    <t>陈荣伟</t>
  </si>
  <si>
    <t>芯子</t>
  </si>
  <si>
    <t>17 18</t>
  </si>
  <si>
    <t>滑块8块</t>
  </si>
  <si>
    <t>顶片</t>
  </si>
  <si>
    <t>滑块2块</t>
  </si>
  <si>
    <t>头子复板水路</t>
  </si>
  <si>
    <t>头子小滑块</t>
  </si>
  <si>
    <t>7 8</t>
  </si>
  <si>
    <t>双头加工 清明节放假一天</t>
  </si>
  <si>
    <t>油缸</t>
  </si>
  <si>
    <t>下导柱</t>
  </si>
  <si>
    <t>O型圈</t>
  </si>
  <si>
    <t>斜顶块</t>
  </si>
  <si>
    <t>气门4只</t>
  </si>
  <si>
    <t>动模</t>
  </si>
  <si>
    <t>动模密封圈</t>
  </si>
  <si>
    <t>长条</t>
  </si>
  <si>
    <t>修模头子</t>
  </si>
  <si>
    <t>头子密封圈</t>
  </si>
  <si>
    <t>型腔 头子 镶块</t>
  </si>
  <si>
    <t>头子 修模</t>
  </si>
  <si>
    <t>头子筋改造型</t>
  </si>
  <si>
    <t>铍青铜</t>
  </si>
  <si>
    <t>筋降低</t>
  </si>
  <si>
    <t>接块</t>
  </si>
  <si>
    <t>型芯改模</t>
  </si>
  <si>
    <t>型腔改模</t>
  </si>
  <si>
    <t>型腔头子改模</t>
  </si>
  <si>
    <t>打丝攻</t>
  </si>
  <si>
    <t>密封圈</t>
  </si>
  <si>
    <t>滑块头子</t>
  </si>
  <si>
    <t>型腔芯子</t>
  </si>
  <si>
    <t>顶块槽</t>
  </si>
  <si>
    <t>型腔滑块头子</t>
  </si>
  <si>
    <t>保险</t>
  </si>
  <si>
    <t>铍铜镶件</t>
  </si>
  <si>
    <t>钻床加工统计表格</t>
  </si>
  <si>
    <t>总计</t>
  </si>
  <si>
    <t>水路</t>
  </si>
  <si>
    <t>顶针 透刀</t>
  </si>
  <si>
    <t>φ13*75 14支</t>
  </si>
  <si>
    <t>螺丝</t>
  </si>
  <si>
    <t>φ27.5</t>
  </si>
  <si>
    <t>吊环洞</t>
  </si>
  <si>
    <t>φ14.2*30*4支</t>
  </si>
  <si>
    <t>孔</t>
  </si>
  <si>
    <t>孔 螺丝</t>
  </si>
  <si>
    <t>水井 螺丝</t>
  </si>
  <si>
    <t>φ11.5*3.5 6支</t>
  </si>
  <si>
    <t>水嘴</t>
  </si>
  <si>
    <t>螺丝孔</t>
  </si>
  <si>
    <t>φ8.5*12*10个</t>
  </si>
  <si>
    <t>JMT-UZ1501</t>
  </si>
  <si>
    <t xml:space="preserve">头子镶块 </t>
  </si>
  <si>
    <t xml:space="preserve">铰刀 </t>
  </si>
  <si>
    <t xml:space="preserve">滑块 线切割洞 定位销 顶针透刀 </t>
  </si>
  <si>
    <t>螺丝 导柱 复位杆</t>
  </si>
  <si>
    <t>定位销</t>
  </si>
  <si>
    <t>JMT-05</t>
  </si>
  <si>
    <t>模具修模</t>
  </si>
  <si>
    <t>线切割洞 螺丝 镶块螺丝</t>
  </si>
  <si>
    <t>螺丝 屁股</t>
  </si>
  <si>
    <t>镶块 水路</t>
  </si>
  <si>
    <t>φ19.5*2个</t>
  </si>
  <si>
    <t>头子镶块 水路 复位杆 线切割洞</t>
  </si>
  <si>
    <t>划屁股</t>
  </si>
  <si>
    <t>螺丝 水路</t>
  </si>
  <si>
    <t xml:space="preserve">透刀 </t>
  </si>
  <si>
    <t>导柱洞 垫片 镶块 排气 浇口</t>
  </si>
  <si>
    <t>动模水路</t>
  </si>
  <si>
    <t>螺丝 水嘴</t>
  </si>
  <si>
    <t xml:space="preserve">水嘴 </t>
  </si>
  <si>
    <t>复位杆 下导柱 水嘴 堵头 模脚</t>
  </si>
  <si>
    <t>模板 型腔水路 头子水路 水嘴 头子框</t>
  </si>
  <si>
    <t>吊环</t>
  </si>
  <si>
    <t>滑块 丝攻 线切割洞 弹簧洞 吊环</t>
  </si>
  <si>
    <t>模脚吊环孔</t>
  </si>
  <si>
    <t xml:space="preserve">线切割洞 </t>
  </si>
  <si>
    <t>弹簧洞 下导柱铰刀</t>
  </si>
  <si>
    <t>屁股</t>
  </si>
  <si>
    <t>压机孔 滑块 水路</t>
  </si>
  <si>
    <t>顶针台阶</t>
  </si>
  <si>
    <t>线切割</t>
  </si>
  <si>
    <t>螺丝孔 穿线孔</t>
  </si>
  <si>
    <t>头子板 屁股</t>
  </si>
  <si>
    <t>顶针透刀 外立柱</t>
  </si>
  <si>
    <t>MK607</t>
  </si>
  <si>
    <t>复位杆屁股</t>
  </si>
  <si>
    <t>孔 屁股</t>
  </si>
  <si>
    <t>滑块套外接</t>
  </si>
  <si>
    <t>型腔 屁股</t>
  </si>
  <si>
    <t>螺丝 孔</t>
  </si>
  <si>
    <t>螺丝 水嘴 堵头 铰刀</t>
  </si>
  <si>
    <t>jmt-RFL-202</t>
  </si>
  <si>
    <t>导套 导柱</t>
  </si>
  <si>
    <t xml:space="preserve">导套 拉杆 导柱 复位杆 顶针透刀 </t>
  </si>
  <si>
    <t>水嘴 弹簧洞</t>
  </si>
  <si>
    <t>头子镶块 顶针透刀 水路连接 型腔水路 丝攻 浇口</t>
  </si>
  <si>
    <t>头子顶针透刀 水路 型腔 浇口</t>
  </si>
  <si>
    <t>浇口 铰刀</t>
  </si>
  <si>
    <t>顶针板吊环孔</t>
  </si>
  <si>
    <t>复位杆 导柱导套 顶针透刀</t>
  </si>
  <si>
    <t>顶针</t>
  </si>
  <si>
    <t>φ8.7*40*2支</t>
  </si>
  <si>
    <t>定位销 铰刀</t>
  </si>
  <si>
    <t>型芯 镶块</t>
  </si>
  <si>
    <t>螺丝 导柱 水嘴 堵头</t>
  </si>
  <si>
    <t>模框螺丝洞</t>
  </si>
  <si>
    <t>复位杆</t>
  </si>
  <si>
    <t>斜导柱</t>
  </si>
  <si>
    <t>导套 拉杆 复位杆 拉杆 吊环</t>
  </si>
  <si>
    <t>头子 镶块</t>
  </si>
  <si>
    <t>顶针透刀 水路连接 耐磨板螺丝 压条 水路 螺丝</t>
  </si>
  <si>
    <t xml:space="preserve">头子镶块 头子固定板 </t>
  </si>
  <si>
    <t>上复板 定位销 堵头 导柱 铰刀 水嘴 气门 副导柱 螺丝</t>
  </si>
  <si>
    <t>脱料板 螺丝 模脚  定位销 顶针板 定位 透刀 气嘴 吊环</t>
  </si>
  <si>
    <t xml:space="preserve">上复板 定位销 型腔 水路 水嘴 堵头 气门 头子导柱 铰刀 </t>
  </si>
  <si>
    <t>上复板 定位销铰刀 流道板铰刀 螺丝 气门 水嘴 导柱铰刀</t>
  </si>
  <si>
    <t>头子 导柱螺丝 铰刀 水路 堵头 水嘴 镶块螺丝 模脚  底板</t>
  </si>
  <si>
    <t>顶复板 顶针板 复位杆 吊环 立柱 限位螺丝</t>
  </si>
  <si>
    <t>上复板 型腔 斜导柱 水嘴 铰刀 头子 导柱螺丝 复位杆 顶杆透刀 滑块水路</t>
  </si>
  <si>
    <t>顶针板 顶复板 热道 铰刀 底板 油缸</t>
  </si>
  <si>
    <t>热流道孔 顶复板 铰刀 底板 吊环</t>
  </si>
  <si>
    <t>上复板 型腔 导柱 水嘴 头子 螺丝 复位杆 顶杆透刀 吊环 油缸 水嘴 模脚 顶针板</t>
  </si>
  <si>
    <t>上复板 型腔 水嘴 导柱 头子 复位杆 水嘴 电梯 透刀</t>
  </si>
  <si>
    <t>模脚 导柱 滑块水路</t>
  </si>
  <si>
    <t>型腔 导套 复板</t>
  </si>
  <si>
    <t>复板划屁股</t>
  </si>
  <si>
    <t>屁股加大</t>
  </si>
  <si>
    <t>斜导柱洞</t>
  </si>
  <si>
    <t>铰刀 复位杆屁股</t>
  </si>
  <si>
    <t>水井</t>
  </si>
  <si>
    <t xml:space="preserve">加工洞 水翻  连接  </t>
  </si>
  <si>
    <t>型腔板 头子板 顶针</t>
  </si>
  <si>
    <t>定位圈螺丝</t>
  </si>
  <si>
    <t>螺丝洞</t>
  </si>
  <si>
    <t>弹簧洞</t>
  </si>
  <si>
    <t>水翻 连接 堵头</t>
  </si>
  <si>
    <t>水路 螺丝加大 基准孔 斜线切割</t>
  </si>
  <si>
    <t>线切割洞 芯子透刀 螺丝</t>
  </si>
  <si>
    <t>滑块2块 吊环 堵头 线切割</t>
  </si>
  <si>
    <t>吊环 加工洞</t>
  </si>
  <si>
    <t>导柱 复位杆 下导柱 水嘴 顶杆透刀 线切割洞</t>
  </si>
  <si>
    <t>顶针 复位杆 导柱 水嘴 下导柱 线切割 吊环</t>
  </si>
  <si>
    <t>锁块钻洞</t>
  </si>
  <si>
    <t>上复板 下复板 芯子 铰刀 顶针板 顶针 铰刀 模脚 吊环</t>
  </si>
  <si>
    <t>导柱 浇口 水嘴 模脚 上下复板 铰刀 顶复 螺丝 顶针板 铰刀</t>
  </si>
  <si>
    <t>导柱 浇口 水嘴 下复板 铰刀 芯子 顶复板 顶针板 铰刀 模脚</t>
  </si>
  <si>
    <t>滑块水路</t>
  </si>
  <si>
    <t xml:space="preserve">螺丝屁股 油缸 </t>
  </si>
  <si>
    <t>顶针洞透刀</t>
  </si>
  <si>
    <t>滑块 水路</t>
  </si>
  <si>
    <t>数控铣洞 吊环洞</t>
  </si>
  <si>
    <t>水路 螺丝</t>
  </si>
  <si>
    <t>反面划屁股</t>
  </si>
  <si>
    <t xml:space="preserve">型腔 吊环 头子 </t>
  </si>
  <si>
    <t>顶针板吊环 加工洞</t>
  </si>
  <si>
    <t>吊环洞 数控铣螺丝洞</t>
  </si>
  <si>
    <t>带屁股</t>
  </si>
  <si>
    <t>导柱 浇口 水嘴 头子导柱 铰刀 复位杆 下导柱 水嘴 上下复板 芯子 铰刀 模脚</t>
  </si>
  <si>
    <t xml:space="preserve">型腔导柱 浇口 水嘴 头子导柱螺丝 铰刀 复位杆 </t>
  </si>
  <si>
    <t>型腔导柱 浇口 头子导柱铰刀 复位杆 下导柱 水嘴</t>
  </si>
  <si>
    <t xml:space="preserve">立柱 型腔导柱 浇口 头子导柱螺丝 复位杆 下导柱 </t>
  </si>
  <si>
    <t>俞雄伟</t>
  </si>
  <si>
    <t>型腔吊环洞 型腔数控铣洞</t>
  </si>
  <si>
    <t>立柱螺丝</t>
  </si>
  <si>
    <t>顶针板 顶针透刀</t>
  </si>
  <si>
    <t>浇口 复位杆 透刀</t>
  </si>
  <si>
    <t xml:space="preserve">型腔 吊环洞 头子 </t>
  </si>
  <si>
    <t xml:space="preserve">导柱洞 复位杆 水路 </t>
  </si>
  <si>
    <t>圆</t>
  </si>
  <si>
    <t>导柱孔 复位杆透刀</t>
  </si>
  <si>
    <t>型腔耐磨板 浇口 螺丝 定位销 型腔水路 头子</t>
  </si>
  <si>
    <t xml:space="preserve">头子镶块 丝攻 滑块 </t>
  </si>
  <si>
    <t>下导柱铰刀</t>
  </si>
  <si>
    <t>小滑块弹簧洞</t>
  </si>
  <si>
    <t>螺丝 基准孔  浇口 螺丝</t>
  </si>
  <si>
    <t>螺丝加大 线切割洞</t>
  </si>
  <si>
    <t>顶杆透刀 油路 铰刀</t>
  </si>
  <si>
    <t>定位柱 顶针洞 滑块 型腔</t>
  </si>
  <si>
    <t xml:space="preserve">型腔头子 定位洞 顶针 </t>
  </si>
  <si>
    <t>型腔 顶针洞 水路 堵头 型腔水路</t>
  </si>
  <si>
    <t>浇口螺丝洞 下导柱 顶针板</t>
  </si>
  <si>
    <t>滑块数控铣洞</t>
  </si>
  <si>
    <t>顶针板 镶块透刀</t>
  </si>
  <si>
    <t>头子滑块线切割</t>
  </si>
  <si>
    <t xml:space="preserve">导柱 </t>
  </si>
  <si>
    <t>导柱 复位杆 水路 铰刀 下导柱</t>
  </si>
  <si>
    <t>水路 丝攻</t>
  </si>
  <si>
    <t>复位杆 铰刀 水嘴</t>
  </si>
  <si>
    <t>导柱 浇口 水路 水嘴</t>
  </si>
  <si>
    <t>滑块 弹簧洞</t>
  </si>
  <si>
    <t>螺丝 孔 吊环</t>
  </si>
  <si>
    <t>定位销 铰刀 水嘴</t>
  </si>
  <si>
    <t>型腔 水路</t>
  </si>
  <si>
    <t>螺丝 透刀</t>
  </si>
  <si>
    <t>型腔  偷刀</t>
  </si>
  <si>
    <t>水路 水嘴</t>
  </si>
  <si>
    <t>头子镶块水路 浇口</t>
  </si>
  <si>
    <t>吊环 数控铣</t>
  </si>
  <si>
    <t>加工洞 复位杆螺丝 复板螺丝 透刀 吊环立柱 铰刀 螺丝</t>
  </si>
  <si>
    <t>吊环 模脚 工字螺丝 压块</t>
  </si>
  <si>
    <t>工字槽螺丝 滑块弹簧洞 斜导柱</t>
  </si>
  <si>
    <t>下导柱 导柱螺丝 铰刀复位杆 水嘴 型腔导柱 浇口</t>
  </si>
  <si>
    <t>型腔导柱 铰刀 浇口 头子 导柱螺丝 铰刀 复位杆 下导柱 水嘴</t>
  </si>
  <si>
    <t>导柱螺丝 铰刀 复位杆 水嘴 导柱透刀 型腔 铰刀 浇口 导柱</t>
  </si>
  <si>
    <t>导柱 铰刀 浇口 顶针透刀</t>
  </si>
  <si>
    <t>水翻 镶块 型腔铰刀 头子导柱 铰刀 镶块螺丝 定位销 顶杆透刀 透刀 复位杆</t>
  </si>
  <si>
    <t>导柱铰刀 流道板</t>
  </si>
  <si>
    <t>型腔 下复板 芯子 铰刀 顶针板 顶杆 铰刀 芯子 模脚</t>
  </si>
  <si>
    <t>顶针透刀</t>
  </si>
  <si>
    <t>吊环 加工洞 型腔导柱 浇口 头子导柱 复位杆 下导柱铰刀 上下复板</t>
  </si>
  <si>
    <t>吊环 型腔导柱 浇口 水嘴 导柱 复位杆 下导柱 水嘴 上下复板 螺丝 铰刀 顶针板透刀</t>
  </si>
  <si>
    <t>吊环 型腔 浇口 水嘴 头子 复位杆 下导柱 水嘴 上复板 顶针板 模脚 吊环</t>
  </si>
  <si>
    <t>水路 滑块</t>
  </si>
  <si>
    <t>丝攻 水路</t>
  </si>
  <si>
    <t>数控铣洞 吊环孔</t>
  </si>
  <si>
    <t>加工洞</t>
  </si>
  <si>
    <t>孔 吊环洞 铰刀</t>
  </si>
  <si>
    <t>UZ2101</t>
  </si>
  <si>
    <t>吊环孔 数控铣孔</t>
  </si>
  <si>
    <t>压条定位销</t>
  </si>
  <si>
    <t>滑块 水嘴</t>
  </si>
  <si>
    <t>数控铣洞 滑块</t>
  </si>
  <si>
    <t>头子 复位杆 铰刀 水路 滑块</t>
  </si>
  <si>
    <t>型腔 型芯 水嘴</t>
  </si>
  <si>
    <t>氮气缸盖头</t>
  </si>
  <si>
    <t>复位杆铰刀 顶针 屁股 堵头螺丝 吊环</t>
  </si>
  <si>
    <t>镶块螺丝 氮气缸</t>
  </si>
  <si>
    <t>斜切块</t>
  </si>
  <si>
    <t>浇口加深</t>
  </si>
  <si>
    <t>滑块螺丝洞 头子螺丝洞</t>
  </si>
  <si>
    <t>顶出孔 顶针孔 螺丝孔 复位杆</t>
  </si>
  <si>
    <t>水路 水嘴 下导柱屁股</t>
  </si>
  <si>
    <t>下导柱屁股</t>
  </si>
  <si>
    <t>水嘴 水路连接 顶针孔透刀</t>
  </si>
  <si>
    <t>螺丝屁股加大</t>
  </si>
  <si>
    <t xml:space="preserve">型腔 </t>
  </si>
  <si>
    <t>头子  导柱 复位杆 压条 耐磨板 定位圈 限位 镶块 顶针透刀 水路 定位销</t>
  </si>
  <si>
    <t>水翻 水嘴 堵头 铰刀</t>
  </si>
  <si>
    <t>吊环 水嘴 堵头</t>
  </si>
  <si>
    <t>数控洞</t>
  </si>
  <si>
    <t>导柱螺丝</t>
  </si>
  <si>
    <t>铰刀 吊环</t>
  </si>
  <si>
    <t>模脚 吊环</t>
  </si>
  <si>
    <t>气门</t>
  </si>
  <si>
    <t>定位销 水路 堵头 水路</t>
  </si>
  <si>
    <t>水翻 水嘴</t>
  </si>
  <si>
    <t>定位孔</t>
  </si>
  <si>
    <t>丝攻 铰刀 导柱</t>
  </si>
  <si>
    <t>型腔铰刀</t>
  </si>
  <si>
    <t>下导柱铰刀 镶块</t>
  </si>
  <si>
    <t>顶杆</t>
  </si>
  <si>
    <t>油缸螺丝</t>
  </si>
  <si>
    <t>导柱铰刀</t>
  </si>
  <si>
    <t>动模框 螺丝孔 导柱孔 复位杆 透刀 下导柱接刀</t>
  </si>
  <si>
    <t>螺丝孔 镶块</t>
  </si>
  <si>
    <t>动模 水嘴 堵头 螺丝</t>
  </si>
  <si>
    <t>滑块 斜导柱</t>
  </si>
  <si>
    <t xml:space="preserve">螺丝 </t>
  </si>
  <si>
    <t>丝攻</t>
  </si>
  <si>
    <t>型芯 型腔</t>
  </si>
  <si>
    <t>定位销 拉板洞</t>
  </si>
  <si>
    <t>顶针板 复板 动模框</t>
  </si>
  <si>
    <t xml:space="preserve">型腔 堵头 水嘴 头子 </t>
  </si>
  <si>
    <t>镶块 堵头</t>
  </si>
  <si>
    <t>加工洞 吊环洞</t>
  </si>
  <si>
    <t>堵头</t>
  </si>
  <si>
    <t>头子 导柱洞 堵头 型腔 水嘴</t>
  </si>
  <si>
    <t>顶块水路</t>
  </si>
  <si>
    <t>丝攻 铰刀</t>
  </si>
  <si>
    <t>导柱 复位杆 接水路 下导柱 水路</t>
  </si>
  <si>
    <t>滑块弹簧洞</t>
  </si>
  <si>
    <t>型腔 丝攻 水嘴</t>
  </si>
  <si>
    <t>导柱孔透刀</t>
  </si>
  <si>
    <t>上复板 型腔 模脚 顶针板</t>
  </si>
  <si>
    <t>上复板 铰刀 流道板 型腔 下复板 顶针板</t>
  </si>
  <si>
    <t>孔加大</t>
  </si>
  <si>
    <t>孔 堵头</t>
  </si>
  <si>
    <t>顶针洞</t>
  </si>
  <si>
    <t xml:space="preserve">铰刀 水路 </t>
  </si>
  <si>
    <t>压机孔 吊环孔</t>
  </si>
  <si>
    <t>滑块弹簧孔</t>
  </si>
  <si>
    <t>下导柱 斜导柱</t>
  </si>
  <si>
    <t>导柱 铰刀 型腔</t>
  </si>
  <si>
    <t>螺丝屁股 吊环</t>
  </si>
  <si>
    <t>顶出洞螺丝</t>
  </si>
  <si>
    <t>型腔 数控铣洞</t>
  </si>
  <si>
    <t>加顶针 顶针板</t>
  </si>
  <si>
    <t>水路透刀</t>
  </si>
  <si>
    <t>型腔 浇口 水路屁股</t>
  </si>
  <si>
    <t>孔 丝攻</t>
  </si>
  <si>
    <t>复位杆透刀</t>
  </si>
  <si>
    <t>水嘴屁股 丝攻</t>
  </si>
  <si>
    <t>复位杆加深 8支</t>
  </si>
  <si>
    <t>立脚2支 定位圈3支</t>
  </si>
  <si>
    <t>油路集成块14支</t>
  </si>
  <si>
    <t>镶块水路12支 顶针4支 透刀4支 滑块吊环2支 斜线切割洞1支</t>
  </si>
  <si>
    <t>孔 直径</t>
  </si>
  <si>
    <t>导柱 螺丝</t>
  </si>
  <si>
    <t>镶块螺丝洞</t>
  </si>
  <si>
    <t>jmt-US-16027</t>
  </si>
  <si>
    <t>流道板加工洞</t>
  </si>
  <si>
    <t xml:space="preserve">过孔 翻水 水嘴 </t>
  </si>
  <si>
    <t>铰刀 水嘴 吊环孔</t>
  </si>
  <si>
    <t>水路连接 丝攻 屁股</t>
  </si>
  <si>
    <t>铰刀 过孔</t>
  </si>
  <si>
    <t>复板螺丝 定位销 流道板 定位销 吊环</t>
  </si>
  <si>
    <t>型腔头子镶块</t>
  </si>
  <si>
    <t>铰刀 水路 水嘴 导套</t>
  </si>
  <si>
    <t>滑块弹簧洞 斜导柱线切割</t>
  </si>
  <si>
    <t>铰刀 下导柱</t>
  </si>
  <si>
    <t>型腔 水嘴 铰刀</t>
  </si>
  <si>
    <t>头子 铰刀 堵头 水嘴</t>
  </si>
  <si>
    <t xml:space="preserve">导柱螺丝 垫片螺丝 复板螺丝 定位销 水井 水路 </t>
  </si>
  <si>
    <t>型芯 过孔 水嘴</t>
  </si>
  <si>
    <t xml:space="preserve">螺丝 导柱铰刀 </t>
  </si>
  <si>
    <t xml:space="preserve">水嘴 屁股 顶针透刀 螺丝 导柱 复位杆 铰刀 </t>
  </si>
  <si>
    <t>镶块 头子</t>
  </si>
  <si>
    <t>型腔镶块15只</t>
  </si>
  <si>
    <t>头子镶块 吊环</t>
  </si>
  <si>
    <t>型腔 头子 模脚 顶针复板 头子复板</t>
  </si>
  <si>
    <t>铰刀 螺丝</t>
  </si>
  <si>
    <t>吊环洞 加工洞</t>
  </si>
  <si>
    <t>头子 导柱 铰刀 型腔</t>
  </si>
  <si>
    <t>镶块螺丝 耐磨板 复位杆 顶针透刀 导柱 下导柱 铰刀 螺丝 日期章</t>
  </si>
  <si>
    <t>型腔 标准件 水路 铰刀 丝攻 浇口 导柱</t>
  </si>
  <si>
    <t xml:space="preserve">过孔  沉头 </t>
  </si>
  <si>
    <t xml:space="preserve">水路 镶块顶针洞 </t>
  </si>
  <si>
    <t>导套 顶针线切割洞 复位杆 顶针透刀 复位杆铰刀 模脚 水路</t>
  </si>
  <si>
    <t xml:space="preserve">导柱铰刀 芯子线切割洞 </t>
  </si>
  <si>
    <t xml:space="preserve">水嘴 堵头 铰刀 </t>
  </si>
  <si>
    <t xml:space="preserve">过孔 铰刀 </t>
  </si>
  <si>
    <t>导套 复位杆</t>
  </si>
  <si>
    <t>过孔 铰刀 沉头</t>
  </si>
  <si>
    <t>镶块水路</t>
  </si>
  <si>
    <t>上顶板 下导套 顶针 复位杆 模脚 流道板</t>
  </si>
  <si>
    <t>上复板 导套 螺丝 定位销 下复板 螺丝 立柱 下导柱</t>
  </si>
  <si>
    <t>型腔 铰刀 水路</t>
  </si>
  <si>
    <t>过孔 堵头 水嘴</t>
  </si>
  <si>
    <t>型腔水路 水嘴 型芯水路</t>
  </si>
  <si>
    <t>型芯水路 水嘴 型腔水路 滑块</t>
  </si>
  <si>
    <t>孔 吊环孔</t>
  </si>
  <si>
    <t>模脚铰刀</t>
  </si>
  <si>
    <t>孔 透刀 复位杆</t>
  </si>
  <si>
    <t>吊环孔</t>
  </si>
  <si>
    <t>镶块螺丝 导套定位 水井 顶针透刀 下导柱铰刀 螺丝 水井 连接 水路 沉头</t>
  </si>
  <si>
    <t>吊环 压机孔</t>
  </si>
  <si>
    <t>油缸槽</t>
  </si>
  <si>
    <t>压机孔</t>
  </si>
  <si>
    <t>头子 芯子透刀 复位杆 铰刀 丝攻</t>
  </si>
  <si>
    <t>型腔 铰刀 线切割</t>
  </si>
  <si>
    <t>导柱洞</t>
  </si>
  <si>
    <t>头子镶件 型腔镶块 水路堵头 滑块加工洞</t>
  </si>
  <si>
    <t>过孔</t>
  </si>
  <si>
    <t>螺丝 铰刀</t>
  </si>
  <si>
    <t>立柱洞</t>
  </si>
  <si>
    <t>顶杆洞</t>
  </si>
  <si>
    <t>复位杆铰刀</t>
  </si>
  <si>
    <t>吊环 上复板 下复板 顶针板 下导柱 顶复</t>
  </si>
  <si>
    <t>导柱 复位杆 螺丝 耐磨板 垫片 水路 模脚螺丝 水路丝攻</t>
  </si>
  <si>
    <t>镶块 导柱螺丝 铰刀 螺丝 顶针板</t>
  </si>
  <si>
    <t>吊环孔 压板孔</t>
  </si>
  <si>
    <t>圆螺丝</t>
  </si>
  <si>
    <t>滑块孔接大</t>
  </si>
  <si>
    <t>型腔 导柱 垫片 螺丝 水路 丝攻</t>
  </si>
  <si>
    <t>头子 导套 复位杆 透刀 水路连接 耐磨板 水路</t>
  </si>
  <si>
    <t xml:space="preserve">头子 导柱 复位杆 透刀 顶块 顶针透刀 螺丝洞 </t>
  </si>
  <si>
    <t>头子修模 水嘴</t>
  </si>
  <si>
    <t>型腔 吊环 水嘴 水路 堵头</t>
  </si>
  <si>
    <t>上复板 螺丝 下复板 螺丝</t>
  </si>
  <si>
    <t>模脚 顶针复板 顶针板 吊环</t>
  </si>
  <si>
    <t>油缸垫块 吊块 热流道 油路块 螺丝</t>
  </si>
  <si>
    <t>头子 导柱螺丝 浇刀 复位杆 顶杆透刀 水嘴 下导柱 浇刀 水嘴 浇口</t>
  </si>
  <si>
    <t xml:space="preserve">模脚螺丝 头子浇刀 螺丝 水嘴 </t>
  </si>
  <si>
    <t>浇口 垫片 线切割洞</t>
  </si>
  <si>
    <t>镶块螺丝</t>
  </si>
  <si>
    <t>导套 挤块 水路连接 垫片 弹簧 复导柱 垫片 镶块</t>
  </si>
  <si>
    <t>立脚洞</t>
  </si>
  <si>
    <t>铁拉钩螺丝</t>
  </si>
  <si>
    <t>头子 铰刀 水嘴 型腔</t>
  </si>
  <si>
    <t>铰刀 沉孔</t>
  </si>
  <si>
    <t>抽芯螺丝</t>
  </si>
  <si>
    <t>吊环 镶块 数控铣洞</t>
  </si>
  <si>
    <t>滑块 水路丝功 弹簧洞</t>
  </si>
  <si>
    <t>复位杆 浇口 型腔</t>
  </si>
  <si>
    <t>上下复板 顶针板 复位杆</t>
  </si>
  <si>
    <t>型腔 头子吊环洞 数控铣洞</t>
  </si>
  <si>
    <t>型腔 头子 吊环 加工洞 镶块加工洞</t>
  </si>
  <si>
    <t>头子 水嘴</t>
  </si>
  <si>
    <t>下复板螺丝</t>
  </si>
  <si>
    <t>头子型腔 数控铣 滑块镶块</t>
  </si>
  <si>
    <t>孔 水嘴</t>
  </si>
  <si>
    <t xml:space="preserve">型腔 铰刀 型芯 </t>
  </si>
  <si>
    <t>型腔 头子 铰刀</t>
  </si>
  <si>
    <t>镶块 水嘴</t>
  </si>
  <si>
    <t>头子 水嘴 弹簧洞</t>
  </si>
  <si>
    <t>水路 沉头</t>
  </si>
  <si>
    <t>头子镶块 丝攻</t>
  </si>
  <si>
    <t>耐磨块 垫片 浇口 螺丝 定位销 水路</t>
  </si>
  <si>
    <t>顶针透刀 复位杆 水路 堵头 水嘴</t>
  </si>
  <si>
    <t>型腔 水嘴</t>
  </si>
  <si>
    <t>吊环洞 定位销</t>
  </si>
  <si>
    <t>型腔复板</t>
  </si>
  <si>
    <t>头子镶块 螺丝 堵头 水路</t>
  </si>
  <si>
    <t>型腔镶块 螺丝 水路丝攻 水路连接</t>
  </si>
  <si>
    <t>型腔镶块 水路堵头 浇口 螺丝</t>
  </si>
  <si>
    <t>复位杆 透刀 螺丝</t>
  </si>
  <si>
    <t>复位杆 透刀 镶块螺丝 顶针透刀 水路连接 水路丝攻 屁股</t>
  </si>
  <si>
    <t>铰刀 透刀</t>
  </si>
  <si>
    <t>头子镶块水路</t>
  </si>
  <si>
    <t>上复板 铰刀 流道板 顶板 下复板</t>
  </si>
  <si>
    <t>滑块 水路 堵头</t>
  </si>
  <si>
    <t>上复板 流道板 模脚 顶板 下复板</t>
  </si>
  <si>
    <t xml:space="preserve">                                                                                              </t>
  </si>
  <si>
    <t>复位杆 耐磨板 水路 丝攻 沉头 顶针 水路连接 吊环</t>
  </si>
  <si>
    <t>头子框 耐磨板 压条 水路 顶针透刀 镶块螺丝 吊环</t>
  </si>
  <si>
    <t>型腔模框 精定位 水路连接 镶块 螺丝 水路丝攻</t>
  </si>
  <si>
    <t>头子框 压条 水路 螺丝 顶针透刀 吊环 水路丝攻</t>
  </si>
  <si>
    <t>水路 堵头 吊孔</t>
  </si>
  <si>
    <t>立柱 定位销 流道道架</t>
  </si>
  <si>
    <t>型腔 拉杆洞</t>
  </si>
  <si>
    <t>螺丝 堵头 水嘴</t>
  </si>
  <si>
    <t>头子框 顶针透刀 水路 水嘴 镶块 水路</t>
  </si>
  <si>
    <t>下复板 顶针复板 顶针板 热流道板</t>
  </si>
  <si>
    <t>型腔框 水嘴 型腔镶块 水路</t>
  </si>
  <si>
    <t>镶块水路 头子 导柱洞 透刀</t>
  </si>
  <si>
    <t>滑块水路 孔</t>
  </si>
  <si>
    <t>水路 屁股 顶针透刀</t>
  </si>
  <si>
    <t xml:space="preserve">型腔 垫片 精定位 镶块 水路连接 定位销 吊环 </t>
  </si>
  <si>
    <t>水路 屁股</t>
  </si>
  <si>
    <t>流道板 吊环</t>
  </si>
  <si>
    <t xml:space="preserve">螺丝 水路 透刀 </t>
  </si>
  <si>
    <t>型腔 孔</t>
  </si>
  <si>
    <t>吊环 滑块 镶块</t>
  </si>
  <si>
    <t>透刀 水嘴</t>
  </si>
  <si>
    <t>吊块</t>
  </si>
  <si>
    <t>镶块 线切割洞 水井 丝攻</t>
  </si>
  <si>
    <t xml:space="preserve">孔 </t>
  </si>
  <si>
    <t>滑块定位销</t>
  </si>
  <si>
    <t>水路 螺丝 丝攻 铰刀</t>
  </si>
  <si>
    <t>SJ13-1</t>
  </si>
  <si>
    <t>顶针透刀 螺丝 弹簧孔 顶针板</t>
  </si>
  <si>
    <t>镶块 滑块</t>
  </si>
  <si>
    <t>浇口套</t>
  </si>
  <si>
    <t>镶块加工洞</t>
  </si>
  <si>
    <t>定模</t>
  </si>
  <si>
    <t>铰刀 吊环 孔</t>
  </si>
  <si>
    <t>孔 定位销</t>
  </si>
  <si>
    <t>型芯固定板</t>
  </si>
  <si>
    <t>型腔 型腔浇口</t>
  </si>
  <si>
    <t>过孔 透刀</t>
  </si>
  <si>
    <t>型腔 导柱洞 定位销 水井 水路</t>
  </si>
  <si>
    <t>型芯 水井 水路 水嘴 铰刀</t>
  </si>
  <si>
    <t>螺丝 吊环洞</t>
  </si>
  <si>
    <t>螺丝 铰刀 过孔</t>
  </si>
  <si>
    <t>立脚</t>
  </si>
  <si>
    <t>螺丝孔 堵头</t>
  </si>
  <si>
    <t xml:space="preserve">吊环 定位销 模架透刀 模架 </t>
  </si>
  <si>
    <t>压板</t>
  </si>
  <si>
    <t xml:space="preserve">镶块螺丝 </t>
  </si>
  <si>
    <t>水路连接 水井 丝功 吊环 水路堵头</t>
  </si>
  <si>
    <t>导柱 铰刀 浇口 模脚 镶块 吊环 油缸</t>
  </si>
  <si>
    <t>螺丝 铰刀 定位销 型腔</t>
  </si>
  <si>
    <t>模脚 顶复 芯子 下复板 下导柱 吊环</t>
  </si>
  <si>
    <t>型复 浇口 水翻 水嘴</t>
  </si>
  <si>
    <t>模脚 顶复 下复板 铰刀 吊环</t>
  </si>
  <si>
    <t xml:space="preserve">上复板 导柱 浇口 水翻 </t>
  </si>
  <si>
    <t>上复板 流道板 流道板 型腔 浇口</t>
  </si>
  <si>
    <t>镶块螺丝 下导柱 水路 水嘴 头子镶块 吊环模脚 顶复 下复板</t>
  </si>
  <si>
    <t>上复板 定位销 型腔 板</t>
  </si>
  <si>
    <t>下导柱 铰刀 顶针板 模脚 吊环</t>
  </si>
  <si>
    <t>型复 型腔浇口 水嘴 头子导柱 复位杆 水嘴 模脚</t>
  </si>
  <si>
    <t>顶复 铰刀 下复板 铰刀 吊环</t>
  </si>
  <si>
    <t>头子导柱螺丝 铰刀 复位杆 水嘴 型腔 浇口</t>
  </si>
  <si>
    <t>顶复 铰刀 下复板 铰刀 顶针板 铰刀 顶杆 模脚</t>
  </si>
  <si>
    <t>上复板 定位销 流道板 型腔 导柱  水嘴 镶块</t>
  </si>
  <si>
    <t>复位杆 螺丝 下导柱 水嘴 顶针板 铰刀 模脚 顶复</t>
  </si>
  <si>
    <t>上复板 流道板 型腔</t>
  </si>
  <si>
    <t>头子框 复位杆 螺丝 下导柱 水嘴 顶针板 铰刀 模脚 顶复 铰刀 吊环</t>
  </si>
  <si>
    <t>上复板 导柱 浇口 水翻 水嘴 复位杆 下导柱 顶杆透刀 水嘴 顶复 顶针板</t>
  </si>
  <si>
    <t>顶针板 模脚 下复板 铰刀 吊环</t>
  </si>
  <si>
    <t>上复板 透刀 吊环 头子导柱 复位杆 顶针</t>
  </si>
  <si>
    <t>型腔 吊环 导柱 螺丝 水路 水嘴 镶块 模脚 复板</t>
  </si>
  <si>
    <t xml:space="preserve">型复 型腔 浇口 水路 水嘴 头子铰刀 复位杆 </t>
  </si>
  <si>
    <t xml:space="preserve">型腔导柱 浇口 水嘴 头子 </t>
  </si>
  <si>
    <t>上复板 顶针板 铰刀 顶杆 模脚 吊环</t>
  </si>
  <si>
    <t xml:space="preserve">型复 定位销 流道板 型腔  铰刀 水嘴 头子固定板 </t>
  </si>
  <si>
    <t xml:space="preserve">下导柱 水路 水嘴 镶块 顶针板 模脚 </t>
  </si>
  <si>
    <t>复位杆 水井 水嘴</t>
  </si>
  <si>
    <t>上复板 下复板 顶复</t>
  </si>
  <si>
    <t>头子镶块 水路</t>
  </si>
  <si>
    <t xml:space="preserve">镶块水路 </t>
  </si>
  <si>
    <t>浇口透刀</t>
  </si>
  <si>
    <t xml:space="preserve">丝攻 </t>
  </si>
  <si>
    <t>弹簧</t>
  </si>
  <si>
    <t>油嘴</t>
  </si>
  <si>
    <t>型腔 导柱 垫片 复板螺丝 水路</t>
  </si>
  <si>
    <t>吊环 丝攻</t>
  </si>
  <si>
    <t>吊环 螺丝 水路</t>
  </si>
  <si>
    <t>导柱 复位杆 透刀 螺丝 水翻  水嘴</t>
  </si>
  <si>
    <t>型腔 导柱 水嘴 镶块</t>
  </si>
  <si>
    <t>型腔 水嘴 头子 导柱</t>
  </si>
  <si>
    <t xml:space="preserve">头子 复位杆 水嘴 型腔 </t>
  </si>
  <si>
    <t xml:space="preserve">复板 立柱 模脚 </t>
  </si>
  <si>
    <t>滑块 镶块</t>
  </si>
  <si>
    <t>复板 模脚 立柱 吊环</t>
  </si>
  <si>
    <t>复板 顶复 顶针板 立柱 模脚 吊环</t>
  </si>
  <si>
    <t xml:space="preserve">复板 模脚 顶针板 顶针 立柱 顶复 </t>
  </si>
  <si>
    <t>加工洞 吊环 镶块</t>
  </si>
  <si>
    <t>吊环 头子导柱 复位杆</t>
  </si>
  <si>
    <t>吊环 型腔 浇口头子复板</t>
  </si>
  <si>
    <t>吊环 型腔 导柱 水嘴 头子复位杆 水嘴 堵头</t>
  </si>
  <si>
    <t>吊环 型腔 浇口 水路 水嘴 头子导柱 复位杆</t>
  </si>
  <si>
    <t>吊环 导柱 复位杆</t>
  </si>
  <si>
    <t>线切割加工统计表格</t>
  </si>
  <si>
    <t>加工内容</t>
  </si>
  <si>
    <t>螺丝孔6只</t>
  </si>
  <si>
    <t>限位H65*2件</t>
  </si>
  <si>
    <t>限位12件</t>
  </si>
  <si>
    <t>顶杆割断32支</t>
  </si>
  <si>
    <t>顶杆复位杆45支</t>
  </si>
  <si>
    <t>顶杆割断18支</t>
  </si>
  <si>
    <t>镶件L190*H46*22件</t>
  </si>
  <si>
    <t>芯子割断17支</t>
  </si>
  <si>
    <t>镶件H35*1件</t>
  </si>
  <si>
    <t>成型4件</t>
  </si>
  <si>
    <t>芯子孔6*4件</t>
  </si>
  <si>
    <t>定位销5*2件</t>
  </si>
  <si>
    <t>推管4支</t>
  </si>
  <si>
    <t>压条1件</t>
  </si>
  <si>
    <t>限位L150*H25*4件</t>
  </si>
  <si>
    <t>板L110*H80*3件</t>
  </si>
  <si>
    <t>割厚度16件</t>
  </si>
  <si>
    <t>复位杆割断4支</t>
  </si>
  <si>
    <t>推管割断8支</t>
  </si>
  <si>
    <t>顶杆割断42支</t>
  </si>
  <si>
    <t>铝片20件</t>
  </si>
  <si>
    <t>顶杆割断23支</t>
  </si>
  <si>
    <t>顶杆复位杆割断60支</t>
  </si>
  <si>
    <t>型腔割孔2支</t>
  </si>
  <si>
    <t>型腔割孔4支</t>
  </si>
  <si>
    <t>镶件割断3件</t>
  </si>
  <si>
    <t>滑块斜导柱13*2件</t>
  </si>
  <si>
    <t>油缸割断8件</t>
  </si>
  <si>
    <t>定位销2件</t>
  </si>
  <si>
    <t>顶杆复位杆割断32支</t>
  </si>
  <si>
    <t>顶杆复位杆割断30支</t>
  </si>
  <si>
    <t>顶杆复位杆割断21支</t>
  </si>
  <si>
    <t>顶块工字4件</t>
  </si>
  <si>
    <t>复位杆割断6支</t>
  </si>
  <si>
    <t>滑块斜导柱孔21*1件</t>
  </si>
  <si>
    <t>垫块L415*H80*1件</t>
  </si>
  <si>
    <t>限位4件</t>
  </si>
  <si>
    <t>垫片4件</t>
  </si>
  <si>
    <t>顶块割工字1付</t>
  </si>
  <si>
    <t>限位2件</t>
  </si>
  <si>
    <t>导套割断8件</t>
  </si>
  <si>
    <t>工字L116*H270*2件</t>
  </si>
  <si>
    <t>垫片1件</t>
  </si>
  <si>
    <t>顶杆15支</t>
  </si>
  <si>
    <t>顶杆27支</t>
  </si>
  <si>
    <t>顶杆复位杆35支</t>
  </si>
  <si>
    <t>顶杆13支</t>
  </si>
  <si>
    <t>限位24件</t>
  </si>
  <si>
    <t>芯子18支</t>
  </si>
  <si>
    <t>杆割断2支</t>
  </si>
  <si>
    <t>耐磨板6件</t>
  </si>
  <si>
    <t>R角</t>
  </si>
  <si>
    <t>复位杆4支</t>
  </si>
  <si>
    <t>耐磨板9件 堵头12件</t>
  </si>
  <si>
    <t>限位10件</t>
  </si>
  <si>
    <t>耐磨板2件</t>
  </si>
  <si>
    <t>限位H15*4件</t>
  </si>
  <si>
    <t>压条L55*H20*8件 L90*H20*12件</t>
  </si>
  <si>
    <t>型腔8*4只 5*6只 H160</t>
  </si>
  <si>
    <t>头子8*4只 5*2只 H160</t>
  </si>
  <si>
    <t>顶杆割断21支</t>
  </si>
  <si>
    <t>耐磨板5件</t>
  </si>
  <si>
    <t>镶件L78*H100</t>
  </si>
  <si>
    <t xml:space="preserve">拉钩L410*H60*4件 R角8件 L160*H50*4件 </t>
  </si>
  <si>
    <t>拉钩L195*H160*4件 R角4件</t>
  </si>
  <si>
    <t>滑块斜导柱孔2只</t>
  </si>
  <si>
    <t>下导柱割断4支</t>
  </si>
  <si>
    <t>顶杆55支</t>
  </si>
  <si>
    <t>顶杆割断55支</t>
  </si>
  <si>
    <t>耐磨板R角4件</t>
  </si>
  <si>
    <t>定位销4件</t>
  </si>
  <si>
    <t>芯子割限位5支</t>
  </si>
  <si>
    <t>顶杆割断9件</t>
  </si>
  <si>
    <t>斜顶块割工字4件 滑座4件</t>
  </si>
  <si>
    <t>镶件L570*H205*1件 板L36*H124*2件 板割R角2件</t>
  </si>
  <si>
    <t>定位销18件</t>
  </si>
  <si>
    <t>推管割断25支</t>
  </si>
  <si>
    <t>顶杆割断φ13支 芯子割断φ12.5*7支</t>
  </si>
  <si>
    <t>滑块L141*H67*2件 成型L181*H120*2件 工字L54*H85*2件</t>
  </si>
  <si>
    <t>顶杆割断9支</t>
  </si>
  <si>
    <t>导套割断4件</t>
  </si>
  <si>
    <t>头子割顶块L70*H250*14块</t>
  </si>
  <si>
    <t>滑块斜导柱洞加大4MM</t>
  </si>
  <si>
    <t>限位8件</t>
  </si>
  <si>
    <t>顶杆复位杆割断39支</t>
  </si>
  <si>
    <t>压条8件</t>
  </si>
  <si>
    <t>滑块斜导柱孔4件200</t>
  </si>
  <si>
    <t>孔加大H100 4件</t>
  </si>
  <si>
    <t>滑座4件</t>
  </si>
  <si>
    <t>垫片3件</t>
  </si>
  <si>
    <t>斜滑座L218*H180 L55*H185</t>
  </si>
  <si>
    <t>工字2件 限位9件</t>
  </si>
  <si>
    <t>顶杆割断66支</t>
  </si>
  <si>
    <t>直顶块L787*H20*14件</t>
  </si>
  <si>
    <t>耐磨板透刀8件</t>
  </si>
  <si>
    <t>头子L600*H120*2件</t>
  </si>
  <si>
    <t>耐磨板24件</t>
  </si>
  <si>
    <t>MK170</t>
  </si>
  <si>
    <t>耐磨板25件</t>
  </si>
  <si>
    <t>耐磨板L250*H12*22件</t>
  </si>
  <si>
    <t>电极重割</t>
  </si>
  <si>
    <t>耐磨板R角6件</t>
  </si>
  <si>
    <t>电极15件</t>
  </si>
  <si>
    <t>电极7片</t>
  </si>
  <si>
    <t>电极8片</t>
  </si>
  <si>
    <t>隔水片6支</t>
  </si>
  <si>
    <t>顶针板透刀H25*10支</t>
  </si>
  <si>
    <t>型腔浇口洞2只</t>
  </si>
  <si>
    <t>头子割孔φ5*6只</t>
  </si>
  <si>
    <t>镶件L520*H130*2件 成型2件 顶片割断限位30支 镶件割断L230*H30*2件</t>
  </si>
  <si>
    <t>板L286*H30</t>
  </si>
  <si>
    <t>斜顶块工字2件</t>
  </si>
  <si>
    <t>JMT-MK150</t>
  </si>
  <si>
    <t>顶片割断28支</t>
  </si>
  <si>
    <t>斜顶镶块L400*H26*8件 滑座L155*H35*6件 L215*H35 工字成型L76*H30*7件</t>
  </si>
  <si>
    <t>顶杆割断φ10*18支</t>
  </si>
  <si>
    <t>镶块R角H60*2件</t>
  </si>
  <si>
    <t>顶杆割断27支</t>
  </si>
  <si>
    <t>顶杆复位杆44支</t>
  </si>
  <si>
    <t>顶杆复位杆割断27支</t>
  </si>
  <si>
    <t>顶块割断10件</t>
  </si>
  <si>
    <t>板L313*H30*4件</t>
  </si>
  <si>
    <t>斜工字L250*H143*2件 斜工字L275*H83*2件</t>
  </si>
  <si>
    <t>浇口洞φ12*1件</t>
  </si>
  <si>
    <t>顶针板孔加大</t>
  </si>
  <si>
    <t>滑块L131*H166*2件 成型L220*H93*2件</t>
  </si>
  <si>
    <t>顶杆复位杆割断20支</t>
  </si>
  <si>
    <t>顶杆复位杆割断12支</t>
  </si>
  <si>
    <t>滑块斜面L125*H180 滑块工字L107*H40</t>
  </si>
  <si>
    <t>滑块L181*H100*2件 成型L140*H90*2件 成型2件</t>
  </si>
  <si>
    <t>板割断2件</t>
  </si>
  <si>
    <t>斜导柱孔φ38*H80*2件</t>
  </si>
  <si>
    <t>顶杆割断176支</t>
  </si>
  <si>
    <t>铝片10件</t>
  </si>
  <si>
    <t>铜割断2件</t>
  </si>
  <si>
    <t>定位销φ6*6件 顶杆割断6件</t>
  </si>
  <si>
    <t>滑块斜导柱孔φ17*2件</t>
  </si>
  <si>
    <t>定位销φ8*H45*16支</t>
  </si>
  <si>
    <t>顶块8件</t>
  </si>
  <si>
    <t>滑块割工字2件 滑块孔加大φ7*4支</t>
  </si>
  <si>
    <t>顶杆复位杆割断23支</t>
  </si>
  <si>
    <t>φ35 2件</t>
  </si>
  <si>
    <t>限位块L124*H125*2件 成型4件</t>
  </si>
  <si>
    <t>顶针板L175*H20*7件</t>
  </si>
  <si>
    <t>镶件L100*H100*2件</t>
  </si>
  <si>
    <t>顶块割断13件</t>
  </si>
  <si>
    <t>滑块L230*H110 成型L150*H85</t>
  </si>
  <si>
    <t>定位销φ6*10支</t>
  </si>
  <si>
    <t>顶块割断11件</t>
  </si>
  <si>
    <t>定位销φ8*6支 顶杆割长度10支</t>
  </si>
  <si>
    <t>限位L110*H30*4件</t>
  </si>
  <si>
    <t>斜导柱孔φ42*H100*4只 限位13件</t>
  </si>
  <si>
    <t>下导柱割断φ24*4支</t>
  </si>
  <si>
    <t>垫块2件</t>
  </si>
  <si>
    <t>顶杆复位杆割断45支</t>
  </si>
  <si>
    <t>镶件L110*H100*2件</t>
  </si>
  <si>
    <t>滑块L170*H105*4件 成型L120*H107*4件 成型4件</t>
  </si>
  <si>
    <t>H160*L35*2件</t>
  </si>
  <si>
    <t>型腔芯子孔φ6*2支</t>
  </si>
  <si>
    <t xml:space="preserve">限位L40*H60*2件 </t>
  </si>
  <si>
    <t>芯子割断8支</t>
  </si>
  <si>
    <t>限位φ40*9件</t>
  </si>
  <si>
    <t>隔水片20件</t>
  </si>
  <si>
    <t>顶杆推管割断37支</t>
  </si>
  <si>
    <t>杆割限位长度φ36*4支</t>
  </si>
  <si>
    <t>型腔割浇口洞φ15*2件</t>
  </si>
  <si>
    <t>隔水片10支</t>
  </si>
  <si>
    <t>隔水片11支</t>
  </si>
  <si>
    <t>限位H20*2件</t>
  </si>
  <si>
    <t>顶杆割断19支</t>
  </si>
  <si>
    <t>滑块斜导柱孔φ18*H80*3件</t>
  </si>
  <si>
    <t>顶杆复位杆割断33支</t>
  </si>
  <si>
    <t>顶杆复位杆割断10支</t>
  </si>
  <si>
    <t>顶杆复位杆割断72支</t>
  </si>
  <si>
    <t>锁块割断4件 割断4件</t>
  </si>
  <si>
    <t>顶针板割限位孔14支 顶针孔φ5*1支 隔水片90片</t>
  </si>
  <si>
    <t>限位L60*H80*2件</t>
  </si>
  <si>
    <t>型腔浇口洞φ15*2件</t>
  </si>
  <si>
    <t>滑块L310*H90*4件 成型L120*H80*4件 L172*H40*4件</t>
  </si>
  <si>
    <t>定位销φ6*H50*6支</t>
  </si>
  <si>
    <t>镶件割顶针孔φ16*4支</t>
  </si>
  <si>
    <t>滑座割斜面L110*H143*2件 板46*H190*4件 油缸工字2件</t>
  </si>
  <si>
    <t>H90*2件</t>
  </si>
  <si>
    <t>滑块斜导柱孔4支</t>
  </si>
  <si>
    <t>滑块斜导柱孔φ18*H90*4件</t>
  </si>
  <si>
    <t>顶杆割断10支</t>
  </si>
  <si>
    <t>垫块L527*H40*2件 割厚度239*H80*2件</t>
  </si>
  <si>
    <t>限位块L66*H65*4件 L215*H40*4件</t>
  </si>
  <si>
    <t>顶针板L275*H80</t>
  </si>
  <si>
    <t>滑块斜导柱孔6件</t>
  </si>
  <si>
    <t>板L395*H40</t>
  </si>
  <si>
    <t>板1件</t>
  </si>
  <si>
    <t>限位H115*4件</t>
  </si>
  <si>
    <t>L615*H255*2件</t>
  </si>
  <si>
    <t>顶杆复位杆19支</t>
  </si>
  <si>
    <t>定位销φ6*13件</t>
  </si>
  <si>
    <t>复位杆割断8支</t>
  </si>
  <si>
    <t>顶杆复位杆割断4支</t>
  </si>
  <si>
    <t>顶杆割断56支</t>
  </si>
  <si>
    <t>顶杆16支</t>
  </si>
  <si>
    <t>顶杆21支</t>
  </si>
  <si>
    <t>浇口洞φ10*1件</t>
  </si>
  <si>
    <t>L370*H40*2件 L55*H100*2件</t>
  </si>
  <si>
    <t>割断2支</t>
  </si>
  <si>
    <t>靠模L235*H13</t>
  </si>
  <si>
    <t>L142*H50 型腔割孔1支</t>
  </si>
  <si>
    <t>割断2件</t>
  </si>
  <si>
    <t>油缸垫块L170*H80*2件</t>
  </si>
  <si>
    <t>斜导柱孔4只</t>
  </si>
  <si>
    <t>顶杆复位杆31支</t>
  </si>
  <si>
    <t>头子固定板L140*H50</t>
  </si>
  <si>
    <t>型腔1付</t>
  </si>
  <si>
    <t>顶杆割断76支</t>
  </si>
  <si>
    <t>顶杆割断36支</t>
  </si>
  <si>
    <t>斜导柱孔8件H90*L95</t>
  </si>
  <si>
    <t>镶件L280*H180 L326*H40*2件 镶件10件</t>
  </si>
  <si>
    <t>顶杆割断52支</t>
  </si>
  <si>
    <t>定位销16件</t>
  </si>
  <si>
    <t>热流道板1件</t>
  </si>
  <si>
    <t>垫块L80*H90*2件 L80*H60*1件</t>
  </si>
  <si>
    <t>垫块L140*H95*8件</t>
  </si>
  <si>
    <t>板6件 成型L208*H130*2件 L240*H38*4件</t>
  </si>
  <si>
    <t>压块L180*H110 成型4件 板L260*H15*4件</t>
  </si>
  <si>
    <t>顶针板L240*H40*2件</t>
  </si>
  <si>
    <t>方顶针</t>
  </si>
  <si>
    <t>顶杆复位杆割断78支</t>
  </si>
  <si>
    <t>倒车镜</t>
  </si>
  <si>
    <t>型腔L136*H50*3件</t>
  </si>
  <si>
    <t>顶杆复位杆78支</t>
  </si>
  <si>
    <t>顶杆复位杆55支</t>
  </si>
  <si>
    <t>杆3件</t>
  </si>
  <si>
    <t>顶杆割断48支</t>
  </si>
  <si>
    <t>模脚L490*H110*2件</t>
  </si>
  <si>
    <t>头子割顶块L170*H260*2块</t>
  </si>
  <si>
    <t>顶杆割断4支</t>
  </si>
  <si>
    <t>板L240*H145</t>
  </si>
  <si>
    <t>油缸限位2件</t>
  </si>
  <si>
    <t>顶杆割断74支</t>
  </si>
  <si>
    <t>下导柱割断8支</t>
  </si>
  <si>
    <t>垫片L200*H50*2件 限位H16*4件 L175*H80*4件 成型L90*H50*4件</t>
  </si>
  <si>
    <t>顶块工字2件</t>
  </si>
  <si>
    <t>限位3件</t>
  </si>
  <si>
    <t>顶杆复位杆割断28支</t>
  </si>
  <si>
    <t>镶件2件</t>
  </si>
  <si>
    <t>斜导柱3支 L105*H70*2件</t>
  </si>
  <si>
    <t>割断L190*H160</t>
  </si>
  <si>
    <t>顶块割断6件</t>
  </si>
  <si>
    <t>镶块割浇口2支</t>
  </si>
  <si>
    <t>头子割孔H220</t>
  </si>
  <si>
    <t>顶杆8支</t>
  </si>
  <si>
    <t>行程开关6件 板L435*H35*2件</t>
  </si>
  <si>
    <t xml:space="preserve">L200*H80 </t>
  </si>
  <si>
    <t>芯子孔1支</t>
  </si>
  <si>
    <t>定位销2只 滑座1件 顶杆8件</t>
  </si>
  <si>
    <t xml:space="preserve">行程开关6件 </t>
  </si>
  <si>
    <t>顶杆割断77支</t>
  </si>
  <si>
    <t>顶杆10件</t>
  </si>
  <si>
    <t>定位销8件</t>
  </si>
  <si>
    <t>顶杆80支</t>
  </si>
  <si>
    <t>定位销6件</t>
  </si>
  <si>
    <t>限位L70*H60*2件</t>
  </si>
  <si>
    <t>热流道板2只</t>
  </si>
  <si>
    <t>滑块成型L130*H100</t>
  </si>
  <si>
    <t>限位块L218*H40*2件 割厚度4件</t>
  </si>
  <si>
    <t>顶杆割断11支</t>
  </si>
  <si>
    <t>滑块割断L60*H140</t>
  </si>
  <si>
    <t>限位1件</t>
  </si>
  <si>
    <t>顶针板孔L134*H60</t>
  </si>
  <si>
    <t>压条割断1件</t>
  </si>
  <si>
    <t>工字L295*H50*4件</t>
  </si>
  <si>
    <t>抽芯L270*H105 工字L110*H161 R角1件</t>
  </si>
  <si>
    <t>垫块割断2件</t>
  </si>
  <si>
    <t>斜导柱孔2件</t>
  </si>
  <si>
    <t>铜片4件</t>
  </si>
  <si>
    <t>顶杆4支</t>
  </si>
  <si>
    <t>螺丝孔加大4件</t>
  </si>
  <si>
    <t>抽芯L183*H90*2件 油缸工字L75*H60*2件 工字L70*H85*2件</t>
  </si>
  <si>
    <t>L534*H65*4件 成型L150*H96*4件</t>
  </si>
  <si>
    <t>板L486*H40*2件 割厚度L135*H115*2件</t>
  </si>
  <si>
    <t>倒角2件</t>
  </si>
  <si>
    <t>顶杆割断16支</t>
  </si>
  <si>
    <t>杆2支</t>
  </si>
  <si>
    <t>K10-91</t>
  </si>
  <si>
    <t>A17-67</t>
  </si>
  <si>
    <t>镶件工字L136*H180*8件</t>
  </si>
  <si>
    <t>头子割顶针孔3支</t>
  </si>
  <si>
    <t>45*25*20</t>
  </si>
  <si>
    <t>割断4件 L100*H35</t>
  </si>
  <si>
    <t>割水片50片</t>
  </si>
  <si>
    <t>顶杆44支</t>
  </si>
  <si>
    <t>R角2件</t>
  </si>
  <si>
    <t>割断L60*H50*3件</t>
  </si>
  <si>
    <t>抽芯L120*H120*1件</t>
  </si>
  <si>
    <t>滑块L210*H100*2件 成型L165*H150*2件 镶件L96*H75*1件</t>
  </si>
  <si>
    <t>工字L216-H195*4件 成型2件</t>
  </si>
  <si>
    <t>顶杆割断20支 限位5件</t>
  </si>
  <si>
    <t>头子L100*H70*2件</t>
  </si>
  <si>
    <t>滑块斜导柱2支</t>
  </si>
  <si>
    <t>8支</t>
  </si>
  <si>
    <t>浇口1件</t>
  </si>
  <si>
    <t>倾角4件</t>
  </si>
  <si>
    <t>抽芯L417*H120*2件 割断L80*H100*2件 油缸工字L75*H60*2件</t>
  </si>
  <si>
    <t>油缸工字1件</t>
  </si>
  <si>
    <t>镶件1件</t>
  </si>
  <si>
    <t>顶杆割断15支</t>
  </si>
  <si>
    <t>顶杆成型</t>
  </si>
  <si>
    <t>导向条</t>
  </si>
  <si>
    <t>档块1件</t>
  </si>
  <si>
    <t>滑块芯子孔2支 斜导柱2支</t>
  </si>
  <si>
    <t>顶杆58支</t>
  </si>
  <si>
    <t>顶杆46支</t>
  </si>
  <si>
    <t>滑块2件 成型L180*H110*2件 成型2件</t>
  </si>
  <si>
    <t>浇口洞1件</t>
  </si>
  <si>
    <t>滑块L190*H116*2件 成型L180*H60*2件</t>
  </si>
  <si>
    <t>滑块L150*H86*2件 成型L140*H106*2件 成型2件</t>
  </si>
  <si>
    <t>顶杆17支</t>
  </si>
  <si>
    <t>斜导柱板1件</t>
  </si>
  <si>
    <t>滑块L200*H136 成型L200*H155 L200*H130</t>
  </si>
  <si>
    <t>L285*H62*2件 L166*H180*2件 成型2件</t>
  </si>
  <si>
    <t>滑块L115*H124*2件 工字L270*H130*2件</t>
  </si>
  <si>
    <t>限位块L95*H130*2件 割厚度12件</t>
  </si>
  <si>
    <t>顶杆割断20支</t>
  </si>
  <si>
    <t>锁块L400*H80 成型L200*H100</t>
  </si>
  <si>
    <t>铜堵头14件</t>
  </si>
  <si>
    <t>滑块L280*H86*2件 成型L160*H150*2件 镶件L72*H270*2件</t>
  </si>
  <si>
    <t>滑块L280*H94*2件 成型L186*H120*2件 成型2件</t>
  </si>
  <si>
    <t>限位2件 限位3件</t>
  </si>
  <si>
    <t>油缸工字2件</t>
  </si>
  <si>
    <t>油缸工字2件 铝片20件</t>
  </si>
  <si>
    <t>L130*H150</t>
  </si>
  <si>
    <t>顶针板2支</t>
  </si>
  <si>
    <t>模脚H160*L60*2件</t>
  </si>
  <si>
    <t>定位销2件 杆割断2件</t>
  </si>
  <si>
    <t>顶杆20支</t>
  </si>
  <si>
    <t>斜导柱孔2支</t>
  </si>
  <si>
    <t>顶杆割断14支</t>
  </si>
  <si>
    <t>顶杆割断4件</t>
  </si>
  <si>
    <t>林荣广</t>
  </si>
  <si>
    <t>滑块斜导柱4件</t>
  </si>
  <si>
    <t>油缸工字8件</t>
  </si>
  <si>
    <t>滑块芯子孔3支 斜导柱孔1件</t>
  </si>
  <si>
    <t>板2件</t>
  </si>
  <si>
    <t>堵头9件</t>
  </si>
  <si>
    <t>滑块芯子孔2件 斜导柱孔2件</t>
  </si>
  <si>
    <t>司筒2支</t>
  </si>
  <si>
    <t>顶杆复位杆12支</t>
  </si>
  <si>
    <t>锁块L320*H85 成型L104*H60 L120*H100</t>
  </si>
  <si>
    <t>顶杆割断8支</t>
  </si>
  <si>
    <t>顶块杆割断12件</t>
  </si>
  <si>
    <t>耐磨板4件 限位4件</t>
  </si>
  <si>
    <t>型腔L126*H100</t>
  </si>
  <si>
    <t>顶杆割断25支</t>
  </si>
  <si>
    <t>挡块L170*H60*4件</t>
  </si>
  <si>
    <t>滑块斜导柱5支</t>
  </si>
  <si>
    <t>板4件</t>
  </si>
  <si>
    <t>滑块L350*H144 L234*H150 成型2件</t>
  </si>
  <si>
    <t>L310*H25*4件 6件</t>
  </si>
  <si>
    <t>顶针割断23支</t>
  </si>
  <si>
    <t>铜1件</t>
  </si>
  <si>
    <t>滑块4件</t>
  </si>
  <si>
    <t>顶杆复位杆16支</t>
  </si>
  <si>
    <t>头子L108*H110</t>
  </si>
  <si>
    <t>芯子割工字2支</t>
  </si>
  <si>
    <t>限位L220*H60*3件</t>
  </si>
  <si>
    <t>导套割断2件</t>
  </si>
  <si>
    <t>顶杆割断5件 滑块芯子定位销2件 型腔顶针孔2支</t>
  </si>
  <si>
    <t>滑块L210*H62*2件 成型2件</t>
  </si>
  <si>
    <t>型腔割斜导柱2件</t>
  </si>
  <si>
    <t>油缸工字2件 油缸4支</t>
  </si>
  <si>
    <t>复位杆割断4支 油缸2件</t>
  </si>
  <si>
    <t>顶杆割断30支</t>
  </si>
  <si>
    <t>滑块L280*H146 滑块工字1件</t>
  </si>
  <si>
    <t xml:space="preserve">限位5件 </t>
  </si>
  <si>
    <t>顶杆15支 板2件</t>
  </si>
  <si>
    <t>复位杆割断2支</t>
  </si>
  <si>
    <t>顶杆复位杆32件</t>
  </si>
  <si>
    <t>滑块斜导柱孔</t>
  </si>
  <si>
    <t>2支</t>
  </si>
  <si>
    <t>顶杆24支</t>
  </si>
  <si>
    <t>L320*H120</t>
  </si>
  <si>
    <t>L512*H15*2件</t>
  </si>
  <si>
    <t>顶块割断2件</t>
  </si>
  <si>
    <t>垫片12件 挡块L164*H30*2件</t>
  </si>
  <si>
    <t>型腔浇口洞</t>
  </si>
  <si>
    <t>中走丝加工统计表格</t>
  </si>
  <si>
    <t>周长*高度*0.7元/平方分米 4-12 10元/1个洞</t>
  </si>
  <si>
    <t>头子2.5*24个 12*1个 L48*H80</t>
  </si>
  <si>
    <t>头子L83*H80*4个 L165*H80*4个</t>
  </si>
  <si>
    <t>锥度镶块L48*H50*2个 外形L246*H50*2件</t>
  </si>
  <si>
    <t>头子2.5*24个 6*3个</t>
  </si>
  <si>
    <t>L83*H80*4个 L123*H80*4个</t>
  </si>
  <si>
    <t>镶块L65*H59*2件</t>
  </si>
  <si>
    <t>铜电极</t>
  </si>
  <si>
    <t>导套L40*H40*4件</t>
  </si>
  <si>
    <t>镶块6*2个</t>
  </si>
  <si>
    <t>顶针9*7支 8*3支</t>
  </si>
  <si>
    <t>镶块L268*H70*2件</t>
  </si>
  <si>
    <t>镶块L325*H92*2件</t>
  </si>
  <si>
    <t>滑块L139*H150</t>
  </si>
  <si>
    <t>镶块L328*H100*2件</t>
  </si>
  <si>
    <t>镶块L181*H143*2件</t>
  </si>
  <si>
    <t>镶块L186*H45 69*9.5*4件</t>
  </si>
  <si>
    <t>顶针8*8支</t>
  </si>
  <si>
    <t>镶块L109*H30*2件</t>
  </si>
  <si>
    <t>顶针2.5*138*8支 2.5*107*8支</t>
  </si>
  <si>
    <t>镶块L382*H90*2件</t>
  </si>
  <si>
    <t>型腔H78*L40</t>
  </si>
  <si>
    <t>镶块L545*H40*4件</t>
  </si>
  <si>
    <t>镶块L467*H76*2件</t>
  </si>
  <si>
    <t>镶块L132*H30*4件 35*35*25*件</t>
  </si>
  <si>
    <t>镶块L336*H140</t>
  </si>
  <si>
    <t>镶块L360*H50 L80*100*2件</t>
  </si>
  <si>
    <t>镶块L215*H45 90*9</t>
  </si>
  <si>
    <t>镶块30*15*6件</t>
  </si>
  <si>
    <t>镶块5*2个</t>
  </si>
  <si>
    <t>镶块L106*H120*4件</t>
  </si>
  <si>
    <t>复位杆25*189*4支</t>
  </si>
  <si>
    <t xml:space="preserve">镶块L144*H98 </t>
  </si>
  <si>
    <t>2只</t>
  </si>
  <si>
    <t xml:space="preserve">L108*H30*2只 </t>
  </si>
  <si>
    <t>滑块8件</t>
  </si>
  <si>
    <t>斜导柱孔 φ27*H120</t>
  </si>
  <si>
    <t>定位销φ6*4个</t>
  </si>
  <si>
    <t>定位销φ6*16个</t>
  </si>
  <si>
    <t>L240*H21*5件 割长度5件</t>
  </si>
  <si>
    <t>滑座工字L111*H143*2块</t>
  </si>
  <si>
    <t xml:space="preserve">L99*H90*2只 </t>
  </si>
  <si>
    <t>顶针21支</t>
  </si>
  <si>
    <t>JMT-UZ2309</t>
  </si>
  <si>
    <t>加顶片</t>
  </si>
  <si>
    <t>滑座工字</t>
  </si>
  <si>
    <t>L72*H45*8个</t>
  </si>
  <si>
    <t>型腔 成型</t>
  </si>
  <si>
    <t>φ56*4块</t>
  </si>
  <si>
    <t>推管孔φ6.5*6个 导柱孔φ25*4个</t>
  </si>
  <si>
    <t>浇口φ10</t>
  </si>
  <si>
    <t>1607-283-3-8.26</t>
  </si>
  <si>
    <t>镶块L246*H35</t>
  </si>
  <si>
    <t>型腔顶针孔φ6*H70*14个</t>
  </si>
  <si>
    <t>顶针φ4*2支</t>
  </si>
  <si>
    <t>浇口孔φ25</t>
  </si>
  <si>
    <t>复位杆φ16*4支</t>
  </si>
  <si>
    <t>L530*H52 L60*H90</t>
  </si>
  <si>
    <t>顶片 顶针 φ5*3支 φ5*18支</t>
  </si>
  <si>
    <t>浇口φ16</t>
  </si>
  <si>
    <t>L167*H374</t>
  </si>
  <si>
    <t>斜顶块L357*H20 L330*H58</t>
  </si>
  <si>
    <t>L87*H40</t>
  </si>
  <si>
    <t>φ25*H70*2个</t>
  </si>
  <si>
    <t>顶杆φ20*8支</t>
  </si>
  <si>
    <t>头子顶针孔φ8*4个 φ5*1个</t>
  </si>
  <si>
    <t>头子顶针孔φ6*2个</t>
  </si>
  <si>
    <t>顶针φ10*29支 φ8*4支</t>
  </si>
  <si>
    <t>滑块导柱孔φ45 L142*H90*2个</t>
  </si>
  <si>
    <t xml:space="preserve">滑块斜导柱孔φ32 L101*H57*4个 </t>
  </si>
  <si>
    <t>L85*H65 2块</t>
  </si>
  <si>
    <t>头子推管孔φ4.5*8个</t>
  </si>
  <si>
    <t>排气孔φ2*1个</t>
  </si>
  <si>
    <t xml:space="preserve">滑块斜导柱孔φ32 L101*H45*2个 </t>
  </si>
  <si>
    <t>头子顶针孔</t>
  </si>
  <si>
    <t>型腔顶针孔φ6*2个</t>
  </si>
  <si>
    <t>斜顶块L432*H48 L568*H25</t>
  </si>
  <si>
    <t>斜顶块L432*H61 L568*H25</t>
  </si>
  <si>
    <t>斜顶块L432*H48 L568*H21</t>
  </si>
  <si>
    <t>斜顶块L432*H61 L568*H21</t>
  </si>
  <si>
    <t>滑块斜导柱φ16*4个</t>
  </si>
  <si>
    <t>头子顶针孔φ10*8个</t>
  </si>
  <si>
    <t>顶块 割锥度L360*H40 L164*H40</t>
  </si>
  <si>
    <t>复位杆φ25*4支</t>
  </si>
  <si>
    <t>顶杆限位15支 顶针4支</t>
  </si>
  <si>
    <t>定位销孔φ6*3个</t>
  </si>
  <si>
    <t>定位销φ6*6个</t>
  </si>
  <si>
    <t>滑座L146*H65*4块 L320*H60*4块</t>
  </si>
  <si>
    <t>浇口φ12</t>
  </si>
  <si>
    <t>镶块孔L72*H25</t>
  </si>
  <si>
    <t>镶块孔φ4</t>
  </si>
  <si>
    <t>顶针割长度59支</t>
  </si>
  <si>
    <t>定位销φ5*3支</t>
  </si>
  <si>
    <t>镶块顶针孔3个</t>
  </si>
  <si>
    <t>芯子定位销φ4</t>
  </si>
  <si>
    <t>镶块芯子孔</t>
  </si>
  <si>
    <t>头子芯子孔8个</t>
  </si>
  <si>
    <t>芯子割断 定位销4个</t>
  </si>
  <si>
    <t>滑块顶片孔2个</t>
  </si>
  <si>
    <t>定位销孔2个 顶杆2支</t>
  </si>
  <si>
    <t>头子顶针孔2个</t>
  </si>
  <si>
    <t>镶块L145*H50 L67*H19</t>
  </si>
  <si>
    <t>型腔浇口</t>
  </si>
  <si>
    <t>头子顶针孔8个</t>
  </si>
  <si>
    <t>顶杆长度22支</t>
  </si>
  <si>
    <t>头子顶针孔24个</t>
  </si>
  <si>
    <t>滑块芯子孔2只</t>
  </si>
  <si>
    <t>UZ14</t>
  </si>
  <si>
    <t>浇口孔</t>
  </si>
  <si>
    <t>顶针孔3只</t>
  </si>
  <si>
    <t>头子定位</t>
  </si>
  <si>
    <t>型腔芯子孔</t>
  </si>
  <si>
    <t>头子芯子孔4个</t>
  </si>
  <si>
    <t>L118*H30</t>
  </si>
  <si>
    <t>头子顶块孔12个 头子镶块孔L83*H170*2个</t>
  </si>
  <si>
    <t>顶针孔60只</t>
  </si>
  <si>
    <t>镶块L138*H70</t>
  </si>
  <si>
    <t>镶块芯子孔2只</t>
  </si>
  <si>
    <t>镶块7块</t>
  </si>
  <si>
    <t>镶块 芯子孔L331*H50</t>
  </si>
  <si>
    <t>滑座L448*H80 L173*H60</t>
  </si>
  <si>
    <t>头子芯子孔2个</t>
  </si>
  <si>
    <t>镶块顶针孔2个</t>
  </si>
  <si>
    <t>定位销6只</t>
  </si>
  <si>
    <t>顶针4支</t>
  </si>
  <si>
    <t>斜导柱杆4支</t>
  </si>
  <si>
    <t>顶针孔4个</t>
  </si>
  <si>
    <t>头子 芯子孔24只</t>
  </si>
  <si>
    <t>镶块L130*H95 L110*H100*2块 L65*H55*2块</t>
  </si>
  <si>
    <t>隔水片40片</t>
  </si>
  <si>
    <t>顶块2支</t>
  </si>
  <si>
    <t>顶针杆2支</t>
  </si>
  <si>
    <t>油缸工字L100*H80 L29*H80</t>
  </si>
  <si>
    <t>行程开关2件</t>
  </si>
  <si>
    <t>9块</t>
  </si>
  <si>
    <t>镶块L336*H42</t>
  </si>
  <si>
    <t>镶块 L100*H90</t>
  </si>
  <si>
    <t>头子 芯子孔17只</t>
  </si>
  <si>
    <t>滑块斜导柱孔2支</t>
  </si>
  <si>
    <t>滑块斜导孔2只 导向槽L55*H135</t>
  </si>
  <si>
    <t>L85*H35*2只</t>
  </si>
  <si>
    <t>滑块L35*H135 L85*H35*2只</t>
  </si>
  <si>
    <t>型腔顶针孔8只</t>
  </si>
  <si>
    <t>顶针50支</t>
  </si>
  <si>
    <t>头子顶片2只</t>
  </si>
  <si>
    <t>复位杆4支 推管24支</t>
  </si>
  <si>
    <t>压板L567*H5</t>
  </si>
  <si>
    <t>压板L567*H6</t>
  </si>
  <si>
    <t>滑块斜导柱</t>
  </si>
  <si>
    <t>紫铜电极L25*H40*2</t>
  </si>
  <si>
    <t>头子顶针板24只</t>
  </si>
  <si>
    <t>镶块 L165*H55 L165*H42</t>
  </si>
  <si>
    <t>弹块2块L55*H60 L105*H25</t>
  </si>
  <si>
    <t>油缸限位4只</t>
  </si>
  <si>
    <t>镶块L188*H50</t>
  </si>
  <si>
    <t>镶块L416*H30 L333*H30</t>
  </si>
  <si>
    <t>头子L597*H70*2支</t>
  </si>
  <si>
    <t>头子顶针孔L49*H142</t>
  </si>
  <si>
    <t>顶针孔16只</t>
  </si>
  <si>
    <t>头子芯子孔 顶针孔</t>
  </si>
  <si>
    <t>隔水片20片</t>
  </si>
  <si>
    <t>镶块孔L69*H105*2只</t>
  </si>
  <si>
    <t>镶块芯子孔 4支</t>
  </si>
  <si>
    <t>顶针9支</t>
  </si>
  <si>
    <t>头子顶针孔15支</t>
  </si>
  <si>
    <t>镶块割断L65*H45</t>
  </si>
  <si>
    <t>镶块L621*H90</t>
  </si>
  <si>
    <t>镶块L598*H150</t>
  </si>
  <si>
    <t>头子顶针孔12支</t>
  </si>
  <si>
    <t>镶块4件</t>
  </si>
  <si>
    <t>方针顶杆</t>
  </si>
  <si>
    <t>压块2块</t>
  </si>
  <si>
    <t>行程块3块</t>
  </si>
  <si>
    <t>孔26</t>
  </si>
  <si>
    <t>顶杆9支</t>
  </si>
  <si>
    <t>顶杆72支</t>
  </si>
  <si>
    <t>头子顶针孔11只</t>
  </si>
  <si>
    <t>头子顶针孔8只</t>
  </si>
  <si>
    <t>滑块L130*H119 L250*H70 L378*H72</t>
  </si>
  <si>
    <t>头子顶针孔9只</t>
  </si>
  <si>
    <t>滑块3块</t>
  </si>
  <si>
    <t>顶针25支</t>
  </si>
  <si>
    <t>顶针23支 推管23</t>
  </si>
  <si>
    <t>抽芯工字2支</t>
  </si>
  <si>
    <t>滑块芯子孔3只</t>
  </si>
  <si>
    <t>顶针杆14支</t>
  </si>
  <si>
    <t>推管</t>
  </si>
  <si>
    <t>L95*H60*8件</t>
  </si>
  <si>
    <t>镶块L276*H110 L199*H98</t>
  </si>
  <si>
    <t>镶块L434*H45 L304*H162</t>
  </si>
  <si>
    <t>镶块L404*H45 L304*H162</t>
  </si>
  <si>
    <t>顶块杆 定位销</t>
  </si>
  <si>
    <t>12支</t>
  </si>
  <si>
    <t>CC039</t>
  </si>
  <si>
    <t>型腔L57*H120*2只</t>
  </si>
  <si>
    <t>镶块L157*H125*2块</t>
  </si>
  <si>
    <t>排气孔φ2*8个</t>
  </si>
  <si>
    <t>顶针杆7支</t>
  </si>
  <si>
    <t>6支</t>
  </si>
  <si>
    <t>顶块杆限位6支</t>
  </si>
  <si>
    <t>顶针孔18支</t>
  </si>
  <si>
    <t>顶针杆11支</t>
  </si>
  <si>
    <t>耐磨板</t>
  </si>
  <si>
    <t>头子顶针孔2支</t>
  </si>
  <si>
    <t>头子L42*H53*4支</t>
  </si>
  <si>
    <t>芯子孔2支</t>
  </si>
  <si>
    <t>头子排气孔4只</t>
  </si>
  <si>
    <t>顶针杆</t>
  </si>
  <si>
    <t>工字块</t>
  </si>
  <si>
    <t>顶块杆定位销</t>
  </si>
  <si>
    <t>镶块L101*H162</t>
  </si>
  <si>
    <t>4支</t>
  </si>
  <si>
    <t>顶块杆7支</t>
  </si>
  <si>
    <t>推管8支</t>
  </si>
  <si>
    <t>滑块顶片孔4个</t>
  </si>
  <si>
    <t>推管 顶针杆</t>
  </si>
  <si>
    <t>复位杆9支 顶针杆3支</t>
  </si>
  <si>
    <t>螺丝孔2只</t>
  </si>
  <si>
    <t>顶针杆20支</t>
  </si>
  <si>
    <t>顶针杆35支</t>
  </si>
  <si>
    <t>限位2支</t>
  </si>
  <si>
    <t>滑块芯子孔1只</t>
  </si>
  <si>
    <t>头子推管孔8只</t>
  </si>
  <si>
    <t>滑块L65*H222*2块 L110*H35*2块</t>
  </si>
  <si>
    <t>压块L220*H40</t>
  </si>
  <si>
    <t>压块L154*H30 L50*H30</t>
  </si>
  <si>
    <t>L76*H90 L284*H30</t>
  </si>
  <si>
    <t>L308*H30</t>
  </si>
  <si>
    <t>镶块L148*H219</t>
  </si>
  <si>
    <t>耐磨块4块</t>
  </si>
  <si>
    <t>磨床加工统计表格</t>
  </si>
  <si>
    <t xml:space="preserve">备注：加工费用75元/小时 </t>
  </si>
  <si>
    <t>尺寸</t>
  </si>
  <si>
    <t>600*200*30</t>
  </si>
  <si>
    <t>流道支架</t>
  </si>
  <si>
    <t>450*400*35</t>
  </si>
  <si>
    <t>400*400*25</t>
  </si>
  <si>
    <t>板 型腔</t>
  </si>
  <si>
    <t>7件</t>
  </si>
  <si>
    <t>板 模脚</t>
  </si>
  <si>
    <t>6件</t>
  </si>
  <si>
    <t>4件</t>
  </si>
  <si>
    <t>印尼车灯</t>
  </si>
  <si>
    <t>6块</t>
  </si>
  <si>
    <t>jmt-RFL-304</t>
  </si>
  <si>
    <t>680*470</t>
  </si>
  <si>
    <t>800*200</t>
  </si>
  <si>
    <t>700*900</t>
  </si>
  <si>
    <t>300*300*35 2块</t>
  </si>
  <si>
    <t>370*450</t>
  </si>
  <si>
    <t>360*300*85 2块</t>
  </si>
  <si>
    <t>750*750</t>
  </si>
  <si>
    <t>模架360*150*20 360*150*25</t>
  </si>
  <si>
    <t>360*290*25 360*290*30 360*290*110 2</t>
  </si>
  <si>
    <t>接刀</t>
  </si>
  <si>
    <t>650*730*35</t>
  </si>
  <si>
    <t>420*270*400</t>
  </si>
  <si>
    <t>模脚 400*50*100</t>
  </si>
  <si>
    <t>镶块 140*270*78</t>
  </si>
  <si>
    <t>400*400</t>
  </si>
  <si>
    <t>450*400*150</t>
  </si>
  <si>
    <t>600*60 4</t>
  </si>
  <si>
    <t>600*500*4</t>
  </si>
  <si>
    <t>600*300*4</t>
  </si>
  <si>
    <t>600*500</t>
  </si>
  <si>
    <t>750*900*120</t>
  </si>
  <si>
    <t>150*80*20</t>
  </si>
  <si>
    <t>400*450*55</t>
  </si>
  <si>
    <t>300*120</t>
  </si>
  <si>
    <t>650*210*120</t>
  </si>
  <si>
    <t>模脚2块</t>
  </si>
  <si>
    <t>530*360*130</t>
  </si>
  <si>
    <t>280*560*24</t>
  </si>
  <si>
    <t>3块</t>
  </si>
  <si>
    <t>镶块1件</t>
  </si>
  <si>
    <t>保鲜盒</t>
  </si>
  <si>
    <t>面板 顶针板 模脚</t>
  </si>
  <si>
    <t>A17324</t>
  </si>
  <si>
    <t>型腔正面</t>
  </si>
  <si>
    <t>A17326</t>
  </si>
  <si>
    <t>精飞加工统计表格</t>
  </si>
  <si>
    <t>备注：300元/平方米</t>
  </si>
  <si>
    <t>模具分类</t>
  </si>
  <si>
    <t>加工规格（毫米mm）</t>
  </si>
  <si>
    <t>加工平方（平方米）</t>
  </si>
  <si>
    <t>加工费用（元）</t>
  </si>
  <si>
    <t>长</t>
  </si>
  <si>
    <t>宽</t>
  </si>
  <si>
    <t>高</t>
  </si>
  <si>
    <t>黄健</t>
  </si>
  <si>
    <t>JMT-CB-16024</t>
  </si>
  <si>
    <t>模架</t>
  </si>
  <si>
    <t>A17220</t>
  </si>
  <si>
    <t>A17218</t>
  </si>
  <si>
    <t>烧焊明细统计表格</t>
  </si>
  <si>
    <t>日期</t>
  </si>
  <si>
    <t>烧焊内容</t>
  </si>
  <si>
    <t>费用</t>
  </si>
  <si>
    <t>付费方式</t>
  </si>
  <si>
    <t>自付</t>
  </si>
  <si>
    <t>镶块屁股</t>
  </si>
  <si>
    <t>大斜顶</t>
  </si>
  <si>
    <t>焊镶块</t>
  </si>
  <si>
    <t>海峰精雕付</t>
  </si>
  <si>
    <t>电火花付</t>
  </si>
  <si>
    <t>焊链条</t>
  </si>
  <si>
    <t>三奇付</t>
  </si>
  <si>
    <t>头子滑块</t>
  </si>
  <si>
    <t>pc003</t>
  </si>
  <si>
    <t>数控铣</t>
  </si>
  <si>
    <t>侧壁加厚</t>
  </si>
  <si>
    <t>精雕</t>
  </si>
  <si>
    <t>焊毛料</t>
  </si>
  <si>
    <t>镶块焊板</t>
  </si>
  <si>
    <t>MK052</t>
  </si>
  <si>
    <t>镶块加厚</t>
  </si>
  <si>
    <t>倒钩</t>
  </si>
  <si>
    <t>工艺焊</t>
  </si>
  <si>
    <t>MK093</t>
  </si>
  <si>
    <t>立柱加高</t>
  </si>
  <si>
    <t>弹刀</t>
  </si>
  <si>
    <t>锁块</t>
  </si>
  <si>
    <t>定位柱</t>
  </si>
  <si>
    <t>飞边</t>
  </si>
  <si>
    <t>叶海峰付</t>
  </si>
  <si>
    <t>数控铣付</t>
  </si>
  <si>
    <t>限位</t>
  </si>
  <si>
    <t>镶块浇口</t>
  </si>
  <si>
    <t>复板精雕出错</t>
  </si>
  <si>
    <t>王礼挺</t>
  </si>
  <si>
    <t>外加工付</t>
  </si>
  <si>
    <t>MK012</t>
  </si>
  <si>
    <t>焊工具</t>
  </si>
  <si>
    <t>型壮</t>
  </si>
  <si>
    <t>固定块</t>
  </si>
  <si>
    <t>精雕叶海峰</t>
  </si>
  <si>
    <t>何良岳</t>
  </si>
  <si>
    <t>流道</t>
  </si>
  <si>
    <t>MK196</t>
  </si>
  <si>
    <t>MK117</t>
  </si>
  <si>
    <t>拉钩</t>
  </si>
  <si>
    <t>型腔水路</t>
  </si>
  <si>
    <t>角</t>
  </si>
  <si>
    <t>158-8</t>
  </si>
  <si>
    <t>平面</t>
  </si>
  <si>
    <t>大椅子</t>
  </si>
  <si>
    <t>定动模</t>
  </si>
  <si>
    <t>小滑块</t>
  </si>
  <si>
    <t>挤块</t>
  </si>
  <si>
    <t>铣孔</t>
  </si>
  <si>
    <t>外形</t>
  </si>
  <si>
    <t>抽块</t>
  </si>
  <si>
    <t>MK04</t>
  </si>
  <si>
    <t>A17288</t>
  </si>
  <si>
    <t>型腔滑块</t>
  </si>
  <si>
    <t>张海波石墨付</t>
  </si>
  <si>
    <t>实达数控铣</t>
  </si>
  <si>
    <t>A17448</t>
  </si>
  <si>
    <t>头子 顶块</t>
  </si>
  <si>
    <t>精雕叶海峰付</t>
  </si>
  <si>
    <t>数控铣月费用总结</t>
  </si>
  <si>
    <t>1米</t>
  </si>
  <si>
    <t>1.2米</t>
  </si>
  <si>
    <t>1.5米</t>
  </si>
  <si>
    <t>1.8米</t>
  </si>
  <si>
    <t>2.2米</t>
  </si>
  <si>
    <t>铁削</t>
  </si>
  <si>
    <t>刀具损耗</t>
  </si>
  <si>
    <t>电费</t>
  </si>
  <si>
    <t>人工</t>
  </si>
  <si>
    <t>房租</t>
  </si>
  <si>
    <t>结算</t>
  </si>
  <si>
    <t>占地平方</t>
  </si>
  <si>
    <t>月租</t>
  </si>
  <si>
    <t>合计</t>
  </si>
  <si>
    <t xml:space="preserve">加工时间
</t>
  </si>
  <si>
    <t xml:space="preserve">加工费用
</t>
  </si>
  <si>
    <t>数控</t>
  </si>
  <si>
    <t>2014-4</t>
  </si>
  <si>
    <t>2014-5</t>
  </si>
  <si>
    <t>飞刀</t>
  </si>
  <si>
    <t>2014-6</t>
  </si>
  <si>
    <t>磨床</t>
  </si>
  <si>
    <t>2014-7</t>
  </si>
  <si>
    <t>中走丝</t>
  </si>
  <si>
    <t>2014-8</t>
  </si>
  <si>
    <t>2014-9</t>
  </si>
  <si>
    <t>2014-10</t>
  </si>
  <si>
    <t>产值</t>
  </si>
  <si>
    <t>刀具</t>
  </si>
  <si>
    <t>维修</t>
  </si>
  <si>
    <t>其他费用</t>
  </si>
  <si>
    <t>2014-11</t>
  </si>
  <si>
    <t>已经打8.5折</t>
  </si>
  <si>
    <t>2014-12</t>
  </si>
  <si>
    <t>已经打7折</t>
  </si>
  <si>
    <t>2015-1</t>
  </si>
  <si>
    <t>2015-2</t>
  </si>
  <si>
    <t>2015-3</t>
  </si>
  <si>
    <t>2015-4</t>
  </si>
  <si>
    <t>2015-5</t>
  </si>
  <si>
    <t>2015-6</t>
  </si>
  <si>
    <t>2015-7</t>
  </si>
  <si>
    <t>2015-8</t>
  </si>
  <si>
    <t>2015-9</t>
  </si>
  <si>
    <t>2015-10</t>
  </si>
  <si>
    <t>2015-11</t>
  </si>
  <si>
    <t>2015.3-2015.12磨刀费用1600</t>
  </si>
  <si>
    <t>2015-12</t>
  </si>
  <si>
    <t>2016-01</t>
  </si>
  <si>
    <t>2016-02</t>
  </si>
  <si>
    <t>2016-03</t>
  </si>
  <si>
    <t>2016-04</t>
  </si>
  <si>
    <t>2016-05</t>
  </si>
  <si>
    <t>2016-06</t>
  </si>
  <si>
    <t>2016-07</t>
  </si>
  <si>
    <t>2016-08</t>
  </si>
  <si>
    <t>2016-09</t>
  </si>
  <si>
    <t>2016-10</t>
  </si>
  <si>
    <t>精雕月加工费用总结</t>
  </si>
  <si>
    <t>普通精雕（四开）</t>
  </si>
  <si>
    <t>L 1（龙门）</t>
  </si>
  <si>
    <t>高速雕刻</t>
  </si>
  <si>
    <t>刀具刀具损耗</t>
  </si>
  <si>
    <t>总计费用</t>
  </si>
  <si>
    <t>精飞月加工费用总结</t>
  </si>
  <si>
    <t>电火花加工费月总结</t>
  </si>
  <si>
    <t>钻床加工费月总结</t>
  </si>
  <si>
    <t>300元/平方米</t>
  </si>
  <si>
    <t>23元/小时</t>
  </si>
  <si>
    <t>总计加工费用(元)</t>
  </si>
  <si>
    <t>加工时间
(小时)</t>
  </si>
  <si>
    <t>加工费用
(元)</t>
  </si>
  <si>
    <t>（19日-31日）
9088</t>
  </si>
  <si>
    <t>7月27日开始统计</t>
  </si>
  <si>
    <t>线切割加工费月总结</t>
  </si>
  <si>
    <t>磨床加工费月总结</t>
  </si>
  <si>
    <t>中走丝加工费月总结</t>
  </si>
  <si>
    <t>75元/小时</t>
  </si>
  <si>
    <t>2016-11</t>
  </si>
  <si>
    <t>2016-12</t>
  </si>
  <si>
    <t>2016年厂内加工统计表格</t>
  </si>
  <si>
    <t>电火花</t>
  </si>
  <si>
    <t>钻床</t>
  </si>
  <si>
    <t>线切割
2015-5-14</t>
  </si>
  <si>
    <t>童车</t>
  </si>
  <si>
    <t>空调</t>
  </si>
  <si>
    <t>钱灵江</t>
  </si>
  <si>
    <t>徐维隆</t>
  </si>
  <si>
    <t>牟鑫炀</t>
  </si>
  <si>
    <t>朱岩良</t>
  </si>
  <si>
    <t>空调 外贸</t>
  </si>
  <si>
    <t>何策</t>
  </si>
  <si>
    <t>周金国</t>
  </si>
  <si>
    <t>蔡文斌</t>
  </si>
  <si>
    <t>周贤平</t>
  </si>
  <si>
    <t>金军挺</t>
  </si>
  <si>
    <t>阿东</t>
  </si>
  <si>
    <t>2015数控</t>
  </si>
  <si>
    <t>2016数控</t>
  </si>
  <si>
    <t>1月</t>
  </si>
  <si>
    <t>2月</t>
  </si>
  <si>
    <t>3月</t>
  </si>
  <si>
    <t>4月</t>
  </si>
  <si>
    <t>5月</t>
  </si>
  <si>
    <t>6月</t>
  </si>
  <si>
    <t>7月</t>
  </si>
  <si>
    <t>8月</t>
  </si>
  <si>
    <t>9月</t>
  </si>
  <si>
    <t>10月</t>
  </si>
  <si>
    <t>11月</t>
  </si>
  <si>
    <t>12月</t>
  </si>
  <si>
    <t>2015精雕</t>
  </si>
  <si>
    <t>2016精雕</t>
  </si>
  <si>
    <t>数控铣机床价格清单</t>
  </si>
  <si>
    <t>品牌</t>
  </si>
  <si>
    <t>规格</t>
  </si>
  <si>
    <t>价格（1）</t>
  </si>
  <si>
    <t>价格（2）</t>
  </si>
  <si>
    <t>价格（3）</t>
  </si>
  <si>
    <t>价格（4）</t>
  </si>
  <si>
    <t>海天</t>
  </si>
  <si>
    <t>1500*1300</t>
  </si>
  <si>
    <t>93万</t>
  </si>
  <si>
    <t>1500*8500</t>
  </si>
  <si>
    <t>75万</t>
  </si>
  <si>
    <t>3200*2200</t>
  </si>
  <si>
    <t>145万</t>
  </si>
  <si>
    <t>国盛</t>
  </si>
  <si>
    <t>33-34万</t>
  </si>
  <si>
    <t>32万</t>
  </si>
  <si>
    <t>1包 42万</t>
  </si>
  <si>
    <t>5包 38万</t>
  </si>
  <si>
    <t>43-45万</t>
  </si>
  <si>
    <t>1包 52万</t>
  </si>
  <si>
    <t>5包 48万</t>
  </si>
  <si>
    <t>56-60万</t>
  </si>
  <si>
    <t>48.5万</t>
  </si>
  <si>
    <t>105-108万</t>
  </si>
  <si>
    <t>95.3万</t>
  </si>
  <si>
    <t>1包 120万</t>
  </si>
  <si>
    <t>63-66万</t>
  </si>
  <si>
    <t>38.5万</t>
  </si>
  <si>
    <t>台正</t>
  </si>
  <si>
    <t>25.6万</t>
  </si>
  <si>
    <t>33.7万</t>
  </si>
  <si>
    <t>30万</t>
  </si>
  <si>
    <t>38.6万</t>
  </si>
  <si>
    <t>35万</t>
  </si>
  <si>
    <t>44.7万</t>
  </si>
  <si>
    <t>1890B</t>
  </si>
  <si>
    <t>45.8万</t>
  </si>
  <si>
    <t>2203B</t>
  </si>
  <si>
    <t>88万</t>
  </si>
  <si>
    <t>90.7万</t>
  </si>
  <si>
    <t>45.5万</t>
  </si>
  <si>
    <t>南京4K</t>
  </si>
  <si>
    <t>39万</t>
  </si>
  <si>
    <t>62万</t>
  </si>
  <si>
    <t>乔鸿</t>
  </si>
  <si>
    <t>118万</t>
  </si>
  <si>
    <t>39.8万</t>
  </si>
  <si>
    <t>51.8万</t>
  </si>
  <si>
    <t>59.8万</t>
  </si>
  <si>
    <t>加工时间</t>
  </si>
  <si>
    <t>条码编号</t>
  </si>
  <si>
    <t>6965-5</t>
  </si>
  <si>
    <t>华达童车2 座椅</t>
  </si>
  <si>
    <t>GB46402-0202A</t>
  </si>
  <si>
    <t>好孩子美国童车 前保险杆</t>
  </si>
  <si>
    <t>镶块侧面1侧面2</t>
  </si>
  <si>
    <t>JMT-F3000-01</t>
  </si>
  <si>
    <t>派恩空调 左壳体</t>
  </si>
  <si>
    <t>526-10</t>
  </si>
  <si>
    <t>华达童车 门内假按键门内假按键座椅锁扣锁扣压片</t>
  </si>
  <si>
    <t>头子修</t>
  </si>
  <si>
    <t>6965-31</t>
  </si>
  <si>
    <t>华达童车2 前避振套 后避振套</t>
  </si>
  <si>
    <t>DHXD-01-02A</t>
  </si>
  <si>
    <t>太湖现代童车 前后保险杠</t>
  </si>
  <si>
    <t>DHXD-01-18A</t>
  </si>
  <si>
    <t>太湖现代童车 前摄像头 油箱盖 油箱盖铰链1油箱盖铰链2</t>
  </si>
  <si>
    <t>526-16</t>
  </si>
  <si>
    <t>华达童车 仪表板左右电镀件座椅左右电镀件</t>
  </si>
  <si>
    <t>型腔修</t>
  </si>
  <si>
    <t>JMT-YKS-A</t>
  </si>
  <si>
    <t>雅科仕童车 机转向连接板电转向连接板方向盘电位器盖板方向盘电位器座方向盘连接套</t>
  </si>
  <si>
    <t>JMT-F3000-13</t>
  </si>
  <si>
    <t>派恩空调 导风板</t>
  </si>
  <si>
    <t>头子顶针</t>
  </si>
  <si>
    <t>526-04</t>
  </si>
  <si>
    <t>华达童车 仪表板 仪表盘下盖</t>
  </si>
  <si>
    <t>526-21</t>
  </si>
  <si>
    <t>华达童车 前奥迪标后奥迪标方向盘圆形电镀件方向盘左电镀件方向盘右电镀件</t>
  </si>
  <si>
    <t>6965-26</t>
  </si>
  <si>
    <t>华达童车2 前支架左/右后支架左/右</t>
  </si>
  <si>
    <t>头子-顶针</t>
  </si>
  <si>
    <t>XH108-019A</t>
  </si>
  <si>
    <t>旭马童车 后视镜装饰件左右</t>
  </si>
  <si>
    <t>顶块修</t>
  </si>
  <si>
    <t>526-06</t>
  </si>
  <si>
    <t>华达童车 后支架左支架右支架</t>
  </si>
  <si>
    <t>GBW480-81-40A</t>
  </si>
  <si>
    <t>好孩子韩国童车 变速脚踏开关滑杆变速脚踏开关上下盖</t>
  </si>
  <si>
    <t>JMT-YKS-C</t>
  </si>
  <si>
    <t>雅科仕童车 按键座车标按键</t>
  </si>
  <si>
    <t>JMT-AGT-05</t>
  </si>
  <si>
    <t>外贸阿根廷模具-轮毂罩</t>
  </si>
  <si>
    <t>XH108-017A</t>
  </si>
  <si>
    <t>旭马童车 手拉扣右手拉扣左</t>
  </si>
  <si>
    <t>GBW480-63-36A</t>
  </si>
  <si>
    <t>好孩子韩国童车 离合方向盘电池盖 上下盖</t>
  </si>
  <si>
    <t>JMT-F3000-02</t>
  </si>
  <si>
    <t>派恩空调 右壳体</t>
  </si>
  <si>
    <t>减去24小时</t>
  </si>
  <si>
    <t>JMT-F3000-19</t>
  </si>
  <si>
    <t>派恩空调 混合风门   （包边）</t>
  </si>
  <si>
    <t>GBW480-84-41A</t>
  </si>
  <si>
    <t>好孩子韩国童车 归中盒转件上盖下盖</t>
  </si>
  <si>
    <t>GBW480-66-37A</t>
  </si>
  <si>
    <t>好孩子韩国童车 方向盘离合转盖底座挡销</t>
  </si>
  <si>
    <t>头子 修</t>
  </si>
  <si>
    <t>JMT-AGT-02</t>
  </si>
  <si>
    <t>外贸阿根廷模具-低配雾灯框</t>
  </si>
  <si>
    <t>DHXD-01-01A</t>
  </si>
  <si>
    <t>太湖现代童车 车身</t>
  </si>
  <si>
    <t>JMT-KST-04</t>
  </si>
  <si>
    <t>外贸泰国底盖2</t>
  </si>
  <si>
    <r>
      <rPr>
        <sz val="10"/>
        <rFont val="宋体"/>
        <charset val="134"/>
      </rPr>
      <t>JMT-F3000-0</t>
    </r>
    <r>
      <rPr>
        <sz val="10"/>
        <rFont val="宋体"/>
        <charset val="134"/>
      </rPr>
      <t>2</t>
    </r>
  </si>
  <si>
    <t>XH108-003A</t>
  </si>
  <si>
    <t>旭马童车 前脸后脸</t>
  </si>
  <si>
    <t>两块</t>
  </si>
  <si>
    <t>GBW480-40-43A</t>
  </si>
  <si>
    <t>好好子韩国童车快拆轮盖盖板</t>
  </si>
  <si>
    <t>526-01</t>
  </si>
  <si>
    <t>华达童车 主体</t>
  </si>
  <si>
    <t>DHXD-01-04A</t>
  </si>
  <si>
    <t>太湖现代童车 轮毂</t>
  </si>
  <si>
    <t>GBW480-87-42A</t>
  </si>
  <si>
    <t>好孩子韩国童车 包胶轮子上盖前轮下盖后轮下盖</t>
  </si>
  <si>
    <t>芯子修</t>
  </si>
  <si>
    <t>GBW480-43-44A</t>
  </si>
  <si>
    <t>好孩子韩国童车轮子快拆盖轮子快拆座</t>
  </si>
  <si>
    <t>GB46402-0101A</t>
  </si>
  <si>
    <t>好孩子美国童车 本体</t>
  </si>
  <si>
    <t>526-27</t>
  </si>
  <si>
    <t>华达童车 圆形按键左右下按键奥迪小标2</t>
  </si>
  <si>
    <t>XH108-006A</t>
  </si>
  <si>
    <t>旭马童车 仪表盘面板后支撑</t>
  </si>
  <si>
    <t>526-28</t>
  </si>
  <si>
    <t>华达童车 方向盘盖方向盘底</t>
  </si>
  <si>
    <t>JMT-YDSH-A1</t>
  </si>
  <si>
    <t>印度水壶</t>
  </si>
  <si>
    <t>JMT-R020-01</t>
  </si>
  <si>
    <t>R020空调 下壳体</t>
  </si>
  <si>
    <t>JMT-R020-03</t>
  </si>
  <si>
    <t>R020空调 进风壳体</t>
  </si>
  <si>
    <t>LH-0133A</t>
  </si>
  <si>
    <t>路虎童车</t>
  </si>
  <si>
    <t>料不对要放大机做</t>
  </si>
  <si>
    <t>型腔镶块修</t>
  </si>
  <si>
    <t>526-26</t>
  </si>
  <si>
    <t>型腔固定板</t>
  </si>
  <si>
    <t>GBW480-79-39A</t>
  </si>
  <si>
    <t>好孩子韩国童车变速脚踏盖 变速脚踏座</t>
  </si>
  <si>
    <t>JMT-YDSH-A2</t>
  </si>
  <si>
    <t>JMT-F3000-08</t>
  </si>
  <si>
    <t>派恩空调 新风右置风门</t>
  </si>
  <si>
    <t>型腔+镶块修</t>
  </si>
  <si>
    <t>6965-7</t>
  </si>
  <si>
    <t>华达童车2 仪表板</t>
  </si>
</sst>
</file>

<file path=xl/styles.xml><?xml version="1.0" encoding="utf-8"?>
<styleSheet xmlns="http://schemas.openxmlformats.org/spreadsheetml/2006/main">
  <numFmts count="13">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
    <numFmt numFmtId="177" formatCode="yyyy\-m\-d;@"/>
    <numFmt numFmtId="178" formatCode="yyyy/m/d;@"/>
    <numFmt numFmtId="179" formatCode="0.0_ "/>
    <numFmt numFmtId="180" formatCode="yyyy&quot;年&quot;m&quot;月&quot;;@"/>
    <numFmt numFmtId="181" formatCode="0\ &quot;元&quot;"/>
    <numFmt numFmtId="182" formatCode="0_ "/>
    <numFmt numFmtId="5" formatCode="&quot;￥&quot;#,##0;&quot;￥&quot;\-#,##0"/>
    <numFmt numFmtId="183" formatCode="yyyy\-m\-d\ h:mm"/>
  </numFmts>
  <fonts count="60">
    <font>
      <sz val="12"/>
      <name val="宋体"/>
      <charset val="134"/>
    </font>
    <font>
      <sz val="10"/>
      <name val="宋体"/>
      <charset val="134"/>
    </font>
    <font>
      <sz val="10"/>
      <color indexed="8"/>
      <name val="宋体"/>
      <charset val="134"/>
    </font>
    <font>
      <sz val="20"/>
      <name val="宋体"/>
      <charset val="134"/>
    </font>
    <font>
      <sz val="10"/>
      <color indexed="48"/>
      <name val="宋体"/>
      <charset val="134"/>
    </font>
    <font>
      <sz val="22"/>
      <name val="宋体"/>
      <charset val="134"/>
    </font>
    <font>
      <sz val="18"/>
      <name val="宋体"/>
      <charset val="134"/>
    </font>
    <font>
      <sz val="16"/>
      <name val="宋体"/>
      <charset val="134"/>
    </font>
    <font>
      <sz val="14"/>
      <name val="宋体"/>
      <charset val="134"/>
    </font>
    <font>
      <sz val="10"/>
      <color rgb="FF3366FF"/>
      <name val="宋体"/>
      <charset val="134"/>
    </font>
    <font>
      <sz val="10"/>
      <color rgb="FF3366FF"/>
      <name val="Arial Unicode MS"/>
      <charset val="134"/>
    </font>
    <font>
      <sz val="9"/>
      <name val="Arial Unicode MS"/>
      <charset val="134"/>
    </font>
    <font>
      <sz val="10"/>
      <color theme="1"/>
      <name val="宋体"/>
      <charset val="134"/>
    </font>
    <font>
      <sz val="10"/>
      <name val="Arial"/>
      <charset val="134"/>
    </font>
    <font>
      <sz val="10"/>
      <name val="Times New Roman"/>
      <charset val="0"/>
    </font>
    <font>
      <sz val="10"/>
      <name val="Arial"/>
      <charset val="0"/>
    </font>
    <font>
      <b/>
      <sz val="10"/>
      <name val="宋体"/>
      <charset val="134"/>
    </font>
    <font>
      <sz val="10"/>
      <color rgb="FF3366FF"/>
      <name val="华文楷体"/>
      <charset val="134"/>
    </font>
    <font>
      <sz val="9"/>
      <name val="Arial"/>
      <charset val="0"/>
    </font>
    <font>
      <sz val="10"/>
      <name val="Arial Unicode MS"/>
      <charset val="134"/>
    </font>
    <font>
      <sz val="10"/>
      <color theme="1"/>
      <name val="华文楷体"/>
      <charset val="134"/>
    </font>
    <font>
      <sz val="10"/>
      <color theme="1"/>
      <name val="Times New Roman"/>
      <charset val="134"/>
    </font>
    <font>
      <sz val="9"/>
      <color rgb="FF3366FF"/>
      <name val="Arial Unicode MS"/>
      <charset val="134"/>
    </font>
    <font>
      <sz val="10"/>
      <color theme="1"/>
      <name val="宋体"/>
      <charset val="134"/>
      <scheme val="minor"/>
    </font>
    <font>
      <sz val="20"/>
      <name val="微软雅黑"/>
      <charset val="134"/>
    </font>
    <font>
      <sz val="10"/>
      <name val="新宋体"/>
      <charset val="134"/>
    </font>
    <font>
      <sz val="10"/>
      <color rgb="FFFF0000"/>
      <name val="宋体"/>
      <charset val="134"/>
    </font>
    <font>
      <sz val="20"/>
      <color indexed="48"/>
      <name val="宋体"/>
      <charset val="134"/>
    </font>
    <font>
      <sz val="10"/>
      <color theme="1"/>
      <name val="Calibri"/>
      <charset val="134"/>
    </font>
    <font>
      <sz val="10"/>
      <color rgb="FF0066FF"/>
      <name val="宋体"/>
      <charset val="134"/>
    </font>
    <font>
      <sz val="18"/>
      <name val="微软雅黑"/>
      <charset val="134"/>
    </font>
    <font>
      <sz val="10"/>
      <name val="微软雅黑"/>
      <charset val="134"/>
    </font>
    <font>
      <sz val="10"/>
      <color rgb="FF000000"/>
      <name val="宋体"/>
      <charset val="134"/>
    </font>
    <font>
      <sz val="12"/>
      <name val="微软雅黑"/>
      <charset val="134"/>
    </font>
    <font>
      <sz val="16"/>
      <name val="微软雅黑"/>
      <charset val="134"/>
    </font>
    <font>
      <b/>
      <sz val="15"/>
      <color indexed="54"/>
      <name val="宋体"/>
      <charset val="134"/>
    </font>
    <font>
      <b/>
      <sz val="18"/>
      <color indexed="54"/>
      <name val="宋体"/>
      <charset val="134"/>
    </font>
    <font>
      <b/>
      <sz val="13"/>
      <color indexed="54"/>
      <name val="宋体"/>
      <charset val="134"/>
    </font>
    <font>
      <sz val="11"/>
      <color indexed="8"/>
      <name val="宋体"/>
      <charset val="134"/>
    </font>
    <font>
      <sz val="11"/>
      <color indexed="19"/>
      <name val="宋体"/>
      <charset val="134"/>
    </font>
    <font>
      <sz val="11"/>
      <color indexed="62"/>
      <name val="宋体"/>
      <charset val="134"/>
    </font>
    <font>
      <sz val="11"/>
      <color indexed="9"/>
      <name val="宋体"/>
      <charset val="134"/>
    </font>
    <font>
      <b/>
      <sz val="11"/>
      <color indexed="54"/>
      <name val="宋体"/>
      <charset val="134"/>
    </font>
    <font>
      <sz val="11"/>
      <color indexed="16"/>
      <name val="宋体"/>
      <charset val="134"/>
    </font>
    <font>
      <i/>
      <sz val="11"/>
      <color indexed="23"/>
      <name val="宋体"/>
      <charset val="134"/>
    </font>
    <font>
      <u/>
      <sz val="12"/>
      <color indexed="12"/>
      <name val="宋体"/>
      <charset val="134"/>
    </font>
    <font>
      <u/>
      <sz val="12"/>
      <color indexed="20"/>
      <name val="宋体"/>
      <charset val="134"/>
    </font>
    <font>
      <sz val="11"/>
      <color indexed="10"/>
      <name val="宋体"/>
      <charset val="134"/>
    </font>
    <font>
      <sz val="12"/>
      <name val="新細明體"/>
      <charset val="134"/>
    </font>
    <font>
      <b/>
      <sz val="11"/>
      <color indexed="63"/>
      <name val="宋体"/>
      <charset val="134"/>
    </font>
    <font>
      <b/>
      <sz val="11"/>
      <color indexed="53"/>
      <name val="宋体"/>
      <charset val="134"/>
    </font>
    <font>
      <b/>
      <sz val="11"/>
      <color indexed="9"/>
      <name val="宋体"/>
      <charset val="134"/>
    </font>
    <font>
      <sz val="11"/>
      <color indexed="53"/>
      <name val="宋体"/>
      <charset val="134"/>
    </font>
    <font>
      <b/>
      <sz val="11"/>
      <color indexed="8"/>
      <name val="宋体"/>
      <charset val="134"/>
    </font>
    <font>
      <sz val="11"/>
      <color indexed="17"/>
      <name val="宋体"/>
      <charset val="134"/>
    </font>
    <font>
      <sz val="11"/>
      <color indexed="60"/>
      <name val="新細明體"/>
      <charset val="134"/>
    </font>
    <font>
      <sz val="9"/>
      <name val="宋体"/>
      <charset val="134"/>
    </font>
    <font>
      <sz val="11"/>
      <color indexed="8"/>
      <name val="Tahoma"/>
      <charset val="134"/>
    </font>
    <font>
      <sz val="11"/>
      <color indexed="63"/>
      <name val="宋体"/>
      <charset val="134"/>
    </font>
    <font>
      <strike/>
      <sz val="12"/>
      <color indexed="10"/>
      <name val="宋体"/>
      <charset val="134"/>
    </font>
  </fonts>
  <fills count="23">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theme="7" tint="0.8"/>
        <bgColor indexed="64"/>
      </patternFill>
    </fill>
    <fill>
      <patternFill patternType="solid">
        <fgColor theme="0"/>
        <bgColor indexed="64"/>
      </patternFill>
    </fill>
    <fill>
      <patternFill patternType="solid">
        <fgColor rgb="FFFFFF00"/>
        <bgColor indexed="64"/>
      </patternFill>
    </fill>
    <fill>
      <patternFill patternType="solid">
        <fgColor indexed="31"/>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54"/>
        <bgColor indexed="64"/>
      </patternFill>
    </fill>
    <fill>
      <patternFill patternType="solid">
        <fgColor indexed="45"/>
        <bgColor indexed="64"/>
      </patternFill>
    </fill>
    <fill>
      <patternFill patternType="solid">
        <fgColor indexed="26"/>
        <bgColor indexed="64"/>
      </patternFill>
    </fill>
    <fill>
      <patternFill patternType="solid">
        <fgColor indexed="48"/>
        <bgColor indexed="64"/>
      </patternFill>
    </fill>
    <fill>
      <patternFill patternType="solid">
        <fgColor indexed="27"/>
        <bgColor indexed="64"/>
      </patternFill>
    </fill>
    <fill>
      <patternFill patternType="solid">
        <fgColor indexed="55"/>
        <bgColor indexed="64"/>
      </patternFill>
    </fill>
    <fill>
      <patternFill patternType="solid">
        <fgColor indexed="42"/>
        <bgColor indexed="64"/>
      </patternFill>
    </fill>
    <fill>
      <patternFill patternType="solid">
        <fgColor indexed="51"/>
        <bgColor indexed="64"/>
      </patternFill>
    </fill>
    <fill>
      <patternFill patternType="solid">
        <fgColor indexed="53"/>
        <bgColor indexed="64"/>
      </patternFill>
    </fill>
    <fill>
      <patternFill patternType="solid">
        <fgColor indexed="24"/>
        <bgColor indexed="64"/>
      </patternFill>
    </fill>
    <fill>
      <patternFill patternType="solid">
        <fgColor indexed="57"/>
        <bgColor indexed="64"/>
      </patternFill>
    </fill>
    <fill>
      <patternFill patternType="solid">
        <fgColor indexed="13"/>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right/>
      <top/>
      <bottom style="medium">
        <color indexed="48"/>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8"/>
      </top>
      <bottom style="double">
        <color indexed="48"/>
      </bottom>
      <diagonal/>
    </border>
  </borders>
  <cellStyleXfs count="93">
    <xf numFmtId="0" fontId="0" fillId="0" borderId="0">
      <alignment vertical="center"/>
    </xf>
    <xf numFmtId="42" fontId="0" fillId="0" borderId="0" applyFont="0" applyFill="0" applyBorder="0" applyAlignment="0" applyProtection="0">
      <alignment vertical="center"/>
    </xf>
    <xf numFmtId="0" fontId="38" fillId="2" borderId="0" applyNumberFormat="0" applyBorder="0" applyAlignment="0" applyProtection="0">
      <alignment vertical="center"/>
    </xf>
    <xf numFmtId="0" fontId="40" fillId="10" borderId="17" applyNumberFormat="0" applyAlignment="0" applyProtection="0">
      <alignment vertical="center"/>
    </xf>
    <xf numFmtId="44" fontId="0" fillId="0" borderId="0" applyFont="0" applyFill="0" applyBorder="0" applyAlignment="0" applyProtection="0">
      <alignment vertical="center"/>
    </xf>
    <xf numFmtId="0" fontId="0" fillId="0" borderId="0">
      <alignment vertical="center"/>
    </xf>
    <xf numFmtId="0" fontId="0" fillId="0" borderId="0">
      <alignment vertical="center"/>
    </xf>
    <xf numFmtId="41" fontId="0" fillId="0" borderId="0" applyFont="0" applyFill="0" applyBorder="0" applyAlignment="0" applyProtection="0">
      <alignment vertical="center"/>
    </xf>
    <xf numFmtId="0" fontId="38" fillId="8" borderId="0" applyNumberFormat="0" applyBorder="0" applyAlignment="0" applyProtection="0">
      <alignment vertical="center"/>
    </xf>
    <xf numFmtId="0" fontId="43" fillId="12" borderId="0" applyNumberFormat="0" applyBorder="0" applyAlignment="0" applyProtection="0">
      <alignment vertical="center"/>
    </xf>
    <xf numFmtId="43" fontId="0" fillId="0" borderId="0" applyFont="0" applyFill="0" applyBorder="0" applyAlignment="0" applyProtection="0">
      <alignment vertical="center"/>
    </xf>
    <xf numFmtId="0" fontId="41" fillId="8" borderId="0" applyNumberFormat="0" applyBorder="0" applyAlignment="0" applyProtection="0">
      <alignment vertical="center"/>
    </xf>
    <xf numFmtId="0" fontId="45" fillId="0" borderId="0" applyNumberFormat="0" applyFill="0" applyBorder="0" applyAlignment="0" applyProtection="0">
      <alignment vertical="center"/>
    </xf>
    <xf numFmtId="9" fontId="0" fillId="0" borderId="0" applyFont="0" applyFill="0" applyBorder="0" applyAlignment="0" applyProtection="0">
      <alignment vertical="center"/>
    </xf>
    <xf numFmtId="0" fontId="46" fillId="0" borderId="0" applyNumberFormat="0" applyFill="0" applyBorder="0" applyAlignment="0" applyProtection="0">
      <alignment vertical="center"/>
    </xf>
    <xf numFmtId="0" fontId="0" fillId="13" borderId="19" applyNumberFormat="0" applyFont="0" applyAlignment="0" applyProtection="0">
      <alignment vertical="center"/>
    </xf>
    <xf numFmtId="0" fontId="41" fillId="10" borderId="0" applyNumberFormat="0" applyBorder="0" applyAlignment="0" applyProtection="0">
      <alignment vertical="center"/>
    </xf>
    <xf numFmtId="0" fontId="42"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5" fillId="0" borderId="16" applyNumberFormat="0" applyFill="0" applyAlignment="0" applyProtection="0">
      <alignment vertical="center"/>
    </xf>
    <xf numFmtId="0" fontId="48" fillId="0" borderId="0">
      <alignment vertical="center"/>
    </xf>
    <xf numFmtId="0" fontId="37" fillId="0" borderId="16" applyNumberFormat="0" applyFill="0" applyAlignment="0" applyProtection="0">
      <alignment vertical="center"/>
    </xf>
    <xf numFmtId="0" fontId="41" fillId="3" borderId="0" applyNumberFormat="0" applyBorder="0" applyAlignment="0" applyProtection="0">
      <alignment vertical="center"/>
    </xf>
    <xf numFmtId="0" fontId="42" fillId="0" borderId="18" applyNumberFormat="0" applyFill="0" applyAlignment="0" applyProtection="0">
      <alignment vertical="center"/>
    </xf>
    <xf numFmtId="0" fontId="41" fillId="10" borderId="0" applyNumberFormat="0" applyBorder="0" applyAlignment="0" applyProtection="0">
      <alignment vertical="center"/>
    </xf>
    <xf numFmtId="0" fontId="49" fillId="2" borderId="20" applyNumberFormat="0" applyAlignment="0" applyProtection="0">
      <alignment vertical="center"/>
    </xf>
    <xf numFmtId="0" fontId="50" fillId="2" borderId="17" applyNumberFormat="0" applyAlignment="0" applyProtection="0">
      <alignment vertical="center"/>
    </xf>
    <xf numFmtId="0" fontId="51" fillId="16" borderId="21" applyNumberFormat="0" applyAlignment="0" applyProtection="0">
      <alignment vertical="center"/>
    </xf>
    <xf numFmtId="0" fontId="38" fillId="17" borderId="0" applyNumberFormat="0" applyBorder="0" applyAlignment="0" applyProtection="0">
      <alignment vertical="center"/>
    </xf>
    <xf numFmtId="0" fontId="41" fillId="19" borderId="0" applyNumberFormat="0" applyBorder="0" applyAlignment="0" applyProtection="0">
      <alignment vertical="center"/>
    </xf>
    <xf numFmtId="0" fontId="52" fillId="0" borderId="22" applyNumberFormat="0" applyFill="0" applyAlignment="0" applyProtection="0">
      <alignment vertical="center"/>
    </xf>
    <xf numFmtId="0" fontId="0" fillId="0" borderId="0">
      <alignment vertical="center"/>
    </xf>
    <xf numFmtId="0" fontId="53" fillId="0" borderId="23" applyNumberFormat="0" applyFill="0" applyAlignment="0" applyProtection="0">
      <alignment vertical="center"/>
    </xf>
    <xf numFmtId="0" fontId="54" fillId="17" borderId="0" applyNumberFormat="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39" fillId="9" borderId="0" applyNumberFormat="0" applyBorder="0" applyAlignment="0" applyProtection="0">
      <alignment vertical="center"/>
    </xf>
    <xf numFmtId="0" fontId="38" fillId="7" borderId="0" applyNumberFormat="0" applyBorder="0" applyAlignment="0" applyProtection="0">
      <alignment vertical="center"/>
    </xf>
    <xf numFmtId="0" fontId="41" fillId="14" borderId="0" applyNumberFormat="0" applyBorder="0" applyAlignment="0" applyProtection="0">
      <alignment vertical="center"/>
    </xf>
    <xf numFmtId="0" fontId="38" fillId="15" borderId="0" applyNumberFormat="0" applyBorder="0" applyAlignment="0" applyProtection="0">
      <alignment vertical="center"/>
    </xf>
    <xf numFmtId="0" fontId="38" fillId="7" borderId="0" applyNumberFormat="0" applyBorder="0" applyAlignment="0" applyProtection="0">
      <alignment vertical="center"/>
    </xf>
    <xf numFmtId="0" fontId="15" fillId="0" borderId="0">
      <alignment vertical="center"/>
    </xf>
    <xf numFmtId="0" fontId="38" fillId="13" borderId="0" applyNumberFormat="0" applyBorder="0" applyAlignment="0" applyProtection="0">
      <alignment vertical="center"/>
    </xf>
    <xf numFmtId="0" fontId="38" fillId="10" borderId="0" applyNumberFormat="0" applyBorder="0" applyAlignment="0" applyProtection="0">
      <alignment vertical="center"/>
    </xf>
    <xf numFmtId="0" fontId="41" fillId="16" borderId="0" applyNumberFormat="0" applyBorder="0" applyAlignment="0" applyProtection="0">
      <alignment vertical="center"/>
    </xf>
    <xf numFmtId="0" fontId="41" fillId="18" borderId="0" applyNumberFormat="0" applyBorder="0" applyAlignment="0" applyProtection="0">
      <alignment vertical="center"/>
    </xf>
    <xf numFmtId="0" fontId="38" fillId="13" borderId="0" applyNumberFormat="0" applyBorder="0" applyAlignment="0" applyProtection="0">
      <alignment vertical="center"/>
    </xf>
    <xf numFmtId="0" fontId="38" fillId="9" borderId="0" applyNumberFormat="0" applyBorder="0" applyAlignment="0" applyProtection="0">
      <alignment vertical="center"/>
    </xf>
    <xf numFmtId="0" fontId="41" fillId="11" borderId="0" applyNumberFormat="0" applyBorder="0" applyAlignment="0" applyProtection="0">
      <alignment vertical="center"/>
    </xf>
    <xf numFmtId="0" fontId="38" fillId="7"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38" fillId="8" borderId="0" applyNumberFormat="0" applyBorder="0" applyAlignment="0" applyProtection="0">
      <alignment vertical="center"/>
    </xf>
    <xf numFmtId="0" fontId="41" fillId="8" borderId="0" applyNumberFormat="0" applyBorder="0" applyAlignment="0" applyProtection="0">
      <alignment vertical="center"/>
    </xf>
    <xf numFmtId="0" fontId="0" fillId="0" borderId="0">
      <alignment vertical="center"/>
    </xf>
    <xf numFmtId="0" fontId="0" fillId="0" borderId="0"/>
    <xf numFmtId="0" fontId="0" fillId="0" borderId="0">
      <alignment vertical="center"/>
    </xf>
    <xf numFmtId="0" fontId="0" fillId="0" borderId="0">
      <alignment vertical="center"/>
    </xf>
    <xf numFmtId="0" fontId="0" fillId="0" borderId="0">
      <alignment vertical="center"/>
    </xf>
    <xf numFmtId="0" fontId="48" fillId="0" borderId="0">
      <alignment vertical="center"/>
    </xf>
    <xf numFmtId="0" fontId="0" fillId="0" borderId="0"/>
    <xf numFmtId="0" fontId="55" fillId="9" borderId="0" applyNumberFormat="0" applyBorder="0" applyAlignment="0" applyProtection="0">
      <alignment vertical="center"/>
    </xf>
    <xf numFmtId="0" fontId="56" fillId="0" borderId="0">
      <alignment vertical="center"/>
    </xf>
    <xf numFmtId="0" fontId="57" fillId="0" borderId="0">
      <alignment vertical="center"/>
    </xf>
    <xf numFmtId="0" fontId="38" fillId="0" borderId="0">
      <alignment vertical="center"/>
    </xf>
    <xf numFmtId="0" fontId="0" fillId="0" borderId="0">
      <alignment vertical="center"/>
    </xf>
    <xf numFmtId="0" fontId="58" fillId="0" borderId="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22" borderId="0" applyNumberFormat="0" applyFont="0" applyBorder="0" applyAlignment="0" applyProtection="0">
      <alignment vertical="center"/>
    </xf>
    <xf numFmtId="0" fontId="59" fillId="22" borderId="0" applyNumberFormat="0" applyBorder="0" applyAlignment="0" applyProtection="0">
      <alignment vertical="center"/>
    </xf>
    <xf numFmtId="0" fontId="0" fillId="3" borderId="0" applyNumberFormat="0" applyFont="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pplyNumberFormat="0" applyFont="0" applyFill="0" applyBorder="0" applyAlignment="0" applyProtection="0">
      <alignment vertical="center"/>
    </xf>
    <xf numFmtId="0" fontId="0" fillId="0" borderId="0">
      <alignment vertical="center"/>
    </xf>
    <xf numFmtId="0" fontId="38" fillId="0" borderId="0">
      <alignment vertical="center"/>
    </xf>
  </cellStyleXfs>
  <cellXfs count="354">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178" fontId="1" fillId="0" borderId="0" xfId="0" applyNumberFormat="1" applyFont="1" applyFill="1" applyAlignment="1">
      <alignment horizontal="center" vertical="center"/>
    </xf>
    <xf numFmtId="49" fontId="1" fillId="0" borderId="0" xfId="0" applyNumberFormat="1" applyFont="1" applyFill="1" applyAlignment="1">
      <alignment horizontal="center" vertical="center"/>
    </xf>
    <xf numFmtId="176" fontId="1" fillId="0" borderId="0" xfId="0" applyNumberFormat="1" applyFont="1" applyFill="1" applyAlignment="1">
      <alignment horizontal="center" vertical="center"/>
    </xf>
    <xf numFmtId="179" fontId="1" fillId="0" borderId="0" xfId="0" applyNumberFormat="1" applyFont="1" applyFill="1" applyAlignment="1">
      <alignment horizontal="center" vertical="center"/>
    </xf>
    <xf numFmtId="0" fontId="1" fillId="0" borderId="0" xfId="0" applyFont="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8"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178"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xf>
    <xf numFmtId="14" fontId="2" fillId="0" borderId="1" xfId="0" applyNumberFormat="1" applyFont="1" applyFill="1" applyBorder="1" applyAlignment="1" applyProtection="1">
      <alignment horizontal="center" vertical="center"/>
      <protection locked="0"/>
    </xf>
    <xf numFmtId="0" fontId="2" fillId="0" borderId="1" xfId="0" applyNumberFormat="1" applyFont="1" applyFill="1" applyBorder="1" applyAlignment="1" applyProtection="1">
      <alignment horizontal="center" vertical="center" wrapText="1"/>
      <protection locked="0"/>
    </xf>
    <xf numFmtId="0" fontId="2" fillId="0" borderId="1" xfId="0" applyNumberFormat="1" applyFont="1" applyFill="1" applyBorder="1" applyAlignment="1" applyProtection="1">
      <alignment horizontal="center" vertical="center"/>
      <protection locked="0"/>
    </xf>
    <xf numFmtId="0" fontId="2"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2"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179" fontId="1" fillId="0" borderId="1" xfId="0" applyNumberFormat="1" applyFont="1" applyFill="1" applyBorder="1" applyAlignment="1">
      <alignment horizontal="center" vertical="center"/>
    </xf>
    <xf numFmtId="0" fontId="1" fillId="0" borderId="1" xfId="0" applyFont="1" applyBorder="1" applyAlignment="1">
      <alignment vertical="center" wrapText="1"/>
    </xf>
    <xf numFmtId="176" fontId="2" fillId="0" borderId="1" xfId="0" applyNumberFormat="1" applyFont="1" applyFill="1" applyBorder="1" applyAlignment="1" applyProtection="1">
      <alignment horizontal="center" vertical="center"/>
      <protection locked="0"/>
    </xf>
    <xf numFmtId="179" fontId="2" fillId="0" borderId="1" xfId="0" applyNumberFormat="1" applyFont="1" applyFill="1" applyBorder="1" applyAlignment="1">
      <alignment horizontal="center" vertical="center"/>
    </xf>
    <xf numFmtId="0" fontId="1" fillId="0" borderId="1" xfId="0" applyFont="1" applyFill="1" applyBorder="1" applyAlignment="1">
      <alignment vertical="center" wrapText="1"/>
    </xf>
    <xf numFmtId="58" fontId="1" fillId="0" borderId="1" xfId="0" applyNumberFormat="1" applyFont="1" applyBorder="1" applyAlignment="1">
      <alignment horizontal="center" vertical="center" wrapText="1"/>
    </xf>
    <xf numFmtId="176" fontId="1" fillId="0" borderId="1"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center" vertical="center"/>
    </xf>
    <xf numFmtId="180" fontId="1" fillId="3" borderId="1" xfId="0" applyNumberFormat="1" applyFont="1" applyFill="1" applyBorder="1" applyAlignment="1">
      <alignment horizontal="center" vertical="center"/>
    </xf>
    <xf numFmtId="180" fontId="4" fillId="0" borderId="1" xfId="0" applyNumberFormat="1" applyFont="1" applyBorder="1" applyAlignment="1">
      <alignment horizontal="center" vertical="center"/>
    </xf>
    <xf numFmtId="0" fontId="1" fillId="0" borderId="0" xfId="0" applyFont="1">
      <alignment vertical="center"/>
    </xf>
    <xf numFmtId="0" fontId="0" fillId="0" borderId="0" xfId="0" applyFill="1">
      <alignment vertical="center"/>
    </xf>
    <xf numFmtId="0" fontId="5" fillId="0" borderId="2" xfId="0" applyFont="1" applyBorder="1" applyAlignment="1">
      <alignment horizontal="center" vertical="center" wrapText="1"/>
    </xf>
    <xf numFmtId="0" fontId="5" fillId="0" borderId="2"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0" xfId="0" applyFont="1" applyBorder="1" applyAlignment="1">
      <alignment horizontal="left" vertical="center"/>
    </xf>
    <xf numFmtId="179" fontId="1" fillId="0" borderId="0" xfId="0" applyNumberFormat="1" applyFont="1" applyFill="1" applyBorder="1" applyAlignment="1">
      <alignment horizontal="center" vertical="center"/>
    </xf>
    <xf numFmtId="179" fontId="0" fillId="0" borderId="1" xfId="0" applyNumberFormat="1" applyFont="1" applyFill="1" applyBorder="1" applyAlignment="1">
      <alignment horizontal="center" vertical="center"/>
    </xf>
    <xf numFmtId="0" fontId="4" fillId="0" borderId="1" xfId="12" applyFont="1" applyFill="1" applyBorder="1" applyAlignment="1">
      <alignment horizontal="left" vertical="center"/>
    </xf>
    <xf numFmtId="0" fontId="4" fillId="0" borderId="1" xfId="12"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12" applyFont="1" applyBorder="1" applyAlignment="1">
      <alignment horizontal="left" vertical="center" wrapText="1"/>
    </xf>
    <xf numFmtId="0" fontId="4" fillId="0" borderId="1" xfId="12" applyFont="1" applyBorder="1" applyAlignment="1">
      <alignment horizontal="left" vertical="center"/>
    </xf>
    <xf numFmtId="0" fontId="4" fillId="2" borderId="1" xfId="57" applyFont="1" applyFill="1" applyBorder="1" applyAlignment="1">
      <alignment horizontal="left" vertical="center" wrapText="1"/>
    </xf>
    <xf numFmtId="179" fontId="0" fillId="0" borderId="0" xfId="0" applyNumberFormat="1">
      <alignment vertical="center"/>
    </xf>
    <xf numFmtId="0" fontId="6"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80" fontId="4" fillId="0" borderId="1" xfId="0" applyNumberFormat="1" applyFont="1" applyBorder="1" applyAlignment="1">
      <alignment horizontal="left" vertical="center"/>
    </xf>
    <xf numFmtId="179" fontId="1" fillId="0" borderId="1" xfId="0" applyNumberFormat="1" applyFont="1" applyFill="1" applyBorder="1" applyAlignment="1">
      <alignment horizontal="left" vertical="center"/>
    </xf>
    <xf numFmtId="0" fontId="1" fillId="0" borderId="2" xfId="0" applyFont="1" applyBorder="1" applyAlignment="1">
      <alignment horizontal="left" vertical="center"/>
    </xf>
    <xf numFmtId="180" fontId="4" fillId="0" borderId="5" xfId="0" applyNumberFormat="1" applyFont="1" applyBorder="1" applyAlignment="1">
      <alignment horizontal="left" vertical="center"/>
    </xf>
    <xf numFmtId="180" fontId="4" fillId="0" borderId="2" xfId="0" applyNumberFormat="1" applyFont="1" applyBorder="1" applyAlignment="1">
      <alignment horizontal="left" vertical="center"/>
    </xf>
    <xf numFmtId="0" fontId="1" fillId="0" borderId="6" xfId="0" applyFont="1" applyBorder="1" applyAlignment="1">
      <alignment horizontal="left" vertical="center"/>
    </xf>
    <xf numFmtId="179" fontId="1" fillId="0" borderId="0" xfId="0" applyNumberFormat="1" applyFont="1" applyFill="1" applyAlignment="1">
      <alignment horizontal="left" vertical="center"/>
    </xf>
    <xf numFmtId="180" fontId="4" fillId="0" borderId="0" xfId="0" applyNumberFormat="1" applyFont="1" applyBorder="1" applyAlignment="1">
      <alignment horizontal="left" vertical="center"/>
    </xf>
    <xf numFmtId="0" fontId="1" fillId="0" borderId="0" xfId="0" applyFont="1" applyAlignment="1">
      <alignment horizontal="left" vertical="center"/>
    </xf>
    <xf numFmtId="0" fontId="3" fillId="0" borderId="1" xfId="0" applyFont="1" applyBorder="1" applyAlignment="1">
      <alignment horizontal="center" vertical="center"/>
    </xf>
    <xf numFmtId="179" fontId="1" fillId="0" borderId="1" xfId="0" applyNumberFormat="1" applyFont="1" applyBorder="1" applyAlignment="1">
      <alignment horizontal="center" vertical="center"/>
    </xf>
    <xf numFmtId="179" fontId="1" fillId="0" borderId="1" xfId="0" applyNumberFormat="1" applyFont="1" applyBorder="1" applyAlignment="1">
      <alignment horizontal="left" vertical="center"/>
    </xf>
    <xf numFmtId="179" fontId="1" fillId="0" borderId="1" xfId="0" applyNumberFormat="1" applyFont="1" applyBorder="1" applyAlignment="1">
      <alignment horizontal="left" vertical="center" wrapText="1"/>
    </xf>
    <xf numFmtId="180" fontId="4" fillId="0" borderId="4" xfId="0" applyNumberFormat="1" applyFont="1" applyBorder="1" applyAlignment="1">
      <alignment horizontal="left" vertical="center"/>
    </xf>
    <xf numFmtId="179" fontId="1" fillId="0" borderId="4" xfId="0" applyNumberFormat="1" applyFont="1" applyBorder="1" applyAlignment="1">
      <alignment horizontal="left" vertical="center"/>
    </xf>
    <xf numFmtId="179" fontId="1" fillId="0" borderId="2" xfId="0" applyNumberFormat="1" applyFont="1" applyBorder="1" applyAlignment="1">
      <alignment horizontal="left" vertical="center"/>
    </xf>
    <xf numFmtId="179" fontId="1" fillId="0" borderId="1" xfId="0" applyNumberFormat="1" applyFont="1" applyFill="1" applyBorder="1" applyAlignment="1">
      <alignment horizontal="left" vertical="center" wrapText="1"/>
    </xf>
    <xf numFmtId="179" fontId="1" fillId="0" borderId="6" xfId="0" applyNumberFormat="1" applyFont="1" applyBorder="1" applyAlignment="1">
      <alignment horizontal="left" vertical="center"/>
    </xf>
    <xf numFmtId="0" fontId="1" fillId="0" borderId="2" xfId="0" applyFont="1" applyBorder="1" applyAlignment="1">
      <alignment horizontal="left" vertical="center" wrapText="1"/>
    </xf>
    <xf numFmtId="0" fontId="1" fillId="0" borderId="5" xfId="0" applyFont="1" applyBorder="1" applyAlignment="1">
      <alignment horizontal="left" vertical="center"/>
    </xf>
    <xf numFmtId="0" fontId="1" fillId="0" borderId="0" xfId="0" applyFont="1" applyAlignment="1">
      <alignment horizontal="left" vertical="center" wrapText="1"/>
    </xf>
    <xf numFmtId="179" fontId="1" fillId="0" borderId="7" xfId="0" applyNumberFormat="1" applyFont="1" applyBorder="1" applyAlignment="1">
      <alignment horizontal="left" vertical="center"/>
    </xf>
    <xf numFmtId="0" fontId="1" fillId="0" borderId="4" xfId="0" applyFont="1" applyBorder="1" applyAlignment="1">
      <alignment horizontal="left" vertical="center"/>
    </xf>
    <xf numFmtId="179" fontId="1" fillId="0" borderId="8" xfId="0" applyNumberFormat="1" applyFont="1" applyBorder="1" applyAlignment="1">
      <alignment horizontal="left" vertical="center"/>
    </xf>
    <xf numFmtId="179" fontId="1" fillId="0" borderId="5" xfId="0" applyNumberFormat="1" applyFont="1" applyBorder="1" applyAlignment="1">
      <alignment horizontal="left" vertical="center"/>
    </xf>
    <xf numFmtId="179" fontId="1" fillId="0" borderId="3" xfId="0" applyNumberFormat="1" applyFont="1" applyBorder="1" applyAlignment="1">
      <alignment horizontal="left" vertical="center"/>
    </xf>
    <xf numFmtId="0" fontId="1" fillId="0" borderId="6" xfId="0" applyFont="1" applyBorder="1" applyAlignment="1">
      <alignment horizontal="left" vertical="center" wrapText="1"/>
    </xf>
    <xf numFmtId="180" fontId="4" fillId="0" borderId="8" xfId="0" applyNumberFormat="1" applyFont="1" applyBorder="1" applyAlignment="1">
      <alignment horizontal="left" vertical="center"/>
    </xf>
    <xf numFmtId="0" fontId="1" fillId="0" borderId="4" xfId="0" applyFont="1" applyBorder="1" applyAlignment="1">
      <alignment horizontal="left" vertical="top" wrapText="1"/>
    </xf>
    <xf numFmtId="0" fontId="1" fillId="0" borderId="2" xfId="0" applyFont="1" applyBorder="1" applyAlignment="1">
      <alignment horizontal="left" vertical="top" wrapText="1"/>
    </xf>
    <xf numFmtId="181" fontId="1" fillId="0" borderId="1" xfId="0" applyNumberFormat="1" applyFont="1" applyFill="1" applyBorder="1" applyAlignment="1">
      <alignment horizontal="left" vertical="center"/>
    </xf>
    <xf numFmtId="179" fontId="1" fillId="0" borderId="1" xfId="0" applyNumberFormat="1" applyFont="1" applyFill="1" applyBorder="1">
      <alignment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 xfId="0" applyFont="1" applyBorder="1" applyAlignment="1">
      <alignment horizontal="center" vertical="center"/>
    </xf>
    <xf numFmtId="0" fontId="1" fillId="0" borderId="4" xfId="0" applyFont="1" applyBorder="1" applyAlignment="1">
      <alignment horizontal="center" vertical="top" wrapText="1"/>
    </xf>
    <xf numFmtId="0" fontId="1" fillId="0" borderId="4" xfId="0" applyFont="1" applyBorder="1" applyAlignment="1">
      <alignment vertical="center"/>
    </xf>
    <xf numFmtId="0" fontId="1" fillId="0" borderId="1" xfId="0" applyFont="1" applyBorder="1" applyAlignment="1">
      <alignment horizontal="center" vertical="top" wrapText="1"/>
    </xf>
    <xf numFmtId="0" fontId="1" fillId="0" borderId="2" xfId="0" applyFont="1" applyBorder="1" applyAlignment="1">
      <alignment horizontal="center" vertical="center" wrapText="1"/>
    </xf>
    <xf numFmtId="179" fontId="1" fillId="0" borderId="1" xfId="0" applyNumberFormat="1" applyFont="1" applyBorder="1">
      <alignment vertical="center"/>
    </xf>
    <xf numFmtId="179" fontId="1" fillId="0" borderId="0" xfId="0" applyNumberFormat="1" applyFont="1">
      <alignment vertical="center"/>
    </xf>
    <xf numFmtId="179" fontId="1" fillId="0" borderId="2" xfId="0" applyNumberFormat="1" applyFont="1" applyBorder="1">
      <alignment vertical="center"/>
    </xf>
    <xf numFmtId="179" fontId="1" fillId="0" borderId="2" xfId="0" applyNumberFormat="1" applyFont="1" applyBorder="1" applyAlignment="1">
      <alignment horizontal="center" vertical="center"/>
    </xf>
    <xf numFmtId="179" fontId="0" fillId="0" borderId="0" xfId="0" applyNumberFormat="1" applyAlignment="1">
      <alignment horizontal="center" vertical="center"/>
    </xf>
    <xf numFmtId="179" fontId="0" fillId="0" borderId="1" xfId="0" applyNumberFormat="1" applyBorder="1">
      <alignment vertical="center"/>
    </xf>
    <xf numFmtId="179" fontId="0" fillId="0" borderId="2" xfId="0" applyNumberFormat="1" applyBorder="1">
      <alignment vertical="center"/>
    </xf>
    <xf numFmtId="179" fontId="1" fillId="0" borderId="9" xfId="0" applyNumberFormat="1" applyFont="1" applyBorder="1" applyAlignment="1">
      <alignment horizontal="left" vertical="center"/>
    </xf>
    <xf numFmtId="179" fontId="0" fillId="0" borderId="0" xfId="0" applyNumberFormat="1" applyAlignment="1">
      <alignment horizontal="left" vertical="center"/>
    </xf>
    <xf numFmtId="179" fontId="1" fillId="0" borderId="10" xfId="0" applyNumberFormat="1" applyFont="1" applyBorder="1" applyAlignment="1">
      <alignment horizontal="left" vertical="center"/>
    </xf>
    <xf numFmtId="0" fontId="7" fillId="0" borderId="1"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 fillId="0" borderId="8" xfId="0" applyFont="1" applyBorder="1" applyAlignment="1">
      <alignment horizontal="left" vertical="center"/>
    </xf>
    <xf numFmtId="0" fontId="7" fillId="0" borderId="0" xfId="0" applyFont="1" applyBorder="1" applyAlignment="1">
      <alignment vertical="center"/>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1" fillId="0" borderId="0" xfId="0" applyFont="1" applyBorder="1" applyAlignment="1">
      <alignment horizontal="left" vertical="center"/>
    </xf>
    <xf numFmtId="0" fontId="0" fillId="0" borderId="2" xfId="0" applyFont="1" applyBorder="1" applyAlignment="1">
      <alignment horizontal="left" vertical="center" wrapText="1"/>
    </xf>
    <xf numFmtId="0" fontId="0" fillId="0" borderId="6" xfId="0" applyFont="1" applyBorder="1" applyAlignment="1">
      <alignment horizontal="left" vertical="center" wrapText="1"/>
    </xf>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0" fillId="0" borderId="6" xfId="0" applyBorder="1">
      <alignment vertical="center"/>
    </xf>
    <xf numFmtId="179" fontId="1" fillId="0" borderId="4" xfId="0" applyNumberFormat="1" applyFont="1" applyBorder="1" applyAlignment="1">
      <alignment horizontal="center" vertical="center"/>
    </xf>
    <xf numFmtId="0" fontId="8" fillId="0" borderId="0" xfId="0" applyFont="1">
      <alignment vertical="center"/>
    </xf>
    <xf numFmtId="177" fontId="0" fillId="0" borderId="0" xfId="0" applyNumberFormat="1" applyAlignment="1">
      <alignment horizontal="left" vertical="center"/>
    </xf>
    <xf numFmtId="178" fontId="0" fillId="0" borderId="0" xfId="0" applyNumberFormat="1" applyAlignment="1">
      <alignment horizontal="left" vertical="center"/>
    </xf>
    <xf numFmtId="0" fontId="9" fillId="0" borderId="0" xfId="0" applyFont="1">
      <alignment vertical="center"/>
    </xf>
    <xf numFmtId="177" fontId="6" fillId="0" borderId="0" xfId="0" applyNumberFormat="1" applyFont="1" applyAlignment="1">
      <alignment horizontal="center" vertical="center"/>
    </xf>
    <xf numFmtId="178" fontId="6" fillId="0" borderId="0" xfId="0" applyNumberFormat="1"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left" vertical="center"/>
    </xf>
    <xf numFmtId="0" fontId="0" fillId="0" borderId="2" xfId="0" applyBorder="1" applyAlignment="1">
      <alignment vertical="center"/>
    </xf>
    <xf numFmtId="177" fontId="8" fillId="0" borderId="1" xfId="0" applyNumberFormat="1" applyFont="1" applyBorder="1" applyAlignment="1">
      <alignment horizontal="left" vertical="center"/>
    </xf>
    <xf numFmtId="178" fontId="8" fillId="0" borderId="1" xfId="0" applyNumberFormat="1" applyFont="1" applyBorder="1" applyAlignment="1">
      <alignment horizontal="left" vertical="center"/>
    </xf>
    <xf numFmtId="0" fontId="8" fillId="0" borderId="1" xfId="0" applyFont="1" applyBorder="1">
      <alignment vertical="center"/>
    </xf>
    <xf numFmtId="0" fontId="8" fillId="0" borderId="1" xfId="0" applyFont="1" applyBorder="1" applyAlignment="1">
      <alignment horizontal="left" vertical="center"/>
    </xf>
    <xf numFmtId="177" fontId="0" fillId="0" borderId="1" xfId="0" applyNumberFormat="1" applyBorder="1" applyAlignment="1">
      <alignment horizontal="left" vertical="center"/>
    </xf>
    <xf numFmtId="0" fontId="9" fillId="0" borderId="1" xfId="0" applyFont="1" applyBorder="1" applyAlignment="1">
      <alignment horizontal="left" vertical="center" wrapText="1"/>
    </xf>
    <xf numFmtId="0" fontId="1" fillId="0" borderId="1" xfId="0" applyFont="1" applyBorder="1">
      <alignment vertical="center"/>
    </xf>
    <xf numFmtId="0" fontId="1" fillId="0" borderId="1"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4" borderId="1" xfId="0" applyFill="1" applyBorder="1" applyAlignment="1">
      <alignment horizontal="left" vertical="center"/>
    </xf>
    <xf numFmtId="0" fontId="1" fillId="0" borderId="1" xfId="0" applyFont="1" applyFill="1" applyBorder="1" applyAlignment="1">
      <alignment horizontal="left" vertical="center"/>
    </xf>
    <xf numFmtId="0" fontId="12" fillId="0" borderId="1" xfId="0" applyFont="1" applyFill="1" applyBorder="1" applyAlignment="1">
      <alignment horizontal="left"/>
    </xf>
    <xf numFmtId="0" fontId="9" fillId="0"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9" fillId="0" borderId="1" xfId="0" applyNumberFormat="1" applyFont="1" applyFill="1" applyBorder="1" applyAlignment="1">
      <alignment horizontal="left" vertical="center" wrapText="1"/>
    </xf>
    <xf numFmtId="182" fontId="9" fillId="0" borderId="1" xfId="0" applyNumberFormat="1" applyFont="1" applyFill="1" applyBorder="1" applyAlignment="1">
      <alignment horizontal="left" vertical="center" wrapText="1" shrinkToFit="1"/>
    </xf>
    <xf numFmtId="179" fontId="14" fillId="0" borderId="1" xfId="0" applyNumberFormat="1" applyFont="1" applyFill="1" applyBorder="1" applyAlignment="1">
      <alignment horizontal="left" vertical="center" wrapText="1" shrinkToFit="1"/>
    </xf>
    <xf numFmtId="0" fontId="15" fillId="0" borderId="1" xfId="0" applyFont="1" applyFill="1" applyBorder="1" applyAlignment="1">
      <alignment horizontal="left" vertical="center" wrapText="1"/>
    </xf>
    <xf numFmtId="0" fontId="9" fillId="0" borderId="1" xfId="0" applyFont="1" applyBorder="1">
      <alignment vertical="center"/>
    </xf>
    <xf numFmtId="0" fontId="1" fillId="0" borderId="1" xfId="0" applyFont="1" applyFill="1" applyBorder="1" applyAlignment="1">
      <alignment horizontal="left" vertical="center" wrapText="1"/>
    </xf>
    <xf numFmtId="179" fontId="16" fillId="0" borderId="0" xfId="0" applyNumberFormat="1" applyFont="1" applyFill="1" applyAlignment="1">
      <alignment horizontal="left" vertical="center"/>
    </xf>
    <xf numFmtId="0" fontId="17" fillId="0" borderId="1" xfId="0" applyFont="1" applyFill="1" applyBorder="1" applyAlignment="1">
      <alignment horizontal="left" vertical="center"/>
    </xf>
    <xf numFmtId="0" fontId="18" fillId="0" borderId="4" xfId="0" applyFont="1" applyFill="1" applyBorder="1" applyAlignment="1">
      <alignment horizontal="left" vertical="center" wrapText="1"/>
    </xf>
    <xf numFmtId="0" fontId="1" fillId="0" borderId="1" xfId="0" applyFont="1" applyFill="1" applyBorder="1">
      <alignment vertical="center"/>
    </xf>
    <xf numFmtId="0" fontId="0" fillId="0" borderId="1" xfId="0" applyFill="1" applyBorder="1" applyAlignment="1">
      <alignment horizontal="left" vertical="center"/>
    </xf>
    <xf numFmtId="0" fontId="19" fillId="0" borderId="1" xfId="0" applyFont="1" applyFill="1" applyBorder="1" applyAlignment="1">
      <alignment horizontal="left" vertical="center" wrapText="1"/>
    </xf>
    <xf numFmtId="0" fontId="20" fillId="0" borderId="1" xfId="0" applyFont="1" applyFill="1" applyBorder="1" applyAlignment="1">
      <alignment vertical="center"/>
    </xf>
    <xf numFmtId="0" fontId="17" fillId="0" borderId="1" xfId="0" applyFont="1" applyFill="1" applyBorder="1" applyAlignment="1">
      <alignment vertical="center"/>
    </xf>
    <xf numFmtId="178" fontId="0" fillId="0" borderId="1" xfId="0" applyNumberFormat="1" applyBorder="1" applyAlignment="1">
      <alignment horizontal="left" vertical="center"/>
    </xf>
    <xf numFmtId="0" fontId="21" fillId="0" borderId="1" xfId="0" applyFont="1" applyFill="1" applyBorder="1" applyAlignment="1">
      <alignment horizontal="left" vertical="center" wrapText="1"/>
    </xf>
    <xf numFmtId="177" fontId="1" fillId="0" borderId="0" xfId="0" applyNumberFormat="1" applyFont="1" applyAlignment="1">
      <alignment horizontal="left" vertical="center"/>
    </xf>
    <xf numFmtId="0" fontId="4" fillId="0" borderId="0" xfId="0" applyFont="1">
      <alignment vertical="center"/>
    </xf>
    <xf numFmtId="182" fontId="1" fillId="0" borderId="0" xfId="0" applyNumberFormat="1" applyFont="1" applyAlignment="1">
      <alignment horizontal="left" vertical="center"/>
    </xf>
    <xf numFmtId="177" fontId="3" fillId="0" borderId="8" xfId="0" applyNumberFormat="1" applyFont="1" applyBorder="1" applyAlignment="1">
      <alignment horizontal="center" vertical="center"/>
    </xf>
    <xf numFmtId="178" fontId="3" fillId="0" borderId="9" xfId="0" applyNumberFormat="1" applyFont="1" applyBorder="1" applyAlignment="1">
      <alignment horizontal="center" vertical="center"/>
    </xf>
    <xf numFmtId="177" fontId="1" fillId="0" borderId="2" xfId="0" applyNumberFormat="1" applyFont="1" applyBorder="1" applyAlignment="1">
      <alignment horizontal="center" vertical="center"/>
    </xf>
    <xf numFmtId="0" fontId="4" fillId="0" borderId="2" xfId="0" applyFont="1" applyBorder="1" applyAlignment="1">
      <alignment horizontal="center" vertical="center"/>
    </xf>
    <xf numFmtId="0" fontId="1" fillId="0" borderId="2" xfId="0" applyFont="1" applyBorder="1" applyAlignment="1">
      <alignment horizontal="center" vertical="center"/>
    </xf>
    <xf numFmtId="177" fontId="1" fillId="0" borderId="1" xfId="0" applyNumberFormat="1" applyFont="1" applyBorder="1" applyAlignment="1">
      <alignment horizontal="left" vertical="center"/>
    </xf>
    <xf numFmtId="0" fontId="2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lignment vertical="center"/>
    </xf>
    <xf numFmtId="182" fontId="3" fillId="0" borderId="10" xfId="0" applyNumberFormat="1" applyFont="1" applyBorder="1" applyAlignment="1">
      <alignment horizontal="center" vertical="center"/>
    </xf>
    <xf numFmtId="178" fontId="3" fillId="0" borderId="1" xfId="0" applyNumberFormat="1" applyFont="1" applyBorder="1" applyAlignment="1">
      <alignment vertical="center"/>
    </xf>
    <xf numFmtId="182" fontId="1" fillId="0" borderId="2" xfId="0" applyNumberFormat="1" applyFont="1" applyBorder="1" applyAlignment="1">
      <alignment horizontal="left" vertical="center"/>
    </xf>
    <xf numFmtId="182" fontId="1" fillId="0" borderId="1" xfId="0" applyNumberFormat="1" applyFont="1" applyBorder="1" applyAlignment="1">
      <alignment horizontal="left" vertical="center" wrapText="1"/>
    </xf>
    <xf numFmtId="182" fontId="1" fillId="0" borderId="1" xfId="0" applyNumberFormat="1" applyFont="1" applyBorder="1" applyAlignment="1">
      <alignment horizontal="left" vertical="center"/>
    </xf>
    <xf numFmtId="0" fontId="23" fillId="0" borderId="1" xfId="0" applyFont="1" applyFill="1" applyBorder="1" applyAlignment="1">
      <alignment horizontal="left" vertical="center" wrapText="1"/>
    </xf>
    <xf numFmtId="177" fontId="1" fillId="0" borderId="0" xfId="0" applyNumberFormat="1" applyFont="1" applyBorder="1">
      <alignment vertical="center"/>
    </xf>
    <xf numFmtId="0" fontId="1" fillId="0" borderId="0" xfId="0" applyFont="1" applyBorder="1">
      <alignment vertical="center"/>
    </xf>
    <xf numFmtId="0" fontId="4" fillId="0" borderId="0"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Border="1" applyAlignment="1">
      <alignment horizontal="left" vertical="center" wrapText="1"/>
    </xf>
    <xf numFmtId="0" fontId="0" fillId="0" borderId="0" xfId="0" applyBorder="1">
      <alignment vertical="center"/>
    </xf>
    <xf numFmtId="177" fontId="24" fillId="0" borderId="8" xfId="0" applyNumberFormat="1" applyFont="1" applyBorder="1" applyAlignment="1" applyProtection="1">
      <alignment horizontal="center" vertical="center" wrapText="1"/>
      <protection locked="0"/>
    </xf>
    <xf numFmtId="178" fontId="24" fillId="0" borderId="9" xfId="0" applyNumberFormat="1" applyFont="1" applyBorder="1" applyAlignment="1" applyProtection="1">
      <alignment horizontal="center" vertical="center" wrapText="1"/>
      <protection locked="0"/>
    </xf>
    <xf numFmtId="178" fontId="24" fillId="0" borderId="10" xfId="0" applyNumberFormat="1" applyFont="1" applyBorder="1" applyAlignment="1" applyProtection="1">
      <alignment horizontal="center" vertical="center" wrapText="1"/>
      <protection locked="0"/>
    </xf>
    <xf numFmtId="177" fontId="1" fillId="0" borderId="2" xfId="0" applyNumberFormat="1" applyFont="1" applyBorder="1" applyAlignment="1" applyProtection="1">
      <alignment horizontal="right" vertical="center" wrapText="1"/>
      <protection locked="0"/>
    </xf>
    <xf numFmtId="0" fontId="1" fillId="0" borderId="2" xfId="0" applyFont="1" applyBorder="1" applyAlignment="1" applyProtection="1">
      <alignment horizontal="right" vertical="center" wrapText="1"/>
      <protection locked="0"/>
    </xf>
    <xf numFmtId="0" fontId="4" fillId="0" borderId="2" xfId="0" applyFont="1" applyBorder="1" applyAlignment="1" applyProtection="1">
      <alignment horizontal="right" vertical="center" wrapText="1"/>
      <protection locked="0"/>
    </xf>
    <xf numFmtId="0" fontId="1" fillId="0" borderId="2" xfId="0" applyFont="1" applyBorder="1" applyAlignment="1" applyProtection="1">
      <alignment horizontal="left" vertical="center" wrapText="1"/>
      <protection locked="0"/>
    </xf>
    <xf numFmtId="177" fontId="1" fillId="0" borderId="1" xfId="0" applyNumberFormat="1" applyFont="1" applyBorder="1" applyAlignment="1" applyProtection="1">
      <alignment horizontal="left" vertical="center" wrapText="1"/>
      <protection locked="0"/>
    </xf>
    <xf numFmtId="0" fontId="1" fillId="0" borderId="1" xfId="0" applyFont="1" applyBorder="1" applyAlignment="1" applyProtection="1">
      <alignment horizontal="left" vertical="center" wrapText="1"/>
      <protection locked="0"/>
    </xf>
    <xf numFmtId="0" fontId="4" fillId="0" borderId="1" xfId="0" applyFont="1" applyBorder="1" applyAlignment="1" applyProtection="1">
      <alignment horizontal="left" vertical="center" wrapText="1"/>
      <protection locked="0"/>
    </xf>
    <xf numFmtId="177" fontId="1" fillId="0" borderId="1" xfId="0" applyNumberFormat="1" applyFont="1" applyBorder="1" applyAlignment="1">
      <alignment horizontal="left" vertical="center" wrapText="1"/>
    </xf>
    <xf numFmtId="177" fontId="1" fillId="0" borderId="1" xfId="0" applyNumberFormat="1" applyFont="1" applyBorder="1">
      <alignment vertical="center"/>
    </xf>
    <xf numFmtId="176" fontId="24" fillId="0" borderId="1" xfId="0" applyNumberFormat="1" applyFont="1" applyFill="1" applyBorder="1" applyAlignment="1">
      <alignment horizontal="right" vertical="center"/>
    </xf>
    <xf numFmtId="0" fontId="16" fillId="0" borderId="1" xfId="0" applyFont="1" applyBorder="1" applyAlignment="1">
      <alignment horizontal="left" vertical="center"/>
    </xf>
    <xf numFmtId="0" fontId="1" fillId="0" borderId="3" xfId="0" applyFont="1" applyBorder="1" applyAlignment="1" applyProtection="1">
      <alignment horizontal="right" vertical="center" wrapText="1"/>
      <protection locked="0"/>
    </xf>
    <xf numFmtId="0" fontId="4" fillId="0" borderId="2" xfId="0" applyFont="1" applyFill="1" applyBorder="1" applyAlignment="1">
      <alignment horizontal="left" vertical="center" wrapText="1"/>
    </xf>
    <xf numFmtId="0" fontId="1" fillId="0" borderId="8"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5" xfId="0" applyFont="1" applyFill="1" applyBorder="1" applyAlignment="1">
      <alignment horizontal="left" vertical="center" wrapText="1"/>
    </xf>
    <xf numFmtId="0" fontId="4" fillId="2" borderId="1" xfId="0" applyFont="1" applyFill="1" applyBorder="1" applyAlignment="1">
      <alignment horizontal="left" vertical="center"/>
    </xf>
    <xf numFmtId="49" fontId="2" fillId="0" borderId="8"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1" fillId="0" borderId="1" xfId="57"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8" xfId="0" applyFont="1" applyBorder="1" applyAlignment="1">
      <alignment horizontal="left" vertical="center" wrapText="1"/>
    </xf>
    <xf numFmtId="0" fontId="9" fillId="5" borderId="1" xfId="0" applyFont="1" applyFill="1" applyBorder="1" applyAlignment="1">
      <alignment horizontal="left" vertical="center" wrapText="1"/>
    </xf>
    <xf numFmtId="0" fontId="4" fillId="0" borderId="5" xfId="0" applyFont="1" applyFill="1" applyBorder="1" applyAlignment="1">
      <alignment horizontal="left" vertical="center" wrapText="1"/>
    </xf>
    <xf numFmtId="0" fontId="2" fillId="0" borderId="1" xfId="0" applyFont="1" applyFill="1" applyBorder="1" applyAlignment="1" applyProtection="1">
      <alignment horizontal="left" vertical="center"/>
    </xf>
    <xf numFmtId="49" fontId="2" fillId="0" borderId="1" xfId="0" applyNumberFormat="1" applyFont="1" applyFill="1" applyBorder="1" applyAlignment="1" applyProtection="1">
      <alignment horizontal="left" vertical="center" wrapText="1"/>
    </xf>
    <xf numFmtId="0" fontId="25" fillId="0" borderId="1" xfId="0" applyFont="1" applyFill="1" applyBorder="1" applyAlignment="1">
      <alignment horizontal="left" vertical="center" wrapText="1"/>
    </xf>
    <xf numFmtId="177" fontId="1" fillId="0" borderId="0" xfId="0" applyNumberFormat="1" applyFont="1" applyBorder="1" applyAlignment="1">
      <alignment horizontal="left" vertical="center"/>
    </xf>
    <xf numFmtId="177" fontId="1" fillId="0" borderId="1" xfId="0" applyNumberFormat="1" applyFont="1" applyBorder="1" applyAlignment="1" applyProtection="1">
      <alignment horizontal="right" vertical="center" wrapText="1"/>
      <protection locked="0"/>
    </xf>
    <xf numFmtId="0" fontId="1" fillId="0" borderId="1" xfId="0" applyFont="1" applyBorder="1" applyAlignment="1" applyProtection="1">
      <alignment horizontal="right" vertical="center" wrapText="1"/>
      <protection locked="0"/>
    </xf>
    <xf numFmtId="0" fontId="1" fillId="0" borderId="4" xfId="0" applyFont="1" applyBorder="1" applyAlignment="1" applyProtection="1">
      <alignment horizontal="right" vertical="center" wrapText="1"/>
      <protection locked="0"/>
    </xf>
    <xf numFmtId="0" fontId="2" fillId="2" borderId="1" xfId="57" applyFont="1" applyFill="1" applyBorder="1" applyAlignment="1">
      <alignment horizontal="left" vertical="center" wrapText="1"/>
    </xf>
    <xf numFmtId="0" fontId="26" fillId="0" borderId="1" xfId="0" applyFont="1" applyBorder="1" applyAlignment="1">
      <alignment horizontal="left" vertical="center" wrapText="1"/>
    </xf>
    <xf numFmtId="5" fontId="1" fillId="0" borderId="1" xfId="0" applyNumberFormat="1" applyFont="1" applyFill="1" applyBorder="1" applyAlignment="1">
      <alignment horizontal="left" vertical="center" wrapText="1" shrinkToFit="1"/>
    </xf>
    <xf numFmtId="0" fontId="1" fillId="0" borderId="0" xfId="0" applyFont="1" applyBorder="1" applyAlignment="1">
      <alignment horizontal="center" vertical="center" wrapText="1"/>
    </xf>
    <xf numFmtId="177" fontId="24" fillId="0" borderId="5" xfId="0" applyNumberFormat="1" applyFont="1" applyBorder="1" applyAlignment="1" applyProtection="1">
      <alignment horizontal="center" vertical="center" wrapText="1"/>
      <protection locked="0"/>
    </xf>
    <xf numFmtId="178" fontId="24" fillId="0" borderId="12" xfId="0" applyNumberFormat="1" applyFont="1" applyBorder="1" applyAlignment="1" applyProtection="1">
      <alignment horizontal="center" vertical="center" wrapText="1"/>
      <protection locked="0"/>
    </xf>
    <xf numFmtId="178" fontId="24" fillId="0" borderId="6" xfId="0" applyNumberFormat="1" applyFont="1" applyBorder="1" applyAlignment="1" applyProtection="1">
      <alignment horizontal="center" vertical="center" wrapText="1"/>
      <protection locked="0"/>
    </xf>
    <xf numFmtId="0" fontId="1" fillId="0" borderId="4" xfId="0" applyFont="1" applyBorder="1" applyAlignment="1" applyProtection="1">
      <alignment horizontal="left" vertical="center" wrapText="1"/>
      <protection locked="0"/>
    </xf>
    <xf numFmtId="177" fontId="1" fillId="0" borderId="0" xfId="0" applyNumberFormat="1" applyFont="1" applyAlignment="1">
      <alignment horizontal="left" vertical="center" wrapText="1"/>
    </xf>
    <xf numFmtId="0" fontId="4" fillId="0" borderId="0" xfId="0" applyFont="1" applyAlignment="1">
      <alignment horizontal="left" vertical="center" wrapText="1"/>
    </xf>
    <xf numFmtId="179" fontId="1" fillId="0" borderId="0" xfId="0" applyNumberFormat="1" applyFont="1" applyFill="1" applyAlignment="1">
      <alignment horizontal="left" vertical="center" wrapText="1"/>
    </xf>
    <xf numFmtId="182" fontId="1" fillId="0" borderId="0" xfId="0" applyNumberFormat="1" applyFont="1" applyFill="1" applyAlignment="1">
      <alignment horizontal="left" vertical="center" wrapText="1"/>
    </xf>
    <xf numFmtId="177" fontId="24" fillId="0" borderId="5" xfId="0" applyNumberFormat="1" applyFont="1" applyBorder="1" applyAlignment="1">
      <alignment horizontal="center" vertical="center" wrapText="1"/>
    </xf>
    <xf numFmtId="178" fontId="24" fillId="0" borderId="12" xfId="0" applyNumberFormat="1" applyFont="1" applyBorder="1" applyAlignment="1">
      <alignment horizontal="center" vertical="center" wrapText="1"/>
    </xf>
    <xf numFmtId="178" fontId="24" fillId="0" borderId="6" xfId="0" applyNumberFormat="1" applyFont="1" applyBorder="1" applyAlignment="1">
      <alignment horizontal="center" vertical="center" wrapText="1"/>
    </xf>
    <xf numFmtId="177" fontId="1"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179" fontId="1" fillId="0" borderId="2" xfId="0" applyNumberFormat="1" applyFont="1" applyFill="1" applyBorder="1" applyAlignment="1">
      <alignment horizontal="left" vertical="center" wrapText="1"/>
    </xf>
    <xf numFmtId="182" fontId="1" fillId="0" borderId="2" xfId="0" applyNumberFormat="1" applyFont="1" applyFill="1" applyBorder="1" applyAlignment="1">
      <alignment horizontal="left" vertical="center" wrapText="1"/>
    </xf>
    <xf numFmtId="179" fontId="1" fillId="6" borderId="1" xfId="0" applyNumberFormat="1" applyFont="1" applyFill="1" applyBorder="1" applyAlignment="1">
      <alignment horizontal="left" vertical="center" wrapText="1"/>
    </xf>
    <xf numFmtId="182" fontId="1" fillId="0" borderId="1" xfId="0" applyNumberFormat="1" applyFont="1" applyFill="1" applyBorder="1" applyAlignment="1">
      <alignment horizontal="left" vertical="center" wrapText="1"/>
    </xf>
    <xf numFmtId="0" fontId="19"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5" fillId="5" borderId="1" xfId="0" applyFont="1" applyFill="1" applyBorder="1" applyAlignment="1">
      <alignment horizontal="left" vertical="center" wrapText="1"/>
    </xf>
    <xf numFmtId="182" fontId="1" fillId="0" borderId="2" xfId="0" applyNumberFormat="1" applyFont="1" applyFill="1" applyBorder="1" applyAlignment="1">
      <alignment horizontal="center" vertical="center" wrapText="1"/>
    </xf>
    <xf numFmtId="182" fontId="1" fillId="0" borderId="3" xfId="0" applyNumberFormat="1" applyFont="1" applyFill="1" applyBorder="1" applyAlignment="1">
      <alignment horizontal="center" vertical="center" wrapText="1"/>
    </xf>
    <xf numFmtId="0" fontId="1" fillId="0" borderId="3" xfId="0" applyFont="1" applyBorder="1" applyAlignment="1">
      <alignment horizontal="left" vertical="center" wrapText="1"/>
    </xf>
    <xf numFmtId="182" fontId="1" fillId="0" borderId="4" xfId="0" applyNumberFormat="1" applyFont="1" applyFill="1" applyBorder="1" applyAlignment="1">
      <alignment horizontal="center" vertical="center" wrapText="1"/>
    </xf>
    <xf numFmtId="5" fontId="1" fillId="0" borderId="1" xfId="0" applyNumberFormat="1" applyFont="1" applyFill="1" applyBorder="1" applyAlignment="1">
      <alignment horizontal="left" vertical="center" shrinkToFit="1"/>
    </xf>
    <xf numFmtId="183" fontId="1" fillId="0" borderId="0" xfId="0" applyNumberFormat="1" applyFont="1" applyFill="1" applyAlignment="1">
      <alignment horizontal="left" vertical="center" wrapText="1"/>
    </xf>
    <xf numFmtId="183" fontId="24" fillId="0" borderId="9" xfId="0" applyNumberFormat="1" applyFont="1" applyBorder="1" applyAlignment="1" applyProtection="1">
      <alignment horizontal="center" vertical="center" wrapText="1"/>
      <protection locked="0"/>
    </xf>
    <xf numFmtId="183" fontId="1" fillId="0" borderId="1" xfId="0" applyNumberFormat="1" applyFont="1" applyFill="1" applyBorder="1" applyAlignment="1" applyProtection="1">
      <alignment horizontal="left" vertical="center" wrapText="1"/>
      <protection locked="0"/>
    </xf>
    <xf numFmtId="183" fontId="1" fillId="0" borderId="1" xfId="0" applyNumberFormat="1" applyFont="1" applyFill="1" applyBorder="1" applyAlignment="1">
      <alignment horizontal="left" vertical="center" wrapText="1"/>
    </xf>
    <xf numFmtId="0" fontId="3" fillId="0" borderId="1" xfId="0" applyFont="1" applyBorder="1" applyAlignment="1">
      <alignment horizontal="right" vertical="center"/>
    </xf>
    <xf numFmtId="0" fontId="1" fillId="0" borderId="3" xfId="0" applyFont="1" applyBorder="1" applyAlignment="1" applyProtection="1">
      <alignment horizontal="left" vertical="center" wrapText="1"/>
      <protection locked="0"/>
    </xf>
    <xf numFmtId="0" fontId="1" fillId="6" borderId="2" xfId="0" applyFont="1" applyFill="1" applyBorder="1" applyAlignment="1">
      <alignment horizontal="left" vertical="center" wrapText="1"/>
    </xf>
    <xf numFmtId="183" fontId="1" fillId="0" borderId="2" xfId="0" applyNumberFormat="1" applyFont="1" applyFill="1" applyBorder="1" applyAlignment="1">
      <alignment horizontal="center" vertical="center" wrapText="1"/>
    </xf>
    <xf numFmtId="183" fontId="1" fillId="0" borderId="4"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right" vertical="center"/>
    </xf>
    <xf numFmtId="177" fontId="1" fillId="0" borderId="0" xfId="0" applyNumberFormat="1" applyFont="1" applyAlignment="1">
      <alignment horizontal="center" vertical="center"/>
    </xf>
    <xf numFmtId="183" fontId="1" fillId="0" borderId="0" xfId="0" applyNumberFormat="1" applyFont="1" applyFill="1" applyAlignment="1">
      <alignment horizontal="center" vertical="center" wrapText="1"/>
    </xf>
    <xf numFmtId="179" fontId="1" fillId="0" borderId="0" xfId="0" applyNumberFormat="1" applyFont="1" applyFill="1" applyAlignment="1">
      <alignment horizontal="center" vertical="center" wrapText="1"/>
    </xf>
    <xf numFmtId="179" fontId="0" fillId="0" borderId="0" xfId="0" applyNumberFormat="1" applyFill="1">
      <alignment vertical="center"/>
    </xf>
    <xf numFmtId="183" fontId="3" fillId="0" borderId="9" xfId="0" applyNumberFormat="1" applyFont="1" applyBorder="1" applyAlignment="1">
      <alignment horizontal="center" vertical="center"/>
    </xf>
    <xf numFmtId="183" fontId="1" fillId="0" borderId="2" xfId="0" applyNumberFormat="1" applyFont="1" applyFill="1" applyBorder="1" applyAlignment="1">
      <alignment horizontal="left" vertical="center" wrapText="1"/>
    </xf>
    <xf numFmtId="177" fontId="1" fillId="0" borderId="1" xfId="0" applyNumberFormat="1" applyFont="1" applyBorder="1" applyAlignment="1">
      <alignment horizontal="center" vertical="center"/>
    </xf>
    <xf numFmtId="183" fontId="1" fillId="0" borderId="1" xfId="0" applyNumberFormat="1" applyFont="1" applyFill="1" applyBorder="1" applyAlignment="1">
      <alignment horizontal="center" vertical="center" wrapText="1"/>
    </xf>
    <xf numFmtId="178" fontId="3" fillId="0" borderId="10" xfId="0" applyNumberFormat="1" applyFont="1" applyBorder="1" applyAlignment="1">
      <alignment horizontal="center" vertical="center"/>
    </xf>
    <xf numFmtId="179" fontId="16" fillId="0" borderId="1" xfId="0" applyNumberFormat="1" applyFont="1" applyFill="1" applyBorder="1" applyAlignment="1">
      <alignment horizontal="left" vertical="center"/>
    </xf>
    <xf numFmtId="179" fontId="0" fillId="0" borderId="0" xfId="0" applyNumberFormat="1" applyFont="1" applyFill="1" applyAlignment="1">
      <alignment horizontal="right" vertical="center"/>
    </xf>
    <xf numFmtId="179" fontId="0" fillId="0" borderId="0" xfId="0" applyNumberFormat="1" applyFont="1" applyFill="1">
      <alignment vertical="center"/>
    </xf>
    <xf numFmtId="179" fontId="26" fillId="0" borderId="1" xfId="0" applyNumberFormat="1" applyFont="1" applyFill="1" applyBorder="1" applyAlignment="1">
      <alignment horizontal="left" vertical="center" wrapText="1"/>
    </xf>
    <xf numFmtId="176" fontId="1" fillId="0" borderId="4" xfId="0" applyNumberFormat="1" applyFont="1" applyFill="1" applyBorder="1" applyAlignment="1">
      <alignment horizontal="left" vertical="center" wrapText="1"/>
    </xf>
    <xf numFmtId="179" fontId="1" fillId="0" borderId="4" xfId="0" applyNumberFormat="1" applyFont="1" applyFill="1" applyBorder="1" applyAlignment="1">
      <alignment horizontal="left" vertical="center" wrapText="1"/>
    </xf>
    <xf numFmtId="183" fontId="1" fillId="0" borderId="1" xfId="0" applyNumberFormat="1" applyFont="1" applyBorder="1" applyAlignment="1">
      <alignment horizontal="left" vertical="center" wrapText="1"/>
    </xf>
    <xf numFmtId="0" fontId="1" fillId="0" borderId="0" xfId="0" applyNumberFormat="1" applyFont="1" applyFill="1" applyAlignment="1">
      <alignment horizontal="left" vertical="center" wrapText="1"/>
    </xf>
    <xf numFmtId="177" fontId="3" fillId="0" borderId="8"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27" fillId="0" borderId="8" xfId="0" applyFont="1" applyBorder="1" applyAlignment="1">
      <alignment horizontal="center" vertical="center" wrapText="1"/>
    </xf>
    <xf numFmtId="177" fontId="1" fillId="0" borderId="1" xfId="0" applyNumberFormat="1" applyFont="1" applyFill="1" applyBorder="1" applyAlignment="1">
      <alignment horizontal="left" vertical="center" wrapText="1"/>
    </xf>
    <xf numFmtId="183" fontId="3" fillId="0" borderId="8" xfId="0" applyNumberFormat="1" applyFont="1" applyBorder="1" applyAlignment="1">
      <alignment horizontal="center" vertical="center" wrapText="1"/>
    </xf>
    <xf numFmtId="0" fontId="3" fillId="0" borderId="1" xfId="0" applyNumberFormat="1" applyFont="1" applyFill="1" applyBorder="1" applyAlignment="1">
      <alignment horizontal="right" vertical="center" wrapText="1"/>
    </xf>
    <xf numFmtId="0" fontId="1" fillId="0" borderId="4" xfId="0" applyNumberFormat="1" applyFont="1" applyFill="1" applyBorder="1" applyAlignment="1">
      <alignment horizontal="left" vertical="center" wrapText="1"/>
    </xf>
    <xf numFmtId="179" fontId="1" fillId="6" borderId="2" xfId="0" applyNumberFormat="1" applyFont="1" applyFill="1" applyBorder="1" applyAlignment="1">
      <alignment horizontal="left" vertical="center" wrapText="1"/>
    </xf>
    <xf numFmtId="179" fontId="26" fillId="0" borderId="2" xfId="0" applyNumberFormat="1" applyFont="1" applyFill="1" applyBorder="1" applyAlignment="1">
      <alignment horizontal="left" vertical="center" wrapText="1"/>
    </xf>
    <xf numFmtId="22" fontId="1" fillId="0" borderId="1" xfId="0" applyNumberFormat="1" applyFont="1" applyBorder="1" applyAlignment="1">
      <alignment horizontal="left" vertical="center" wrapText="1"/>
    </xf>
    <xf numFmtId="0" fontId="12" fillId="0" borderId="1" xfId="0" applyNumberFormat="1" applyFont="1" applyFill="1" applyBorder="1" applyAlignment="1">
      <alignment horizontal="left" vertical="center" wrapText="1"/>
    </xf>
    <xf numFmtId="0" fontId="26" fillId="0" borderId="1" xfId="0" applyNumberFormat="1" applyFont="1" applyFill="1" applyBorder="1" applyAlignment="1">
      <alignment horizontal="left" vertical="center" wrapText="1"/>
    </xf>
    <xf numFmtId="0" fontId="0" fillId="0" borderId="0" xfId="0" applyFont="1">
      <alignment vertical="center"/>
    </xf>
    <xf numFmtId="0" fontId="1" fillId="0" borderId="1" xfId="0" applyFont="1" applyFill="1" applyBorder="1" applyAlignment="1">
      <alignment vertical="center"/>
    </xf>
    <xf numFmtId="0" fontId="9" fillId="0" borderId="1" xfId="0" applyFont="1" applyFill="1" applyBorder="1" applyAlignment="1">
      <alignment vertical="center"/>
    </xf>
    <xf numFmtId="0" fontId="15" fillId="0" borderId="4"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4" fillId="0" borderId="3" xfId="0" applyFont="1" applyFill="1" applyBorder="1" applyAlignment="1">
      <alignment horizontal="left" vertical="center" wrapText="1"/>
    </xf>
    <xf numFmtId="0" fontId="9" fillId="0" borderId="1" xfId="0" applyFont="1" applyFill="1" applyBorder="1" applyAlignment="1">
      <alignment horizontal="left" vertical="center"/>
    </xf>
    <xf numFmtId="0" fontId="1" fillId="0" borderId="8" xfId="0" applyNumberFormat="1" applyFont="1" applyFill="1" applyBorder="1" applyAlignment="1">
      <alignment horizontal="left" vertical="center" wrapText="1"/>
    </xf>
    <xf numFmtId="0" fontId="28"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29"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2" borderId="0" xfId="0" applyFill="1">
      <alignment vertical="center"/>
    </xf>
    <xf numFmtId="0" fontId="0" fillId="2" borderId="0" xfId="0" applyFill="1" applyAlignment="1">
      <alignment horizontal="center" vertical="center"/>
    </xf>
    <xf numFmtId="0" fontId="1" fillId="2" borderId="0" xfId="0" applyFont="1" applyFill="1">
      <alignment vertical="center"/>
    </xf>
    <xf numFmtId="0" fontId="30" fillId="2" borderId="1" xfId="0" applyFont="1" applyFill="1" applyBorder="1" applyAlignment="1">
      <alignment horizontal="right" vertical="center"/>
    </xf>
    <xf numFmtId="0" fontId="30" fillId="2" borderId="8" xfId="0" applyFont="1" applyFill="1" applyBorder="1" applyAlignment="1">
      <alignment horizontal="right" vertical="center"/>
    </xf>
    <xf numFmtId="0" fontId="30" fillId="2" borderId="2" xfId="0" applyFont="1" applyFill="1" applyBorder="1" applyAlignment="1">
      <alignment horizontal="right" vertical="center"/>
    </xf>
    <xf numFmtId="0" fontId="30" fillId="2" borderId="5" xfId="0" applyFont="1" applyFill="1" applyBorder="1" applyAlignment="1">
      <alignment horizontal="right" vertical="center"/>
    </xf>
    <xf numFmtId="0" fontId="0" fillId="2" borderId="5" xfId="0" applyFill="1" applyBorder="1">
      <alignment vertical="center"/>
    </xf>
    <xf numFmtId="0" fontId="0" fillId="2" borderId="12" xfId="0" applyFill="1" applyBorder="1">
      <alignment vertical="center"/>
    </xf>
    <xf numFmtId="0" fontId="0" fillId="2" borderId="12" xfId="0" applyFill="1" applyBorder="1" applyAlignment="1">
      <alignment horizontal="center" vertical="center"/>
    </xf>
    <xf numFmtId="0" fontId="0" fillId="2" borderId="6" xfId="0" applyFill="1" applyBorder="1">
      <alignment vertical="center"/>
    </xf>
    <xf numFmtId="0" fontId="0" fillId="2" borderId="13" xfId="0" applyFill="1" applyBorder="1">
      <alignment vertical="center"/>
    </xf>
    <xf numFmtId="0" fontId="31" fillId="2" borderId="1" xfId="0" applyFont="1" applyFill="1" applyBorder="1">
      <alignment vertical="center"/>
    </xf>
    <xf numFmtId="0" fontId="31" fillId="2" borderId="8" xfId="0" applyFont="1" applyFill="1" applyBorder="1">
      <alignment vertical="center"/>
    </xf>
    <xf numFmtId="0" fontId="32" fillId="0" borderId="1" xfId="0" applyNumberFormat="1" applyFont="1" applyFill="1" applyBorder="1" applyAlignment="1">
      <alignment horizontal="left" vertical="center"/>
    </xf>
    <xf numFmtId="0" fontId="31" fillId="2" borderId="0" xfId="0" applyFont="1" applyFill="1" applyBorder="1" applyAlignment="1">
      <alignment horizontal="center" vertical="center"/>
    </xf>
    <xf numFmtId="0" fontId="31" fillId="2" borderId="11" xfId="0" applyFont="1" applyFill="1" applyBorder="1" applyAlignment="1">
      <alignment horizontal="center" vertical="center"/>
    </xf>
    <xf numFmtId="0" fontId="31" fillId="2" borderId="0" xfId="0" applyFont="1" applyFill="1" applyBorder="1">
      <alignment vertical="center"/>
    </xf>
    <xf numFmtId="179" fontId="33" fillId="0" borderId="0" xfId="0" applyNumberFormat="1" applyFont="1" applyFill="1" applyBorder="1" applyAlignment="1">
      <alignment horizontal="center" vertical="center"/>
    </xf>
    <xf numFmtId="0" fontId="31" fillId="2" borderId="11" xfId="0" applyFont="1" applyFill="1" applyBorder="1">
      <alignment vertical="center"/>
    </xf>
    <xf numFmtId="179" fontId="33" fillId="0" borderId="1" xfId="0" applyNumberFormat="1" applyFont="1" applyFill="1" applyBorder="1" applyAlignment="1">
      <alignment horizontal="center" vertical="center"/>
    </xf>
    <xf numFmtId="0" fontId="0" fillId="2" borderId="7" xfId="0" applyFill="1" applyBorder="1">
      <alignment vertical="center"/>
    </xf>
    <xf numFmtId="0" fontId="31" fillId="2" borderId="14" xfId="0" applyFont="1" applyFill="1" applyBorder="1" applyAlignment="1">
      <alignment horizontal="center" vertical="center"/>
    </xf>
    <xf numFmtId="179" fontId="34" fillId="2" borderId="14" xfId="0" applyNumberFormat="1" applyFont="1" applyFill="1" applyBorder="1" applyAlignment="1">
      <alignment horizontal="center" vertical="center"/>
    </xf>
    <xf numFmtId="0" fontId="34" fillId="2" borderId="14" xfId="0" applyFont="1" applyFill="1" applyBorder="1" applyAlignment="1">
      <alignment horizontal="center" vertical="center"/>
    </xf>
    <xf numFmtId="0" fontId="31" fillId="2" borderId="14" xfId="0" applyFont="1" applyFill="1" applyBorder="1">
      <alignment vertical="center"/>
    </xf>
    <xf numFmtId="0" fontId="31" fillId="2" borderId="15" xfId="0" applyNumberFormat="1" applyFont="1" applyFill="1" applyBorder="1">
      <alignment vertical="center"/>
    </xf>
    <xf numFmtId="0" fontId="0" fillId="2" borderId="0" xfId="0" applyFill="1" applyBorder="1">
      <alignment vertical="center"/>
    </xf>
    <xf numFmtId="0" fontId="34" fillId="2" borderId="0" xfId="0" applyFont="1" applyFill="1" applyBorder="1" applyAlignment="1">
      <alignment horizontal="center" vertical="center"/>
    </xf>
    <xf numFmtId="0" fontId="33" fillId="2" borderId="0" xfId="0" applyFont="1" applyFill="1">
      <alignment vertical="center"/>
    </xf>
    <xf numFmtId="0" fontId="33" fillId="2" borderId="0" xfId="0" applyFont="1" applyFill="1" applyAlignment="1">
      <alignment horizontal="center" vertical="center"/>
    </xf>
    <xf numFmtId="180" fontId="4" fillId="0" borderId="1" xfId="0" applyNumberFormat="1" applyFont="1" applyBorder="1" applyAlignment="1" quotePrefix="1">
      <alignment horizontal="left" vertical="center"/>
    </xf>
    <xf numFmtId="180" fontId="4" fillId="0" borderId="5" xfId="0" applyNumberFormat="1" applyFont="1" applyBorder="1" applyAlignment="1" quotePrefix="1">
      <alignment horizontal="left" vertical="center"/>
    </xf>
    <xf numFmtId="180" fontId="4" fillId="0" borderId="2" xfId="0" applyNumberFormat="1" applyFont="1" applyBorder="1" applyAlignment="1" quotePrefix="1">
      <alignment horizontal="left" vertical="center"/>
    </xf>
    <xf numFmtId="180" fontId="4" fillId="0" borderId="4" xfId="0" applyNumberFormat="1" applyFont="1" applyBorder="1" applyAlignment="1" quotePrefix="1">
      <alignment horizontal="left" vertical="center"/>
    </xf>
    <xf numFmtId="180" fontId="4" fillId="0" borderId="8" xfId="0" applyNumberFormat="1" applyFont="1" applyBorder="1" applyAlignment="1" quotePrefix="1">
      <alignment horizontal="left" vertical="center"/>
    </xf>
    <xf numFmtId="0" fontId="1" fillId="0" borderId="1" xfId="0" applyFont="1" applyBorder="1" applyAlignment="1" quotePrefix="1">
      <alignment horizontal="center" vertical="center"/>
    </xf>
  </cellXfs>
  <cellStyles count="93">
    <cellStyle name="常规" xfId="0" builtinId="0"/>
    <cellStyle name="货币[0]" xfId="1" builtinId="7"/>
    <cellStyle name="20% - 强调文字颜色 3" xfId="2" builtinId="38"/>
    <cellStyle name="输入" xfId="3" builtinId="20"/>
    <cellStyle name="货币" xfId="4" builtinId="4"/>
    <cellStyle name="常规_Sheet1_17" xfId="5"/>
    <cellStyle name="常规_Sheet1_6"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一般_BOM表格" xfId="22"/>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常规_Sheet2" xfId="33"/>
    <cellStyle name="汇总" xfId="34" builtinId="25"/>
    <cellStyle name="好" xfId="35" builtinId="26"/>
    <cellStyle name="@ET_Style?CF_Style_23" xfId="36"/>
    <cellStyle name="@ET_Style?CF_Style_18" xfId="37"/>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常规_长轴高顶-14和15座" xfId="43"/>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_Sheet1_5" xfId="56"/>
    <cellStyle name="常规 3" xfId="57"/>
    <cellStyle name="常规_Sheet1_3" xfId="58"/>
    <cellStyle name="常规_Sheet2_1" xfId="59"/>
    <cellStyle name="常规_Sheet1_1" xfId="60"/>
    <cellStyle name="0,0_x000d_&#10;NA_x000d_&#10;" xfId="61"/>
    <cellStyle name="常规 4" xfId="62"/>
    <cellStyle name="中等" xfId="63"/>
    <cellStyle name="常规_Sheet1" xfId="64"/>
    <cellStyle name="常规 2" xfId="65"/>
    <cellStyle name="常规 12 6" xfId="66"/>
    <cellStyle name="_x000a_mouse.drv=lm 2" xfId="67"/>
    <cellStyle name="常规 12 6 2" xfId="68"/>
    <cellStyle name="@ET_Style?CF_Style_1" xfId="69"/>
    <cellStyle name="@ET_Style?CF_Style_2" xfId="70"/>
    <cellStyle name="@ET_Style?CF_Style_3" xfId="71"/>
    <cellStyle name="@ET_Style?CF_Style_4" xfId="72"/>
    <cellStyle name="@ET_Style?CF_Style_5" xfId="73"/>
    <cellStyle name="@ET_Style?CF_Style_6" xfId="74"/>
    <cellStyle name="@ET_Style?CF_Style_7" xfId="75"/>
    <cellStyle name="@ET_Style?CF_Style_8" xfId="76"/>
    <cellStyle name="@ET_Style?CF_Style_9" xfId="77"/>
    <cellStyle name="@ET_Style?CF_Style_10" xfId="78"/>
    <cellStyle name="@ET_Style?CF_Style_11" xfId="79"/>
    <cellStyle name="@ET_Style?CF_Style_12" xfId="80"/>
    <cellStyle name="@ET_Style?CF_Style_13" xfId="81"/>
    <cellStyle name="@ET_Style?CF_Style_14" xfId="82"/>
    <cellStyle name="@ET_Style?CF_Style_20" xfId="83"/>
    <cellStyle name="@ET_Style?CF_Style_15" xfId="84"/>
    <cellStyle name="@ET_Style?CF_Style_21" xfId="85"/>
    <cellStyle name="@ET_Style?CF_Style_16" xfId="86"/>
    <cellStyle name="@ET_Style?CF_Style_22" xfId="87"/>
    <cellStyle name="@ET_Style?CF_Style_17" xfId="88"/>
    <cellStyle name="@ET_Style?CF_Style_24" xfId="89"/>
    <cellStyle name="@ET_Style?CF_Style_19" xfId="90"/>
    <cellStyle name="常规 2 3" xfId="91"/>
    <cellStyle name="常规 5" xfId="92"/>
  </cellStyles>
  <dxfs count="1">
    <dxf>
      <font>
        <b val="0"/>
        <i val="0"/>
        <strike val="1"/>
      </font>
    </dxf>
  </dxfs>
  <tableStyles count="0" defaultTableStyle="TableStyleMedium2"/>
  <colors>
    <mruColors>
      <color rgb="000066CC"/>
      <color rgb="00666699"/>
      <color rgb="0099CC00"/>
      <color rgb="00FFFFFF"/>
      <color rgb="0099CCFF"/>
      <color rgb="00CCFFCC"/>
      <color rgb="00FF0000"/>
      <color rgb="003366FF"/>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3.xml"/><Relationship Id="rId2" Type="http://schemas.openxmlformats.org/officeDocument/2006/relationships/worksheet" Target="worksheets/sheet2.xml"/><Relationship Id="rId19" Type="http://schemas.openxmlformats.org/officeDocument/2006/relationships/externalLink" Target="externalLinks/externalLink2.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
          <c:y val="0.01975"/>
          <c:w val="0.695"/>
          <c:h val="0.648"/>
        </c:manualLayout>
      </c:layout>
      <c:barChart>
        <c:barDir val="col"/>
        <c:grouping val="clustered"/>
        <c:varyColors val="0"/>
        <c:ser>
          <c:idx val="1"/>
          <c:order val="0"/>
          <c:tx>
            <c:strRef>
              <c:f>数据图!$B$2</c:f>
              <c:strCache>
                <c:ptCount val="1"/>
                <c:pt idx="0">
                  <c:v>2015数控</c:v>
                </c:pt>
              </c:strCache>
            </c:strRef>
          </c:tx>
          <c:spPr>
            <a:solidFill>
              <a:srgbClr val="99CCFF">
                <a:alpha val="100000"/>
              </a:srgbClr>
            </a:solidFill>
            <a:ln w="3175">
              <a:noFill/>
            </a:ln>
          </c:spPr>
          <c:invertIfNegative val="0"/>
          <c:dPt>
            <c:idx val="3"/>
            <c:invertIfNegative val="0"/>
            <c:bubble3D val="0"/>
            <c:explosion val="0"/>
          </c:dPt>
          <c:dPt>
            <c:idx val="4"/>
            <c:invertIfNegative val="0"/>
            <c:bubble3D val="0"/>
            <c:explosion val="0"/>
          </c:dPt>
          <c:dLbls>
            <c:dLbl>
              <c:idx val="0"/>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3"/>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4"/>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5"/>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6"/>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7"/>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8"/>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9"/>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10"/>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dLbl>
              <c:idx val="11"/>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extLst>
                <c:ext xmlns:c15="http://schemas.microsoft.com/office/drawing/2012/chart" uri="{CE6537A1-D6FC-4f65-9D91-7224C49458BB}"/>
              </c:extLst>
            </c:dLbl>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1"/>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数据图!$A$3:$A$14</c:f>
              <c:strCache>
                <c:ptCount val="12"/>
                <c:pt idx="0" c:formatCode="yyyy&quot;年&quot;m&quot;月&quot;;@">
                  <c:v>1月</c:v>
                </c:pt>
                <c:pt idx="1" c:formatCode="yyyy&quot;年&quot;m&quot;月&quot;;@">
                  <c:v>2月</c:v>
                </c:pt>
                <c:pt idx="2" c:formatCode="yyyy&quot;年&quot;m&quot;月&quot;;@">
                  <c:v>3月</c:v>
                </c:pt>
                <c:pt idx="3" c:formatCode="yyyy&quot;年&quot;m&quot;月&quot;;@">
                  <c:v>4月</c:v>
                </c:pt>
                <c:pt idx="4" c:formatCode="yyyy&quot;年&quot;m&quot;月&quot;;@">
                  <c:v>5月</c:v>
                </c:pt>
                <c:pt idx="5" c:formatCode="yyyy&quot;年&quot;m&quot;月&quot;;@">
                  <c:v>6月</c:v>
                </c:pt>
                <c:pt idx="6" c:formatCode="yyyy&quot;年&quot;m&quot;月&quot;;@">
                  <c:v>7月</c:v>
                </c:pt>
                <c:pt idx="7" c:formatCode="yyyy&quot;年&quot;m&quot;月&quot;;@">
                  <c:v>8月</c:v>
                </c:pt>
                <c:pt idx="8" c:formatCode="yyyy&quot;年&quot;m&quot;月&quot;;@">
                  <c:v>9月</c:v>
                </c:pt>
                <c:pt idx="9" c:formatCode="yyyy&quot;年&quot;m&quot;月&quot;;@">
                  <c:v>10月</c:v>
                </c:pt>
                <c:pt idx="10" c:formatCode="yyyy&quot;年&quot;m&quot;月&quot;;@">
                  <c:v>11月</c:v>
                </c:pt>
                <c:pt idx="11" c:formatCode="yyyy&quot;年&quot;m&quot;月&quot;;@">
                  <c:v>12月</c:v>
                </c:pt>
              </c:strCache>
            </c:strRef>
          </c:cat>
          <c:val>
            <c:numRef>
              <c:f>数据图!$B$3:$B$14</c:f>
              <c:numCache>
                <c:formatCode>General</c:formatCode>
                <c:ptCount val="12"/>
                <c:pt idx="0">
                  <c:v>118828</c:v>
                </c:pt>
                <c:pt idx="1">
                  <c:v>38590</c:v>
                </c:pt>
                <c:pt idx="2">
                  <c:v>93106</c:v>
                </c:pt>
                <c:pt idx="3">
                  <c:v>125957</c:v>
                </c:pt>
                <c:pt idx="4">
                  <c:v>108316.999999986</c:v>
                </c:pt>
                <c:pt idx="5">
                  <c:v>108524.999999992</c:v>
                </c:pt>
                <c:pt idx="6">
                  <c:v>120895</c:v>
                </c:pt>
                <c:pt idx="7">
                  <c:v>106847</c:v>
                </c:pt>
                <c:pt idx="8">
                  <c:v>115522</c:v>
                </c:pt>
                <c:pt idx="9">
                  <c:v>106859.000000007</c:v>
                </c:pt>
                <c:pt idx="10">
                  <c:v>108927</c:v>
                </c:pt>
                <c:pt idx="11">
                  <c:v>121124.999999998</c:v>
                </c:pt>
              </c:numCache>
            </c:numRef>
          </c:val>
        </c:ser>
        <c:ser>
          <c:idx val="2"/>
          <c:order val="1"/>
          <c:tx>
            <c:strRef>
              <c:f>数据图!$C$2</c:f>
              <c:strCache>
                <c:ptCount val="1"/>
                <c:pt idx="0">
                  <c:v>2016数控</c:v>
                </c:pt>
              </c:strCache>
            </c:strRef>
          </c:tx>
          <c:spPr>
            <a:solidFill>
              <a:srgbClr val="99CC00">
                <a:alpha val="100000"/>
              </a:srgbClr>
            </a:solidFill>
            <a:ln w="3175">
              <a:noFill/>
            </a:ln>
          </c:spPr>
          <c:invertIfNegative val="0"/>
          <c:dPt>
            <c:idx val="0"/>
            <c:invertIfNegative val="0"/>
            <c:bubble3D val="0"/>
            <c:explosion val="0"/>
          </c:dPt>
          <c:dPt>
            <c:idx val="2"/>
            <c:invertIfNegative val="0"/>
            <c:bubble3D val="0"/>
            <c:explosion val="0"/>
          </c:dPt>
          <c:dLbls>
            <c:dLbl>
              <c:idx val="0"/>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4"/>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数据图!$A$3:$A$14</c:f>
              <c:strCache>
                <c:ptCount val="12"/>
                <c:pt idx="0" c:formatCode="yyyy&quot;年&quot;m&quot;月&quot;;@">
                  <c:v>1月</c:v>
                </c:pt>
                <c:pt idx="1" c:formatCode="yyyy&quot;年&quot;m&quot;月&quot;;@">
                  <c:v>2月</c:v>
                </c:pt>
                <c:pt idx="2" c:formatCode="yyyy&quot;年&quot;m&quot;月&quot;;@">
                  <c:v>3月</c:v>
                </c:pt>
                <c:pt idx="3" c:formatCode="yyyy&quot;年&quot;m&quot;月&quot;;@">
                  <c:v>4月</c:v>
                </c:pt>
                <c:pt idx="4" c:formatCode="yyyy&quot;年&quot;m&quot;月&quot;;@">
                  <c:v>5月</c:v>
                </c:pt>
                <c:pt idx="5" c:formatCode="yyyy&quot;年&quot;m&quot;月&quot;;@">
                  <c:v>6月</c:v>
                </c:pt>
                <c:pt idx="6" c:formatCode="yyyy&quot;年&quot;m&quot;月&quot;;@">
                  <c:v>7月</c:v>
                </c:pt>
                <c:pt idx="7" c:formatCode="yyyy&quot;年&quot;m&quot;月&quot;;@">
                  <c:v>8月</c:v>
                </c:pt>
                <c:pt idx="8" c:formatCode="yyyy&quot;年&quot;m&quot;月&quot;;@">
                  <c:v>9月</c:v>
                </c:pt>
                <c:pt idx="9" c:formatCode="yyyy&quot;年&quot;m&quot;月&quot;;@">
                  <c:v>10月</c:v>
                </c:pt>
                <c:pt idx="10" c:formatCode="yyyy&quot;年&quot;m&quot;月&quot;;@">
                  <c:v>11月</c:v>
                </c:pt>
                <c:pt idx="11" c:formatCode="yyyy&quot;年&quot;m&quot;月&quot;;@">
                  <c:v>12月</c:v>
                </c:pt>
              </c:strCache>
            </c:strRef>
          </c:cat>
          <c:val>
            <c:numRef>
              <c:f>数据图!$C$3:$C$14</c:f>
              <c:numCache>
                <c:formatCode>General</c:formatCode>
                <c:ptCount val="12"/>
                <c:pt idx="0">
                  <c:v>111207</c:v>
                </c:pt>
                <c:pt idx="1">
                  <c:v>59960.000000002</c:v>
                </c:pt>
                <c:pt idx="2">
                  <c:v>117587</c:v>
                </c:pt>
                <c:pt idx="3">
                  <c:v>114270.000000017</c:v>
                </c:pt>
                <c:pt idx="4">
                  <c:v>108843</c:v>
                </c:pt>
              </c:numCache>
            </c:numRef>
          </c:val>
        </c:ser>
        <c:dLbls>
          <c:showLegendKey val="0"/>
          <c:showVal val="0"/>
          <c:showCatName val="0"/>
          <c:showSerName val="0"/>
          <c:showPercent val="0"/>
          <c:showBubbleSize val="0"/>
        </c:dLbls>
        <c:gapWidth val="150"/>
        <c:overlap val="0"/>
        <c:axId val="555573305"/>
        <c:axId val="438086455"/>
      </c:barChart>
      <c:catAx>
        <c:axId val="555573305"/>
        <c:scaling>
          <c:orientation val="minMax"/>
        </c:scaling>
        <c:delete val="0"/>
        <c:axPos val="b"/>
        <c:majorTickMark val="in"/>
        <c:minorTickMark val="none"/>
        <c:tickLblPos val="nextTo"/>
        <c:spPr>
          <a:ln w="12700" cap="flat" cmpd="sng" algn="ctr">
            <a:pattFill prst="pct50">
              <a:fgClr>
                <a:srgbClr val="C0C0C0">
                  <a:alpha val="100000"/>
                </a:srgbClr>
              </a:fgClr>
              <a:bgClr>
                <a:srgbClr val="FFFFFF"/>
              </a:bgClr>
            </a:pattFill>
            <a:prstDash val="solid"/>
            <a:round/>
          </a:ln>
        </c:spPr>
        <c:txPr>
          <a:bodyPr rot="-60000000" spcFirstLastPara="0" vertOverflow="ellipsis" vert="horz" wrap="square" anchor="ctr" anchorCtr="1"/>
          <a:lstStyle/>
          <a:p>
            <a:pPr>
              <a:defRPr lang="zh-CN" sz="12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438086455"/>
        <c:crosses val="autoZero"/>
        <c:auto val="1"/>
        <c:lblAlgn val="ctr"/>
        <c:lblOffset val="100"/>
        <c:tickLblSkip val="1"/>
        <c:noMultiLvlLbl val="0"/>
      </c:catAx>
      <c:valAx>
        <c:axId val="438086455"/>
        <c:scaling>
          <c:orientation val="minMax"/>
        </c:scaling>
        <c:delete val="0"/>
        <c:axPos val="l"/>
        <c:majorGridlines>
          <c:spPr>
            <a:ln w="3175" cap="flat" cmpd="sng" algn="ctr">
              <a:pattFill prst="pct50">
                <a:fgClr>
                  <a:srgbClr val="C0C0C0">
                    <a:alpha val="100000"/>
                  </a:srgbClr>
                </a:fgClr>
                <a:bgClr>
                  <a:srgbClr val="FFFFFF"/>
                </a:bgClr>
              </a:pattFill>
              <a:prstDash val="solid"/>
              <a:round/>
            </a:ln>
          </c:spPr>
        </c:majorGridlines>
        <c:majorTickMark val="in"/>
        <c:minorTickMark val="none"/>
        <c:tickLblPos val="nextTo"/>
        <c:spPr>
          <a:ln w="12700" cap="flat" cmpd="sng" algn="ctr">
            <a:pattFill prst="pct50">
              <a:fgClr>
                <a:srgbClr val="C0C0C0">
                  <a:alpha val="100000"/>
                </a:srgbClr>
              </a:fgClr>
              <a:bgClr>
                <a:srgbClr val="FFFFFF"/>
              </a:bgClr>
            </a:pattFill>
            <a:prstDash val="solid"/>
            <a:round/>
          </a:ln>
        </c:spPr>
        <c:txPr>
          <a:bodyPr rot="0" spcFirstLastPara="0" vertOverflow="ellipsis" vert="horz" wrap="square" anchor="ctr" anchorCtr="1"/>
          <a:lstStyle/>
          <a:p>
            <a:pPr>
              <a:defRPr lang="zh-CN" sz="1000" b="0" i="0" u="none" strike="noStrike" kern="1200" baseline="0">
                <a:solidFill>
                  <a:srgbClr val="000000">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555573305"/>
        <c:crosses val="autoZero"/>
        <c:crossBetween val="between"/>
      </c:valAx>
      <c:spPr>
        <a:noFill/>
        <a:ln w="3175">
          <a:noFill/>
        </a:ln>
      </c:spPr>
    </c:plotArea>
    <c:legend>
      <c:legendPos val="r"/>
      <c:layout>
        <c:manualLayout>
          <c:xMode val="edge"/>
          <c:yMode val="edge"/>
          <c:x val="0.85"/>
          <c:y val="0"/>
          <c:w val="0.0979296571059669"/>
          <c:h val="0.133337534234535"/>
        </c:manualLayout>
      </c:layout>
      <c:overlay val="0"/>
      <c:spPr>
        <a:noFill/>
        <a:ln w="3175">
          <a:noFill/>
        </a:ln>
      </c:spPr>
      <c:txPr>
        <a:bodyPr rot="0" spcFirstLastPara="0" vertOverflow="ellipsis" vert="horz" wrap="square" anchor="ctr" anchorCtr="1"/>
        <a:lstStyle/>
        <a:p>
          <a:pPr>
            <a:defRPr lang="zh-CN" sz="1000" b="0" i="0" u="none" strike="noStrike" kern="1200" baseline="0">
              <a:solidFill>
                <a:srgbClr val="003300">
                  <a:alpha val="100000"/>
                </a:srgbClr>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4F7F3">
        <a:alpha val="100000"/>
      </a:srgbClr>
    </a:solidFill>
    <a:ln w="3175" cap="flat" cmpd="sng" algn="ctr">
      <a:pattFill prst="pct50">
        <a:fgClr>
          <a:srgbClr val="C0C0C0">
            <a:alpha val="100000"/>
          </a:srgbClr>
        </a:fgClr>
        <a:bgClr>
          <a:srgbClr val="FFFFFF"/>
        </a:bgClr>
      </a:pattFill>
      <a:prstDash val="solid"/>
      <a:round/>
    </a:ln>
  </c:spPr>
  <c:txPr>
    <a:bodyPr rot="0" wrap="square" anchor="ctr" anchorCtr="1"/>
    <a:lstStyle/>
    <a:p>
      <a:pPr>
        <a:defRPr lang="zh-CN" sz="1485"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2"/>
          <c:y val="0.0195"/>
          <c:w val="0.738"/>
          <c:h val="0.86875"/>
        </c:manualLayout>
      </c:layout>
      <c:barChart>
        <c:barDir val="col"/>
        <c:grouping val="clustered"/>
        <c:varyColors val="0"/>
        <c:ser>
          <c:idx val="0"/>
          <c:order val="0"/>
          <c:tx>
            <c:strRef>
              <c:f>数据图!$B$38</c:f>
              <c:strCache>
                <c:ptCount val="1"/>
                <c:pt idx="0">
                  <c:v>2015精雕</c:v>
                </c:pt>
              </c:strCache>
            </c:strRef>
          </c:tx>
          <c:spPr>
            <a:solidFill>
              <a:srgbClr val="99CCFF">
                <a:alpha val="100000"/>
              </a:srgbClr>
            </a:solidFill>
            <a:ln w="12700">
              <a:solidFill>
                <a:srgbClr val="C0C0C0">
                  <a:alpha val="100000"/>
                </a:srgbClr>
              </a:solidFill>
              <a:prstDash val="solid"/>
            </a:ln>
          </c:spPr>
          <c:invertIfNegative val="0"/>
          <c:dLbls>
            <c:dLbl>
              <c:idx val="0"/>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4"/>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5"/>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6"/>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7"/>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8"/>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9"/>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0"/>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1"/>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数据图!$A$39:$A$50</c:f>
              <c:strCache>
                <c:ptCount val="12"/>
                <c:pt idx="0" c:formatCode="yyyy&quot;年&quot;m&quot;月&quot;;@">
                  <c:v>1月</c:v>
                </c:pt>
                <c:pt idx="1" c:formatCode="yyyy&quot;年&quot;m&quot;月&quot;;@">
                  <c:v>2月</c:v>
                </c:pt>
                <c:pt idx="2" c:formatCode="yyyy&quot;年&quot;m&quot;月&quot;;@">
                  <c:v>3月</c:v>
                </c:pt>
                <c:pt idx="3" c:formatCode="yyyy&quot;年&quot;m&quot;月&quot;;@">
                  <c:v>4月</c:v>
                </c:pt>
                <c:pt idx="4" c:formatCode="yyyy&quot;年&quot;m&quot;月&quot;;@">
                  <c:v>5月</c:v>
                </c:pt>
                <c:pt idx="5" c:formatCode="yyyy&quot;年&quot;m&quot;月&quot;;@">
                  <c:v>6月</c:v>
                </c:pt>
                <c:pt idx="6" c:formatCode="yyyy&quot;年&quot;m&quot;月&quot;;@">
                  <c:v>7月</c:v>
                </c:pt>
                <c:pt idx="7" c:formatCode="yyyy&quot;年&quot;m&quot;月&quot;;@">
                  <c:v>8月</c:v>
                </c:pt>
                <c:pt idx="8" c:formatCode="yyyy&quot;年&quot;m&quot;月&quot;;@">
                  <c:v>9月</c:v>
                </c:pt>
                <c:pt idx="9" c:formatCode="yyyy&quot;年&quot;m&quot;月&quot;;@">
                  <c:v>10月</c:v>
                </c:pt>
                <c:pt idx="10" c:formatCode="yyyy&quot;年&quot;m&quot;月&quot;;@">
                  <c:v>11月</c:v>
                </c:pt>
                <c:pt idx="11" c:formatCode="yyyy&quot;年&quot;m&quot;月&quot;;@">
                  <c:v>12月</c:v>
                </c:pt>
              </c:strCache>
            </c:strRef>
          </c:cat>
          <c:val>
            <c:numRef>
              <c:f>数据图!$B$39:$B$50</c:f>
              <c:numCache>
                <c:formatCode>General</c:formatCode>
                <c:ptCount val="12"/>
                <c:pt idx="0">
                  <c:v>111809</c:v>
                </c:pt>
                <c:pt idx="1">
                  <c:v>33258</c:v>
                </c:pt>
                <c:pt idx="2">
                  <c:v>109413</c:v>
                </c:pt>
                <c:pt idx="3">
                  <c:v>105198.000000005</c:v>
                </c:pt>
                <c:pt idx="4">
                  <c:v>118728.000000012</c:v>
                </c:pt>
                <c:pt idx="5">
                  <c:v>110866</c:v>
                </c:pt>
                <c:pt idx="6">
                  <c:v>116623.999999974</c:v>
                </c:pt>
                <c:pt idx="7">
                  <c:v>122505.999999988</c:v>
                </c:pt>
                <c:pt idx="8">
                  <c:v>113236.999999995</c:v>
                </c:pt>
                <c:pt idx="9">
                  <c:v>103902</c:v>
                </c:pt>
                <c:pt idx="10">
                  <c:v>118087.999999988</c:v>
                </c:pt>
                <c:pt idx="11">
                  <c:v>120504</c:v>
                </c:pt>
              </c:numCache>
            </c:numRef>
          </c:val>
        </c:ser>
        <c:ser>
          <c:idx val="1"/>
          <c:order val="1"/>
          <c:tx>
            <c:strRef>
              <c:f>数据图!$C$38</c:f>
              <c:strCache>
                <c:ptCount val="1"/>
                <c:pt idx="0">
                  <c:v>2016精雕</c:v>
                </c:pt>
              </c:strCache>
            </c:strRef>
          </c:tx>
          <c:spPr>
            <a:solidFill>
              <a:srgbClr val="99CC00">
                <a:alpha val="100000"/>
              </a:srgbClr>
            </a:solidFill>
            <a:ln w="12700">
              <a:solidFill>
                <a:srgbClr val="969696">
                  <a:alpha val="100000"/>
                </a:srgbClr>
              </a:solidFill>
              <a:prstDash val="solid"/>
            </a:ln>
          </c:spPr>
          <c:invertIfNegative val="0"/>
          <c:dLbls>
            <c:dLbl>
              <c:idx val="0"/>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4"/>
              <c:layout/>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extLst>
                <c:ext xmlns:c15="http://schemas.microsoft.com/office/drawing/2012/chart" uri="{CE6537A1-D6FC-4f65-9D91-7224C49458BB}"/>
              </c:extLst>
            </c:dLbl>
            <c:numFmt formatCode="General" sourceLinked="1"/>
            <c:spPr>
              <a:noFill/>
              <a:ln w="3175">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数据图!$A$39:$A$50</c:f>
              <c:strCache>
                <c:ptCount val="12"/>
                <c:pt idx="0" c:formatCode="yyyy&quot;年&quot;m&quot;月&quot;;@">
                  <c:v>1月</c:v>
                </c:pt>
                <c:pt idx="1" c:formatCode="yyyy&quot;年&quot;m&quot;月&quot;;@">
                  <c:v>2月</c:v>
                </c:pt>
                <c:pt idx="2" c:formatCode="yyyy&quot;年&quot;m&quot;月&quot;;@">
                  <c:v>3月</c:v>
                </c:pt>
                <c:pt idx="3" c:formatCode="yyyy&quot;年&quot;m&quot;月&quot;;@">
                  <c:v>4月</c:v>
                </c:pt>
                <c:pt idx="4" c:formatCode="yyyy&quot;年&quot;m&quot;月&quot;;@">
                  <c:v>5月</c:v>
                </c:pt>
                <c:pt idx="5" c:formatCode="yyyy&quot;年&quot;m&quot;月&quot;;@">
                  <c:v>6月</c:v>
                </c:pt>
                <c:pt idx="6" c:formatCode="yyyy&quot;年&quot;m&quot;月&quot;;@">
                  <c:v>7月</c:v>
                </c:pt>
                <c:pt idx="7" c:formatCode="yyyy&quot;年&quot;m&quot;月&quot;;@">
                  <c:v>8月</c:v>
                </c:pt>
                <c:pt idx="8" c:formatCode="yyyy&quot;年&quot;m&quot;月&quot;;@">
                  <c:v>9月</c:v>
                </c:pt>
                <c:pt idx="9" c:formatCode="yyyy&quot;年&quot;m&quot;月&quot;;@">
                  <c:v>10月</c:v>
                </c:pt>
                <c:pt idx="10" c:formatCode="yyyy&quot;年&quot;m&quot;月&quot;;@">
                  <c:v>11月</c:v>
                </c:pt>
                <c:pt idx="11" c:formatCode="yyyy&quot;年&quot;m&quot;月&quot;;@">
                  <c:v>12月</c:v>
                </c:pt>
              </c:strCache>
            </c:strRef>
          </c:cat>
          <c:val>
            <c:numRef>
              <c:f>数据图!$C$39:$C$50</c:f>
              <c:numCache>
                <c:formatCode>General</c:formatCode>
                <c:ptCount val="12"/>
                <c:pt idx="0">
                  <c:v>117901.000000012</c:v>
                </c:pt>
                <c:pt idx="1">
                  <c:v>52705</c:v>
                </c:pt>
                <c:pt idx="2">
                  <c:v>129966</c:v>
                </c:pt>
                <c:pt idx="3">
                  <c:v>119167</c:v>
                </c:pt>
                <c:pt idx="4">
                  <c:v>111261.500000007</c:v>
                </c:pt>
              </c:numCache>
            </c:numRef>
          </c:val>
        </c:ser>
        <c:dLbls>
          <c:showLegendKey val="0"/>
          <c:showVal val="0"/>
          <c:showCatName val="0"/>
          <c:showSerName val="0"/>
          <c:showPercent val="0"/>
          <c:showBubbleSize val="0"/>
        </c:dLbls>
        <c:gapWidth val="150"/>
        <c:overlap val="0"/>
        <c:axId val="654707415"/>
        <c:axId val="828391328"/>
      </c:barChart>
      <c:catAx>
        <c:axId val="654707415"/>
        <c:scaling>
          <c:orientation val="minMax"/>
        </c:scaling>
        <c:delete val="0"/>
        <c:axPos val="b"/>
        <c:majorTickMark val="in"/>
        <c:minorTickMark val="none"/>
        <c:tickLblPos val="nextTo"/>
        <c:spPr>
          <a:ln w="3175" cap="flat" cmpd="sng" algn="ctr">
            <a:solidFill>
              <a:srgbClr val="C0C0C0">
                <a:alpha val="100000"/>
              </a:srgbClr>
            </a:solidFill>
            <a:prstDash val="sysDash"/>
            <a:round/>
          </a:ln>
        </c:spPr>
        <c:txPr>
          <a:bodyPr rot="-60000000" spcFirstLastPara="0" vertOverflow="ellipsis" vert="horz" wrap="square" anchor="ctr" anchorCtr="1"/>
          <a:lstStyle/>
          <a:p>
            <a:pPr>
              <a:defRPr lang="zh-CN" sz="1105"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828391328"/>
        <c:crosses val="autoZero"/>
        <c:auto val="1"/>
        <c:lblAlgn val="ctr"/>
        <c:lblOffset val="100"/>
        <c:tickLblSkip val="1"/>
        <c:noMultiLvlLbl val="0"/>
      </c:catAx>
      <c:valAx>
        <c:axId val="828391328"/>
        <c:scaling>
          <c:orientation val="minMax"/>
        </c:scaling>
        <c:delete val="0"/>
        <c:axPos val="l"/>
        <c:majorGridlines>
          <c:spPr>
            <a:ln w="3175" cap="flat" cmpd="sng" algn="ctr">
              <a:solidFill>
                <a:srgbClr val="C0C0C0">
                  <a:alpha val="100000"/>
                </a:srgbClr>
              </a:solidFill>
              <a:prstDash val="sysDash"/>
              <a:round/>
            </a:ln>
          </c:spPr>
        </c:majorGridlines>
        <c:numFmt formatCode="General" sourceLinked="1"/>
        <c:majorTickMark val="in"/>
        <c:minorTickMark val="none"/>
        <c:tickLblPos val="nextTo"/>
        <c:spPr>
          <a:ln w="3175" cap="flat" cmpd="sng" algn="ctr">
            <a:solidFill>
              <a:srgbClr val="C0C0C0">
                <a:alpha val="100000"/>
              </a:srgbClr>
            </a:solidFill>
            <a:prstDash val="sysDash"/>
            <a:round/>
          </a:ln>
        </c:spPr>
        <c:txPr>
          <a:bodyPr rot="0" spcFirstLastPara="0" vertOverflow="ellipsis" vert="horz" wrap="square" anchor="ctr" anchorCtr="1"/>
          <a:lstStyle/>
          <a:p>
            <a:pPr>
              <a:defRPr lang="zh-CN" sz="1105"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crossAx val="654707415"/>
        <c:crosses val="autoZero"/>
        <c:crossBetween val="between"/>
      </c:valAx>
      <c:spPr>
        <a:solidFill>
          <a:srgbClr val="FFFFFF">
            <a:alpha val="100000"/>
          </a:srgbClr>
        </a:solidFill>
        <a:ln w="3175">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legendEntry>
      <c:layout>
        <c:manualLayout>
          <c:xMode val="edge"/>
          <c:yMode val="edge"/>
          <c:x val="0.82375"/>
          <c:y val="0"/>
        </c:manualLayout>
      </c:layout>
      <c:overlay val="0"/>
      <c:spPr>
        <a:noFill/>
        <a:ln w="3175">
          <a:noFill/>
        </a:ln>
      </c:spPr>
      <c:txPr>
        <a:bodyPr rot="0" spcFirstLastPara="0" vertOverflow="ellipsis" vert="horz" wrap="square" anchor="ctr" anchorCtr="1"/>
        <a:lstStyle/>
        <a:p>
          <a:pPr>
            <a:defRPr lang="zh-CN" sz="1000" b="0" i="0" u="none" strike="noStrike" kern="1200"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EAEAEA">
        <a:alpha val="100000"/>
      </a:srgbClr>
    </a:solidFill>
    <a:ln w="3175" cap="flat" cmpd="sng" algn="ctr">
      <a:solidFill>
        <a:srgbClr val="C0C0C0">
          <a:alpha val="100000"/>
        </a:srgbClr>
      </a:solidFill>
      <a:prstDash val="solid"/>
      <a:round/>
    </a:ln>
  </c:spPr>
  <c:txPr>
    <a:bodyPr rot="0" wrap="square" anchor="ctr" anchorCtr="1"/>
    <a:lstStyle/>
    <a:p>
      <a:pPr>
        <a:defRPr lang="zh-CN" sz="1420" b="0" i="0" u="none" strike="noStrike" baseline="0">
          <a:solidFill>
            <a:srgbClr val="333333">
              <a:alpha val="100000"/>
            </a:srgbClr>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104775</xdr:colOff>
      <xdr:row>14</xdr:row>
      <xdr:rowOff>114300</xdr:rowOff>
    </xdr:from>
    <xdr:to>
      <xdr:col>12</xdr:col>
      <xdr:colOff>180975</xdr:colOff>
      <xdr:row>33</xdr:row>
      <xdr:rowOff>0</xdr:rowOff>
    </xdr:to>
    <xdr:graphicFrame>
      <xdr:nvGraphicFramePr>
        <xdr:cNvPr id="109642" name="Chart 4"/>
        <xdr:cNvGraphicFramePr/>
      </xdr:nvGraphicFramePr>
      <xdr:xfrm>
        <a:off x="104775" y="2647950"/>
        <a:ext cx="8420100" cy="33242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50</xdr:row>
      <xdr:rowOff>38100</xdr:rowOff>
    </xdr:from>
    <xdr:to>
      <xdr:col>11</xdr:col>
      <xdr:colOff>581025</xdr:colOff>
      <xdr:row>70</xdr:row>
      <xdr:rowOff>114300</xdr:rowOff>
    </xdr:to>
    <xdr:graphicFrame>
      <xdr:nvGraphicFramePr>
        <xdr:cNvPr id="109645" name="Chart 8269"/>
        <xdr:cNvGraphicFramePr/>
      </xdr:nvGraphicFramePr>
      <xdr:xfrm>
        <a:off x="66675" y="9086850"/>
        <a:ext cx="8172450" cy="36957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23494;&#30721;&#26159;&#65311;\Application%20Data\Kingsoft\Office6\OfficeSpace\filecache\account_191135883\0C417FEF5D994EFF97DB96CF185455F6\2014&#24180;&#31934;&#38613;&#21152;&#24037;&#26102;&#38388;&#32479;&#35745;&#2133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0.88\&#21150;&#20844;%20(g)\&#31934;&#38613;&#21152;&#24037;&#21333;10-28%2014-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25105;&#30340;&#25991;&#26723;\Tencent%20Files\807754178\FileRecv\Tool%20Plan%20land%20speeder_201611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月份精雕加工时间统计单 "/>
      <sheetName val="童车模具清单"/>
      <sheetName val="精雕查找库"/>
      <sheetName val="应建斌"/>
      <sheetName val="朱乾"/>
      <sheetName val="蔡颜超"/>
      <sheetName val="戴亦明"/>
      <sheetName val="章安"/>
      <sheetName val="何学斌"/>
      <sheetName val="陈见月"/>
      <sheetName val="徐维龙"/>
      <sheetName val="欧阳涛"/>
      <sheetName val="黄光"/>
      <sheetName val="陈元富"/>
      <sheetName val="廖明天"/>
      <sheetName val="周良正"/>
      <sheetName val="叶海峰"/>
      <sheetName val="马振江"/>
      <sheetName val="许双华"/>
      <sheetName val="章慧力"/>
      <sheetName val="翁建明"/>
      <sheetName val="应钢林"/>
      <sheetName val="王其"/>
      <sheetName val="李国富"/>
      <sheetName val="俞任冠"/>
      <sheetName val="李和勃"/>
      <sheetName val="王献伟"/>
      <sheetName val="汪春明"/>
      <sheetName val="姜荣宽"/>
      <sheetName val="刘辉"/>
      <sheetName val="彭加友"/>
      <sheetName val="陈忠贤"/>
      <sheetName val="史家明"/>
      <sheetName val="外加工组长"/>
      <sheetName val="8月份精雕加工时间统计单"/>
      <sheetName val="9月份精雕加工时间统计单"/>
      <sheetName val="11月份精雕加工时间统计单"/>
      <sheetName val="精雕月加工费用总结"/>
      <sheetName val="10月份精雕加工时间统计单 "/>
      <sheetName val="12月份精雕加工时间统计单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数控加工单"/>
      <sheetName val="精雕加工单"/>
      <sheetName val="精雕加工单 (2)"/>
      <sheetName val="查找库"/>
      <sheetName val="高速精雕加工"/>
      <sheetName val="普通精雕加工"/>
      <sheetName val="数控铣加工"/>
      <sheetName val="空调模具清单 "/>
      <sheetName val="外贸模具清单 "/>
    </sheetNames>
    <sheetDataSet>
      <sheetData sheetId="0"/>
      <sheetData sheetId="1"/>
      <sheetData sheetId="2"/>
      <sheetData sheetId="3">
        <row r="1">
          <cell r="B1" t="str">
            <v>负责组长</v>
          </cell>
          <cell r="C1" t="str">
            <v>模具编号</v>
          </cell>
        </row>
        <row r="2">
          <cell r="B2" t="str">
            <v>许双华</v>
          </cell>
          <cell r="C2" t="str">
            <v>GB46402-0101A</v>
          </cell>
        </row>
        <row r="3">
          <cell r="B3" t="str">
            <v>廖明天</v>
          </cell>
          <cell r="C3" t="str">
            <v>GB46402-0202A</v>
          </cell>
        </row>
        <row r="4">
          <cell r="B4" t="str">
            <v>陈元富</v>
          </cell>
          <cell r="C4" t="str">
            <v>GB46402-0303A</v>
          </cell>
        </row>
        <row r="5">
          <cell r="B5" t="str">
            <v>廖明天</v>
          </cell>
          <cell r="C5" t="str">
            <v>GB46402-0404A</v>
          </cell>
        </row>
        <row r="6">
          <cell r="B6" t="str">
            <v>陈见月</v>
          </cell>
          <cell r="C6" t="str">
            <v>GB46402-0605A</v>
          </cell>
        </row>
        <row r="7">
          <cell r="B7" t="str">
            <v>陈见月</v>
          </cell>
          <cell r="C7" t="str">
            <v>GB46402-0706A</v>
          </cell>
        </row>
        <row r="8">
          <cell r="B8" t="str">
            <v>陈见月</v>
          </cell>
          <cell r="C8" t="str">
            <v>GB46402-0807A</v>
          </cell>
        </row>
        <row r="9">
          <cell r="B9" t="str">
            <v>许双华</v>
          </cell>
          <cell r="C9" t="str">
            <v>GB46402-0908A</v>
          </cell>
        </row>
        <row r="10">
          <cell r="B10" t="str">
            <v>陈元富</v>
          </cell>
          <cell r="C10" t="str">
            <v>GB46402-1009A</v>
          </cell>
        </row>
        <row r="11">
          <cell r="B11" t="str">
            <v>许双华</v>
          </cell>
          <cell r="C11" t="str">
            <v>GB46402-1510A</v>
          </cell>
        </row>
        <row r="12">
          <cell r="B12" t="str">
            <v>许双华</v>
          </cell>
          <cell r="C12" t="str">
            <v>GB46402-1611A</v>
          </cell>
        </row>
        <row r="13">
          <cell r="B13" t="str">
            <v>许双华</v>
          </cell>
          <cell r="C13" t="str">
            <v>GB46402-1812A</v>
          </cell>
        </row>
        <row r="14">
          <cell r="B14" t="str">
            <v>陈见月</v>
          </cell>
          <cell r="C14" t="str">
            <v>GB46402-2013A</v>
          </cell>
        </row>
        <row r="15">
          <cell r="B15" t="str">
            <v>陈见月</v>
          </cell>
          <cell r="C15" t="str">
            <v>GB46402-2114A</v>
          </cell>
        </row>
        <row r="16">
          <cell r="B16" t="str">
            <v>廖明天</v>
          </cell>
          <cell r="C16" t="str">
            <v>GB46402-2315A</v>
          </cell>
        </row>
        <row r="17">
          <cell r="B17" t="str">
            <v>陈见月</v>
          </cell>
          <cell r="C17" t="str">
            <v>GB46402-2716A</v>
          </cell>
        </row>
        <row r="18">
          <cell r="B18" t="str">
            <v>陈见月</v>
          </cell>
          <cell r="C18" t="str">
            <v>GB46402-2917A</v>
          </cell>
        </row>
        <row r="19">
          <cell r="B19" t="str">
            <v>廖明天</v>
          </cell>
          <cell r="C19" t="str">
            <v>GB46402-3318A</v>
          </cell>
        </row>
        <row r="20">
          <cell r="B20" t="str">
            <v>廖明天</v>
          </cell>
          <cell r="C20" t="str">
            <v>GB46402-3419A</v>
          </cell>
        </row>
        <row r="21">
          <cell r="B21" t="str">
            <v>廖明天</v>
          </cell>
          <cell r="C21" t="str">
            <v>GB46402-3520A</v>
          </cell>
        </row>
        <row r="22">
          <cell r="B22" t="str">
            <v>陈见月</v>
          </cell>
          <cell r="C22" t="str">
            <v>GB46402-3621A</v>
          </cell>
        </row>
        <row r="23">
          <cell r="B23" t="str">
            <v>陈见月</v>
          </cell>
          <cell r="C23" t="str">
            <v>GB46402-3922A</v>
          </cell>
        </row>
        <row r="24">
          <cell r="B24" t="str">
            <v>陈见月</v>
          </cell>
          <cell r="C24" t="str">
            <v>GB46402-4123A</v>
          </cell>
        </row>
        <row r="25">
          <cell r="B25" t="str">
            <v>陈元富</v>
          </cell>
          <cell r="C25" t="str">
            <v>GBW480-63-36A</v>
          </cell>
        </row>
        <row r="26">
          <cell r="B26" t="str">
            <v>陈元富</v>
          </cell>
          <cell r="C26" t="str">
            <v>GBW480-66-37A</v>
          </cell>
        </row>
        <row r="27">
          <cell r="B27" t="str">
            <v>陈元富</v>
          </cell>
          <cell r="C27" t="str">
            <v>GBW480-77-38A</v>
          </cell>
        </row>
        <row r="28">
          <cell r="B28" t="str">
            <v>黄光</v>
          </cell>
          <cell r="C28" t="str">
            <v>GBW480-79-39A</v>
          </cell>
        </row>
        <row r="29">
          <cell r="B29" t="str">
            <v>黄光</v>
          </cell>
          <cell r="C29" t="str">
            <v>GBW480-81-40A</v>
          </cell>
        </row>
        <row r="30">
          <cell r="B30" t="str">
            <v>陈元富</v>
          </cell>
          <cell r="C30" t="str">
            <v>GBW480-84-41A</v>
          </cell>
        </row>
        <row r="31">
          <cell r="B31" t="str">
            <v>黄光</v>
          </cell>
          <cell r="C31" t="str">
            <v>GBW480-87-42A</v>
          </cell>
        </row>
        <row r="32">
          <cell r="B32" t="str">
            <v>黄光</v>
          </cell>
          <cell r="C32" t="str">
            <v>GBW480-40-43A</v>
          </cell>
        </row>
        <row r="33">
          <cell r="B33" t="str">
            <v>黄光</v>
          </cell>
          <cell r="C33" t="str">
            <v>GBW480-43-44A</v>
          </cell>
        </row>
        <row r="34">
          <cell r="B34" t="str">
            <v>应建斌</v>
          </cell>
          <cell r="C34" t="str">
            <v>6965-01</v>
          </cell>
        </row>
        <row r="35">
          <cell r="B35" t="str">
            <v>周良正</v>
          </cell>
          <cell r="C35" t="str">
            <v>6965-02</v>
          </cell>
        </row>
        <row r="36">
          <cell r="B36" t="str">
            <v>周良正</v>
          </cell>
          <cell r="C36" t="str">
            <v>6965-03</v>
          </cell>
        </row>
        <row r="37">
          <cell r="B37" t="str">
            <v>应建斌</v>
          </cell>
          <cell r="C37" t="str">
            <v>6965-04</v>
          </cell>
        </row>
        <row r="38">
          <cell r="B38" t="str">
            <v>周良正</v>
          </cell>
          <cell r="C38" t="str">
            <v>6965-05</v>
          </cell>
        </row>
        <row r="39">
          <cell r="B39" t="str">
            <v>周良正</v>
          </cell>
          <cell r="C39" t="str">
            <v>6965-06</v>
          </cell>
        </row>
        <row r="40">
          <cell r="B40" t="str">
            <v>章安</v>
          </cell>
          <cell r="C40" t="str">
            <v>6965-07</v>
          </cell>
        </row>
        <row r="41">
          <cell r="B41" t="str">
            <v>章安</v>
          </cell>
          <cell r="C41" t="str">
            <v>6965-08</v>
          </cell>
        </row>
        <row r="42">
          <cell r="B42" t="str">
            <v>章安</v>
          </cell>
          <cell r="C42" t="str">
            <v>6965-09</v>
          </cell>
        </row>
        <row r="43">
          <cell r="B43" t="str">
            <v>章安</v>
          </cell>
          <cell r="C43" t="str">
            <v>6965-10</v>
          </cell>
        </row>
        <row r="44">
          <cell r="B44" t="str">
            <v>章安</v>
          </cell>
          <cell r="C44" t="str">
            <v>6965-11</v>
          </cell>
        </row>
        <row r="45">
          <cell r="B45" t="str">
            <v>朱乾</v>
          </cell>
          <cell r="C45" t="str">
            <v>6965-12</v>
          </cell>
        </row>
        <row r="46">
          <cell r="B46" t="str">
            <v>朱乾</v>
          </cell>
          <cell r="C46" t="str">
            <v>6965-13</v>
          </cell>
        </row>
        <row r="47">
          <cell r="B47" t="str">
            <v>朱乾</v>
          </cell>
          <cell r="C47" t="str">
            <v>6965-14</v>
          </cell>
        </row>
        <row r="48">
          <cell r="B48" t="str">
            <v>朱乾</v>
          </cell>
          <cell r="C48" t="str">
            <v>6965-15</v>
          </cell>
        </row>
        <row r="49">
          <cell r="B49" t="str">
            <v>朱乾</v>
          </cell>
          <cell r="C49" t="str">
            <v>6965-16</v>
          </cell>
        </row>
        <row r="50">
          <cell r="B50" t="str">
            <v>应建斌</v>
          </cell>
          <cell r="C50" t="str">
            <v>6965-17</v>
          </cell>
        </row>
        <row r="51">
          <cell r="B51" t="str">
            <v>应建斌</v>
          </cell>
          <cell r="C51" t="str">
            <v>6965-18</v>
          </cell>
        </row>
        <row r="52">
          <cell r="B52" t="str">
            <v>应建斌</v>
          </cell>
          <cell r="C52" t="str">
            <v>6965-19</v>
          </cell>
        </row>
        <row r="53">
          <cell r="B53" t="str">
            <v>应建斌</v>
          </cell>
          <cell r="C53" t="str">
            <v>6965-20</v>
          </cell>
        </row>
        <row r="54">
          <cell r="B54" t="str">
            <v>章安</v>
          </cell>
          <cell r="C54" t="str">
            <v>6965-21</v>
          </cell>
        </row>
        <row r="55">
          <cell r="B55" t="str">
            <v>章安</v>
          </cell>
          <cell r="C55" t="str">
            <v>6965-22</v>
          </cell>
        </row>
        <row r="56">
          <cell r="B56" t="str">
            <v>章安</v>
          </cell>
          <cell r="C56" t="str">
            <v>6965-23</v>
          </cell>
        </row>
        <row r="57">
          <cell r="B57" t="str">
            <v>章安</v>
          </cell>
          <cell r="C57" t="str">
            <v>6965-24</v>
          </cell>
        </row>
        <row r="58">
          <cell r="B58" t="str">
            <v>周良正</v>
          </cell>
          <cell r="C58" t="str">
            <v>6965-25</v>
          </cell>
        </row>
        <row r="59">
          <cell r="B59" t="str">
            <v>周良正</v>
          </cell>
          <cell r="C59" t="str">
            <v>6965-26</v>
          </cell>
        </row>
        <row r="60">
          <cell r="B60" t="str">
            <v>朱乾</v>
          </cell>
          <cell r="C60" t="str">
            <v>6965-27</v>
          </cell>
        </row>
        <row r="61">
          <cell r="B61" t="str">
            <v>朱乾</v>
          </cell>
          <cell r="C61" t="str">
            <v>6965-28</v>
          </cell>
        </row>
        <row r="62">
          <cell r="B62" t="str">
            <v>朱乾</v>
          </cell>
          <cell r="C62" t="str">
            <v>6965-29</v>
          </cell>
        </row>
        <row r="63">
          <cell r="B63" t="str">
            <v>朱乾</v>
          </cell>
          <cell r="C63" t="str">
            <v>6965-30</v>
          </cell>
        </row>
        <row r="64">
          <cell r="B64" t="str">
            <v>周良正</v>
          </cell>
          <cell r="C64" t="str">
            <v>6965-31</v>
          </cell>
        </row>
        <row r="65">
          <cell r="B65" t="str">
            <v>翁建明</v>
          </cell>
          <cell r="C65" t="str">
            <v>JMT-E01-01</v>
          </cell>
        </row>
        <row r="66">
          <cell r="B66" t="str">
            <v>翁建明</v>
          </cell>
          <cell r="C66" t="str">
            <v>JMT-E01-02</v>
          </cell>
        </row>
        <row r="67">
          <cell r="B67" t="str">
            <v>翁建明</v>
          </cell>
          <cell r="C67" t="str">
            <v>JMT-E01-03</v>
          </cell>
        </row>
        <row r="68">
          <cell r="B68" t="str">
            <v>许双华</v>
          </cell>
          <cell r="C68" t="str">
            <v>JMT-E01-04</v>
          </cell>
        </row>
        <row r="69">
          <cell r="B69" t="str">
            <v>许双华</v>
          </cell>
          <cell r="C69" t="str">
            <v>JMT-E01-05</v>
          </cell>
        </row>
        <row r="70">
          <cell r="B70" t="str">
            <v>章慧力</v>
          </cell>
          <cell r="C70" t="str">
            <v>JMT-E01-06</v>
          </cell>
        </row>
        <row r="71">
          <cell r="B71" t="str">
            <v>叶海峰</v>
          </cell>
          <cell r="C71" t="str">
            <v>JMT-E01-07</v>
          </cell>
        </row>
        <row r="72">
          <cell r="B72" t="str">
            <v>许双华</v>
          </cell>
          <cell r="C72" t="str">
            <v>JMT-E01-08</v>
          </cell>
        </row>
        <row r="73">
          <cell r="B73" t="str">
            <v>叶海峰</v>
          </cell>
          <cell r="C73" t="str">
            <v>JMT-E01-09</v>
          </cell>
        </row>
        <row r="74">
          <cell r="B74" t="str">
            <v>温州</v>
          </cell>
          <cell r="C74" t="str">
            <v>JMT-E01-10</v>
          </cell>
        </row>
        <row r="75">
          <cell r="B75" t="str">
            <v>叶海峰</v>
          </cell>
          <cell r="C75" t="str">
            <v>JMT-E01-11</v>
          </cell>
        </row>
        <row r="76">
          <cell r="B76" t="str">
            <v>章慧力</v>
          </cell>
          <cell r="C76" t="str">
            <v>JMT-E01-12</v>
          </cell>
        </row>
        <row r="77">
          <cell r="B77" t="str">
            <v>许双华</v>
          </cell>
          <cell r="C77" t="str">
            <v>JMT-E01-13</v>
          </cell>
        </row>
        <row r="78">
          <cell r="B78" t="str">
            <v>马振江</v>
          </cell>
          <cell r="C78" t="str">
            <v>JMT-E01-14</v>
          </cell>
        </row>
        <row r="79">
          <cell r="B79" t="str">
            <v>翁建明</v>
          </cell>
          <cell r="C79" t="str">
            <v>JMT-M20-01</v>
          </cell>
        </row>
        <row r="80">
          <cell r="B80" t="str">
            <v>翁建明</v>
          </cell>
          <cell r="C80" t="str">
            <v>JMT-M20-02</v>
          </cell>
        </row>
        <row r="81">
          <cell r="B81" t="str">
            <v>翁建明</v>
          </cell>
          <cell r="C81" t="str">
            <v>JMT-M20-03</v>
          </cell>
        </row>
        <row r="82">
          <cell r="B82" t="str">
            <v>章慧力</v>
          </cell>
          <cell r="C82" t="str">
            <v>JMT-M20-04</v>
          </cell>
        </row>
        <row r="83">
          <cell r="B83" t="str">
            <v>王献伟</v>
          </cell>
          <cell r="C83" t="str">
            <v>JMT-M20-05</v>
          </cell>
        </row>
        <row r="84">
          <cell r="B84" t="str">
            <v>章慧力</v>
          </cell>
          <cell r="C84" t="str">
            <v>JMT-M20-06</v>
          </cell>
        </row>
        <row r="85">
          <cell r="B85" t="str">
            <v>叶海峰</v>
          </cell>
          <cell r="C85" t="str">
            <v>JMT-M20-07</v>
          </cell>
        </row>
        <row r="86">
          <cell r="B86" t="str">
            <v>应钢林</v>
          </cell>
          <cell r="C86" t="str">
            <v>JMT-M20-08</v>
          </cell>
        </row>
        <row r="87">
          <cell r="B87" t="str">
            <v>应钢林</v>
          </cell>
          <cell r="C87" t="str">
            <v>JMT-M20-09</v>
          </cell>
        </row>
        <row r="88">
          <cell r="B88" t="str">
            <v>叶海峰</v>
          </cell>
          <cell r="C88" t="str">
            <v>JMT-M20-10</v>
          </cell>
        </row>
        <row r="89">
          <cell r="B89" t="str">
            <v>叶海峰</v>
          </cell>
          <cell r="C89" t="str">
            <v>JMT-M20-11</v>
          </cell>
        </row>
        <row r="90">
          <cell r="B90" t="str">
            <v>叶海峰</v>
          </cell>
          <cell r="C90" t="str">
            <v>JMT-M20-12</v>
          </cell>
        </row>
        <row r="91">
          <cell r="B91" t="str">
            <v>王献伟</v>
          </cell>
          <cell r="C91" t="str">
            <v>JMT-F3000-01</v>
          </cell>
        </row>
        <row r="92">
          <cell r="B92" t="str">
            <v>翁建明</v>
          </cell>
          <cell r="C92" t="str">
            <v>JMT-F3000-02</v>
          </cell>
        </row>
        <row r="93">
          <cell r="B93" t="str">
            <v>史家明</v>
          </cell>
          <cell r="C93" t="str">
            <v>JMT-F3000-03</v>
          </cell>
        </row>
        <row r="94">
          <cell r="B94" t="str">
            <v>马振江</v>
          </cell>
          <cell r="C94" t="str">
            <v>JMT-F3000-04</v>
          </cell>
        </row>
        <row r="95">
          <cell r="B95" t="str">
            <v>史家明</v>
          </cell>
          <cell r="C95" t="str">
            <v>JMT-F3000-05</v>
          </cell>
        </row>
        <row r="96">
          <cell r="B96" t="str">
            <v>李国富</v>
          </cell>
          <cell r="C96" t="str">
            <v>JMT-F3000-06</v>
          </cell>
        </row>
        <row r="97">
          <cell r="B97" t="str">
            <v>王献伟</v>
          </cell>
          <cell r="C97" t="str">
            <v>JMT-F3000-07</v>
          </cell>
        </row>
        <row r="98">
          <cell r="B98" t="str">
            <v>王献伟</v>
          </cell>
          <cell r="C98" t="str">
            <v>JMT-F3000-08</v>
          </cell>
        </row>
        <row r="99">
          <cell r="B99" t="str">
            <v>翁建明</v>
          </cell>
          <cell r="C99" t="str">
            <v>JMT-F3000-09</v>
          </cell>
        </row>
        <row r="100">
          <cell r="B100" t="str">
            <v>马振江</v>
          </cell>
          <cell r="C100" t="str">
            <v>JMT-F3000-10</v>
          </cell>
        </row>
        <row r="101">
          <cell r="B101" t="str">
            <v>翁建明</v>
          </cell>
          <cell r="C101" t="str">
            <v>JMT-F3000-11</v>
          </cell>
        </row>
        <row r="102">
          <cell r="B102" t="str">
            <v>章慧力</v>
          </cell>
          <cell r="C102" t="str">
            <v>JMT-F3000-12</v>
          </cell>
        </row>
        <row r="103">
          <cell r="B103" t="str">
            <v>翁建明</v>
          </cell>
          <cell r="C103" t="str">
            <v>JMT-F3000-13</v>
          </cell>
        </row>
        <row r="104">
          <cell r="B104" t="str">
            <v>王献伟</v>
          </cell>
          <cell r="C104" t="str">
            <v>JMT-F3000-14</v>
          </cell>
        </row>
        <row r="105">
          <cell r="B105" t="str">
            <v>王献伟</v>
          </cell>
          <cell r="C105" t="str">
            <v>JMT-F3000-15</v>
          </cell>
        </row>
        <row r="106">
          <cell r="B106" t="str">
            <v>翁建明</v>
          </cell>
          <cell r="C106" t="str">
            <v>JMT-F3000-16</v>
          </cell>
        </row>
        <row r="107">
          <cell r="B107" t="str">
            <v>马振江</v>
          </cell>
          <cell r="C107" t="str">
            <v>JMT-F3000-17</v>
          </cell>
        </row>
        <row r="108">
          <cell r="B108" t="str">
            <v>马振江</v>
          </cell>
          <cell r="C108" t="str">
            <v>JMT-F3000-18</v>
          </cell>
        </row>
        <row r="109">
          <cell r="B109" t="str">
            <v>翁建明</v>
          </cell>
          <cell r="C109" t="str">
            <v>JMT-F3000-19</v>
          </cell>
        </row>
        <row r="110">
          <cell r="B110" t="str">
            <v>章慧力</v>
          </cell>
          <cell r="C110" t="str">
            <v>JMT-F3000-20</v>
          </cell>
        </row>
        <row r="111">
          <cell r="B111" t="str">
            <v>章慧力</v>
          </cell>
          <cell r="C111" t="str">
            <v>JMT-F3000-21</v>
          </cell>
        </row>
        <row r="112">
          <cell r="B112" t="str">
            <v>温州</v>
          </cell>
          <cell r="C112" t="str">
            <v>JMT-F3000-22</v>
          </cell>
        </row>
        <row r="113">
          <cell r="B113" t="str">
            <v>李国富</v>
          </cell>
          <cell r="C113" t="str">
            <v>JMT-F3000-23</v>
          </cell>
        </row>
        <row r="114">
          <cell r="B114" t="str">
            <v>温州</v>
          </cell>
          <cell r="C114" t="str">
            <v>JMT-F3000-24</v>
          </cell>
        </row>
        <row r="115">
          <cell r="B115" t="str">
            <v>史家明</v>
          </cell>
          <cell r="C115" t="str">
            <v>JMT-F3000-25</v>
          </cell>
        </row>
        <row r="116">
          <cell r="B116" t="str">
            <v>李国富</v>
          </cell>
          <cell r="C116" t="str">
            <v>JMT-F3000-26</v>
          </cell>
        </row>
        <row r="117">
          <cell r="B117" t="str">
            <v>汪春明</v>
          </cell>
          <cell r="C117" t="str">
            <v>JMT-AGT-01</v>
          </cell>
        </row>
        <row r="118">
          <cell r="B118" t="str">
            <v>汪春明</v>
          </cell>
          <cell r="C118" t="str">
            <v>JMT-AGT-02</v>
          </cell>
        </row>
        <row r="119">
          <cell r="B119" t="str">
            <v>汪春明</v>
          </cell>
          <cell r="C119" t="str">
            <v>JMT-AGT-03</v>
          </cell>
        </row>
        <row r="120">
          <cell r="B120" t="str">
            <v>汪春明</v>
          </cell>
          <cell r="C120" t="str">
            <v>JMT-AGT-04</v>
          </cell>
        </row>
        <row r="121">
          <cell r="B121" t="str">
            <v>汪春明</v>
          </cell>
          <cell r="C121" t="str">
            <v>JMT-AGT-05</v>
          </cell>
        </row>
        <row r="122">
          <cell r="B122" t="str">
            <v>许双华</v>
          </cell>
          <cell r="C122" t="str">
            <v>JMT-RUN-01</v>
          </cell>
        </row>
        <row r="123">
          <cell r="B123" t="str">
            <v>章慧力</v>
          </cell>
          <cell r="C123" t="str">
            <v>JMT-RUN-02</v>
          </cell>
        </row>
        <row r="124">
          <cell r="B124" t="str">
            <v>史家明</v>
          </cell>
          <cell r="C124" t="str">
            <v>JMT-KST-01</v>
          </cell>
        </row>
        <row r="125">
          <cell r="B125" t="str">
            <v>叶海峰</v>
          </cell>
          <cell r="C125" t="str">
            <v>JMT-KST-02</v>
          </cell>
        </row>
        <row r="126">
          <cell r="B126" t="str">
            <v>叶海峰</v>
          </cell>
          <cell r="C126" t="str">
            <v>JMT-KST-03</v>
          </cell>
        </row>
        <row r="127">
          <cell r="B127" t="str">
            <v>史家明</v>
          </cell>
          <cell r="C127" t="str">
            <v>JMT-KST-04</v>
          </cell>
        </row>
        <row r="128">
          <cell r="B128" t="str">
            <v>章慧力</v>
          </cell>
          <cell r="C128" t="str">
            <v>JMT-KST-05</v>
          </cell>
        </row>
        <row r="129">
          <cell r="B129" t="str">
            <v>章慧力</v>
          </cell>
          <cell r="C129" t="str">
            <v>JMT-KST-06</v>
          </cell>
        </row>
        <row r="130">
          <cell r="B130" t="str">
            <v>许双华</v>
          </cell>
          <cell r="C130" t="str">
            <v>JMT-KST-07</v>
          </cell>
        </row>
        <row r="131">
          <cell r="B131" t="str">
            <v>许双华</v>
          </cell>
          <cell r="C131" t="str">
            <v>JMT-KST-08</v>
          </cell>
        </row>
        <row r="132">
          <cell r="B132" t="str">
            <v>叶海峰</v>
          </cell>
          <cell r="C132" t="str">
            <v>JMT-14043-01</v>
          </cell>
        </row>
        <row r="133">
          <cell r="B133" t="str">
            <v>叶海峰</v>
          </cell>
          <cell r="C133" t="str">
            <v>JMT-14043-02</v>
          </cell>
        </row>
        <row r="134">
          <cell r="C134" t="str">
            <v>DHXD-01-09A</v>
          </cell>
        </row>
        <row r="135">
          <cell r="C135" t="str">
            <v>DHXD-01-10A</v>
          </cell>
        </row>
        <row r="136">
          <cell r="C136" t="str">
            <v>DHXD-01-11A</v>
          </cell>
        </row>
        <row r="137">
          <cell r="C137" t="str">
            <v>DHXD-01-12A</v>
          </cell>
        </row>
        <row r="138">
          <cell r="C138" t="str">
            <v>DHXD-01-13A</v>
          </cell>
        </row>
        <row r="139">
          <cell r="C139" t="str">
            <v>DHXD-01-14A</v>
          </cell>
        </row>
        <row r="140">
          <cell r="C140" t="str">
            <v>DHXD-01-15A</v>
          </cell>
        </row>
        <row r="141">
          <cell r="C141" t="str">
            <v>DHXD-01-16A</v>
          </cell>
        </row>
        <row r="142">
          <cell r="C142" t="str">
            <v>DHXD-01-17A</v>
          </cell>
        </row>
        <row r="143">
          <cell r="C143" t="str">
            <v>DHXD-01-18A</v>
          </cell>
        </row>
        <row r="144">
          <cell r="C144" t="str">
            <v>DHXD-01-19A</v>
          </cell>
        </row>
        <row r="145">
          <cell r="C145" t="str">
            <v>DHXD-01-20A</v>
          </cell>
        </row>
        <row r="146">
          <cell r="C146" t="str">
            <v>DHXD-01-21A</v>
          </cell>
        </row>
        <row r="147">
          <cell r="C147" t="str">
            <v>DHXD-01-22A</v>
          </cell>
        </row>
        <row r="148">
          <cell r="C148" t="str">
            <v>DHXD-01-23A</v>
          </cell>
        </row>
        <row r="149">
          <cell r="B149" t="str">
            <v>陈元富</v>
          </cell>
          <cell r="C149" t="str">
            <v>526-01</v>
          </cell>
        </row>
        <row r="150">
          <cell r="B150" t="str">
            <v>应建斌</v>
          </cell>
          <cell r="C150" t="str">
            <v>526-02</v>
          </cell>
        </row>
        <row r="151">
          <cell r="B151" t="str">
            <v>徐维隆</v>
          </cell>
          <cell r="C151" t="str">
            <v>526-03</v>
          </cell>
        </row>
        <row r="152">
          <cell r="B152" t="str">
            <v>蔡彦超</v>
          </cell>
          <cell r="C152" t="str">
            <v>526-04</v>
          </cell>
        </row>
        <row r="153">
          <cell r="B153" t="str">
            <v>戴亦明</v>
          </cell>
          <cell r="C153" t="str">
            <v>526-05</v>
          </cell>
        </row>
        <row r="154">
          <cell r="B154" t="str">
            <v>戴亦明</v>
          </cell>
          <cell r="C154" t="str">
            <v>526-06</v>
          </cell>
        </row>
        <row r="155">
          <cell r="B155" t="str">
            <v>徐维隆</v>
          </cell>
          <cell r="C155" t="str">
            <v>526-07</v>
          </cell>
        </row>
        <row r="156">
          <cell r="B156" t="str">
            <v>应建斌</v>
          </cell>
          <cell r="C156" t="str">
            <v>526-08</v>
          </cell>
        </row>
        <row r="157">
          <cell r="B157" t="str">
            <v>应建斌</v>
          </cell>
          <cell r="C157" t="str">
            <v>526-09</v>
          </cell>
        </row>
        <row r="158">
          <cell r="B158" t="str">
            <v>徐维隆</v>
          </cell>
          <cell r="C158" t="str">
            <v>526-10</v>
          </cell>
        </row>
        <row r="159">
          <cell r="B159" t="str">
            <v>黄光</v>
          </cell>
          <cell r="C159" t="str">
            <v>526-11</v>
          </cell>
        </row>
        <row r="160">
          <cell r="B160" t="str">
            <v>蔡彦超</v>
          </cell>
          <cell r="C160" t="str">
            <v>526-12</v>
          </cell>
        </row>
        <row r="161">
          <cell r="B161" t="str">
            <v>徐维隆</v>
          </cell>
          <cell r="C161" t="str">
            <v>526-13</v>
          </cell>
        </row>
        <row r="162">
          <cell r="B162" t="str">
            <v>徐维隆</v>
          </cell>
          <cell r="C162" t="str">
            <v>526-14</v>
          </cell>
        </row>
        <row r="163">
          <cell r="B163" t="str">
            <v>黄光</v>
          </cell>
          <cell r="C163" t="str">
            <v>526-15</v>
          </cell>
        </row>
        <row r="164">
          <cell r="B164" t="str">
            <v>蔡彦超</v>
          </cell>
          <cell r="C164" t="str">
            <v>526-16</v>
          </cell>
        </row>
        <row r="165">
          <cell r="B165" t="str">
            <v>蔡彦超</v>
          </cell>
          <cell r="C165" t="str">
            <v>526-17</v>
          </cell>
        </row>
        <row r="166">
          <cell r="B166" t="str">
            <v>蔡彦超</v>
          </cell>
          <cell r="C166" t="str">
            <v>526-18</v>
          </cell>
        </row>
        <row r="167">
          <cell r="B167" t="str">
            <v>黄光</v>
          </cell>
          <cell r="C167" t="str">
            <v>526-19</v>
          </cell>
        </row>
        <row r="168">
          <cell r="B168" t="str">
            <v>黄光</v>
          </cell>
          <cell r="C168" t="str">
            <v>526-20</v>
          </cell>
        </row>
        <row r="169">
          <cell r="B169" t="str">
            <v>蔡彦超</v>
          </cell>
          <cell r="C169" t="str">
            <v>526-21</v>
          </cell>
        </row>
        <row r="170">
          <cell r="B170" t="str">
            <v>蔡彦超</v>
          </cell>
          <cell r="C170" t="str">
            <v>526-22</v>
          </cell>
        </row>
        <row r="171">
          <cell r="B171" t="str">
            <v>徐维隆</v>
          </cell>
          <cell r="C171" t="str">
            <v>526-23</v>
          </cell>
        </row>
        <row r="172">
          <cell r="B172" t="str">
            <v>徐维隆</v>
          </cell>
          <cell r="C172" t="str">
            <v>526-24</v>
          </cell>
        </row>
        <row r="173">
          <cell r="B173" t="str">
            <v>黄光</v>
          </cell>
          <cell r="C173" t="str">
            <v>526-25</v>
          </cell>
        </row>
        <row r="174">
          <cell r="B174" t="str">
            <v>蔡彦超</v>
          </cell>
          <cell r="C174" t="str">
            <v>526-26</v>
          </cell>
        </row>
        <row r="175">
          <cell r="B175" t="str">
            <v>陈元富</v>
          </cell>
          <cell r="C175" t="str">
            <v>526-27</v>
          </cell>
        </row>
        <row r="176">
          <cell r="B176" t="str">
            <v>陈元富</v>
          </cell>
          <cell r="C176" t="str">
            <v>526-28</v>
          </cell>
        </row>
        <row r="177">
          <cell r="B177" t="str">
            <v>戴亦明</v>
          </cell>
          <cell r="C177" t="str">
            <v>526-29</v>
          </cell>
        </row>
        <row r="178">
          <cell r="B178" t="str">
            <v>戴亦明</v>
          </cell>
          <cell r="C178" t="str">
            <v>526-30</v>
          </cell>
        </row>
        <row r="179">
          <cell r="B179" t="str">
            <v>戴亦明</v>
          </cell>
          <cell r="C179" t="str">
            <v>526-31</v>
          </cell>
        </row>
        <row r="180">
          <cell r="B180" t="str">
            <v>戴亦明</v>
          </cell>
          <cell r="C180" t="str">
            <v>DHXD-01-01A</v>
          </cell>
        </row>
        <row r="181">
          <cell r="C181" t="str">
            <v>DHXD-01-02A</v>
          </cell>
        </row>
        <row r="182">
          <cell r="C182" t="str">
            <v>DHXD-01-03A</v>
          </cell>
        </row>
        <row r="183">
          <cell r="C183" t="str">
            <v>DHXD-01-04A</v>
          </cell>
        </row>
        <row r="184">
          <cell r="C184" t="str">
            <v>DHXD-01-05A</v>
          </cell>
        </row>
        <row r="185">
          <cell r="C185" t="str">
            <v>DHXD-01-06A</v>
          </cell>
        </row>
        <row r="186">
          <cell r="C186" t="str">
            <v>DHXD-01-07A</v>
          </cell>
        </row>
        <row r="187">
          <cell r="C187" t="str">
            <v>DHXD-01-08A</v>
          </cell>
        </row>
        <row r="188">
          <cell r="B188" t="str">
            <v>翁建明</v>
          </cell>
          <cell r="C188" t="str">
            <v>JMT-JH06-03</v>
          </cell>
        </row>
        <row r="189">
          <cell r="B189" t="str">
            <v>史家明</v>
          </cell>
          <cell r="C189" t="str">
            <v>JMT-BE-03</v>
          </cell>
        </row>
        <row r="190">
          <cell r="B190" t="str">
            <v>史家明</v>
          </cell>
          <cell r="C190" t="str">
            <v>JMT-BE-04</v>
          </cell>
        </row>
        <row r="191">
          <cell r="B191" t="str">
            <v>童军伟</v>
          </cell>
          <cell r="C191" t="str">
            <v>JMT-BG3-09</v>
          </cell>
        </row>
        <row r="192">
          <cell r="B192" t="str">
            <v>章慧力</v>
          </cell>
          <cell r="C192" t="str">
            <v>JMT-BG3-01</v>
          </cell>
        </row>
        <row r="193">
          <cell r="B193" t="str">
            <v>章慧力</v>
          </cell>
          <cell r="C193" t="str">
            <v>JMT-BG3-02</v>
          </cell>
        </row>
        <row r="194">
          <cell r="B194" t="str">
            <v>章慧力</v>
          </cell>
          <cell r="C194" t="str">
            <v>JMT-E01-12</v>
          </cell>
        </row>
        <row r="195">
          <cell r="B195" t="str">
            <v>蔡彦超</v>
          </cell>
          <cell r="C195" t="str">
            <v>JMT-YKS-A</v>
          </cell>
        </row>
        <row r="196">
          <cell r="B196" t="str">
            <v>蔡彦超</v>
          </cell>
          <cell r="C196" t="str">
            <v>JMT-YKS-C</v>
          </cell>
        </row>
        <row r="197">
          <cell r="B197" t="str">
            <v>蔡彦超</v>
          </cell>
          <cell r="C197" t="str">
            <v>JMT-YKS-D</v>
          </cell>
        </row>
        <row r="198">
          <cell r="B198" t="str">
            <v>应建斌</v>
          </cell>
          <cell r="C198" t="str">
            <v>XH108-001A</v>
          </cell>
        </row>
        <row r="199">
          <cell r="B199" t="str">
            <v>周良正</v>
          </cell>
          <cell r="C199" t="str">
            <v>XH108-002A</v>
          </cell>
        </row>
        <row r="200">
          <cell r="B200" t="str">
            <v>陈元富</v>
          </cell>
          <cell r="C200" t="str">
            <v>XH108-003A</v>
          </cell>
        </row>
        <row r="201">
          <cell r="B201" t="str">
            <v>章安</v>
          </cell>
          <cell r="C201" t="str">
            <v>XH108-004A</v>
          </cell>
        </row>
        <row r="202">
          <cell r="B202" t="str">
            <v>章安</v>
          </cell>
          <cell r="C202" t="str">
            <v>XH108-005A</v>
          </cell>
        </row>
        <row r="203">
          <cell r="B203" t="str">
            <v>章安</v>
          </cell>
          <cell r="C203" t="str">
            <v>XH108-006A</v>
          </cell>
        </row>
        <row r="204">
          <cell r="B204" t="str">
            <v>章安</v>
          </cell>
          <cell r="C204" t="str">
            <v>XH108-007A</v>
          </cell>
        </row>
        <row r="205">
          <cell r="B205" t="str">
            <v>章安</v>
          </cell>
          <cell r="C205" t="str">
            <v>XH108-008A</v>
          </cell>
        </row>
        <row r="206">
          <cell r="B206" t="str">
            <v>陈元富</v>
          </cell>
          <cell r="C206" t="str">
            <v>XH108-009A</v>
          </cell>
        </row>
        <row r="207">
          <cell r="B207" t="str">
            <v>陈元富</v>
          </cell>
          <cell r="C207" t="str">
            <v>XH108-010A</v>
          </cell>
        </row>
        <row r="208">
          <cell r="B208" t="str">
            <v>周良正</v>
          </cell>
          <cell r="C208" t="str">
            <v>XH108-011A</v>
          </cell>
        </row>
        <row r="209">
          <cell r="B209" t="str">
            <v>周良正</v>
          </cell>
          <cell r="C209" t="str">
            <v>XH108-012A</v>
          </cell>
        </row>
        <row r="210">
          <cell r="B210" t="str">
            <v>陈元富</v>
          </cell>
          <cell r="C210" t="str">
            <v>XH108-013A</v>
          </cell>
        </row>
        <row r="211">
          <cell r="B211" t="str">
            <v>陈元富</v>
          </cell>
          <cell r="C211" t="str">
            <v>XH108-014A</v>
          </cell>
        </row>
        <row r="212">
          <cell r="B212" t="str">
            <v>陈见月</v>
          </cell>
          <cell r="C212" t="str">
            <v>XH108-015A</v>
          </cell>
        </row>
        <row r="213">
          <cell r="B213" t="str">
            <v>陈见月</v>
          </cell>
          <cell r="C213" t="str">
            <v>XH108-016A</v>
          </cell>
        </row>
        <row r="214">
          <cell r="B214" t="str">
            <v>陈见月</v>
          </cell>
          <cell r="C214" t="str">
            <v>XH108-017A</v>
          </cell>
        </row>
        <row r="215">
          <cell r="B215" t="str">
            <v>陈见月</v>
          </cell>
          <cell r="C215" t="str">
            <v>XH108-018A</v>
          </cell>
        </row>
        <row r="216">
          <cell r="B216" t="str">
            <v>陈见月</v>
          </cell>
          <cell r="C216" t="str">
            <v>XH108-019A</v>
          </cell>
        </row>
        <row r="217">
          <cell r="B217" t="str">
            <v>陈见月</v>
          </cell>
          <cell r="C217" t="str">
            <v>XH108-020A</v>
          </cell>
        </row>
        <row r="218">
          <cell r="B218" t="str">
            <v>黄光</v>
          </cell>
          <cell r="C218" t="str">
            <v>XH108-021A</v>
          </cell>
        </row>
        <row r="219">
          <cell r="B219" t="str">
            <v>黄光</v>
          </cell>
          <cell r="C219" t="str">
            <v>XH108-022A</v>
          </cell>
        </row>
        <row r="220">
          <cell r="B220" t="str">
            <v>黄光</v>
          </cell>
          <cell r="C220" t="str">
            <v>XH-001A</v>
          </cell>
        </row>
        <row r="221">
          <cell r="B221" t="str">
            <v>黄光</v>
          </cell>
          <cell r="C221" t="str">
            <v>XH-002A</v>
          </cell>
        </row>
        <row r="222">
          <cell r="B222" t="str">
            <v>黄光</v>
          </cell>
          <cell r="C222" t="str">
            <v>XH-003A</v>
          </cell>
        </row>
        <row r="223">
          <cell r="B223" t="str">
            <v>黄光</v>
          </cell>
          <cell r="C223" t="str">
            <v>XH-004A</v>
          </cell>
        </row>
        <row r="224">
          <cell r="B224" t="str">
            <v>黄光</v>
          </cell>
          <cell r="C224" t="str">
            <v>XH-005A</v>
          </cell>
        </row>
        <row r="225">
          <cell r="B225" t="str">
            <v>徐维隆</v>
          </cell>
          <cell r="C225" t="str">
            <v>XH-006A</v>
          </cell>
        </row>
        <row r="226">
          <cell r="B226" t="str">
            <v>徐维隆</v>
          </cell>
          <cell r="C226" t="str">
            <v>XH-007A</v>
          </cell>
        </row>
        <row r="227">
          <cell r="B227" t="str">
            <v>徐维隆</v>
          </cell>
          <cell r="C227" t="str">
            <v>XH-008A</v>
          </cell>
        </row>
        <row r="228">
          <cell r="B228" t="str">
            <v>徐维隆</v>
          </cell>
          <cell r="C228" t="str">
            <v>XH-009A</v>
          </cell>
        </row>
        <row r="229">
          <cell r="B229" t="str">
            <v>徐维隆</v>
          </cell>
          <cell r="C229" t="str">
            <v>XH-010A</v>
          </cell>
        </row>
        <row r="230">
          <cell r="B230" t="str">
            <v>徐维隆</v>
          </cell>
          <cell r="C230" t="str">
            <v>XH-011A</v>
          </cell>
        </row>
        <row r="231">
          <cell r="B231" t="str">
            <v>徐维隆</v>
          </cell>
          <cell r="C231" t="str">
            <v>XH-012A</v>
          </cell>
        </row>
        <row r="232">
          <cell r="B232" t="str">
            <v>章慧力</v>
          </cell>
          <cell r="C232" t="str">
            <v>JMT-CHB-15</v>
          </cell>
        </row>
        <row r="233">
          <cell r="B233" t="str">
            <v>翁建明</v>
          </cell>
          <cell r="C233" t="str">
            <v>JMT-CHB-04</v>
          </cell>
        </row>
        <row r="234">
          <cell r="B234" t="str">
            <v>汪春明</v>
          </cell>
          <cell r="C234" t="str">
            <v>QIANGGANG-04</v>
          </cell>
        </row>
        <row r="235">
          <cell r="B235" t="str">
            <v>章安</v>
          </cell>
          <cell r="C235" t="str">
            <v>LH-0133A</v>
          </cell>
        </row>
        <row r="236">
          <cell r="B236" t="str">
            <v>汪春明</v>
          </cell>
          <cell r="C236" t="str">
            <v>JMT-YDSH-A1</v>
          </cell>
        </row>
        <row r="237">
          <cell r="B237" t="str">
            <v>汪春明</v>
          </cell>
          <cell r="C237" t="str">
            <v>JMT-YDSH-A2</v>
          </cell>
        </row>
        <row r="238">
          <cell r="B238" t="str">
            <v>汪春明</v>
          </cell>
          <cell r="C238" t="str">
            <v>BXG-WG</v>
          </cell>
        </row>
        <row r="239">
          <cell r="B239" t="str">
            <v>汪春明</v>
          </cell>
          <cell r="C239" t="str">
            <v>BXG-TCG</v>
          </cell>
        </row>
        <row r="240">
          <cell r="B240" t="str">
            <v>叶海峰</v>
          </cell>
          <cell r="C240" t="str">
            <v>JMT-BE-06</v>
          </cell>
        </row>
        <row r="241">
          <cell r="B241" t="str">
            <v>章慧力</v>
          </cell>
          <cell r="C241" t="str">
            <v>JMT-R020-01</v>
          </cell>
        </row>
        <row r="242">
          <cell r="B242" t="str">
            <v>许双华</v>
          </cell>
          <cell r="C242" t="str">
            <v>JMT-R020-02</v>
          </cell>
        </row>
        <row r="243">
          <cell r="B243" t="str">
            <v>翁建明</v>
          </cell>
          <cell r="C243" t="str">
            <v>JMT-R020-03</v>
          </cell>
        </row>
        <row r="244">
          <cell r="B244" t="str">
            <v>叶海峰</v>
          </cell>
          <cell r="C244" t="str">
            <v>JMT-R020-04</v>
          </cell>
        </row>
        <row r="245">
          <cell r="B245" t="str">
            <v>胡利敏</v>
          </cell>
          <cell r="C245" t="str">
            <v>JMT-R020-05</v>
          </cell>
        </row>
        <row r="246">
          <cell r="B246" t="str">
            <v>章慧力</v>
          </cell>
          <cell r="C246" t="str">
            <v>JMT-R020-06</v>
          </cell>
        </row>
        <row r="247">
          <cell r="B247" t="str">
            <v>章慧力</v>
          </cell>
          <cell r="C247" t="str">
            <v>JMT-R020-06</v>
          </cell>
        </row>
        <row r="248">
          <cell r="B248" t="str">
            <v>何贤健</v>
          </cell>
          <cell r="C248" t="str">
            <v>JMT-R020-07</v>
          </cell>
        </row>
        <row r="249">
          <cell r="B249" t="str">
            <v>马振江</v>
          </cell>
          <cell r="C249" t="str">
            <v>JMT-R020-08</v>
          </cell>
        </row>
        <row r="250">
          <cell r="B250" t="str">
            <v>叶海峰</v>
          </cell>
          <cell r="C250" t="str">
            <v>JMT-R020-09</v>
          </cell>
        </row>
        <row r="251">
          <cell r="B251" t="str">
            <v>翁建明</v>
          </cell>
          <cell r="C251" t="str">
            <v>JMT-R020-10</v>
          </cell>
        </row>
        <row r="252">
          <cell r="B252" t="str">
            <v>马振江</v>
          </cell>
          <cell r="C252" t="str">
            <v>JMT-R020-11</v>
          </cell>
        </row>
        <row r="253">
          <cell r="B253" t="str">
            <v>温州</v>
          </cell>
          <cell r="C253" t="str">
            <v>JMT-R020-12</v>
          </cell>
        </row>
        <row r="254">
          <cell r="B254" t="str">
            <v>温州</v>
          </cell>
          <cell r="C254" t="str">
            <v>JMT-R020-13</v>
          </cell>
        </row>
        <row r="255">
          <cell r="B255" t="str">
            <v>马振江</v>
          </cell>
          <cell r="C255" t="str">
            <v>JMT-R020-14</v>
          </cell>
        </row>
        <row r="256">
          <cell r="B256" t="str">
            <v>毕卫明</v>
          </cell>
          <cell r="C256" t="str">
            <v>JMT-R020-15</v>
          </cell>
        </row>
        <row r="257">
          <cell r="B257" t="str">
            <v>应建斌</v>
          </cell>
          <cell r="C257">
            <v>99852</v>
          </cell>
        </row>
        <row r="258">
          <cell r="B258" t="str">
            <v>汪春明</v>
          </cell>
          <cell r="C258" t="str">
            <v>JMT-AGT-07</v>
          </cell>
        </row>
        <row r="259">
          <cell r="B259" t="str">
            <v>应建斌</v>
          </cell>
          <cell r="C259">
            <v>99582</v>
          </cell>
        </row>
        <row r="260">
          <cell r="B260" t="str">
            <v>章慧力</v>
          </cell>
          <cell r="C260" t="str">
            <v>JMT-GB3-03</v>
          </cell>
        </row>
        <row r="261">
          <cell r="B261" t="str">
            <v>史家明</v>
          </cell>
          <cell r="C261" t="str">
            <v>JMT-FA01-01</v>
          </cell>
        </row>
        <row r="262">
          <cell r="B262" t="str">
            <v>胡利敏</v>
          </cell>
          <cell r="C262" t="str">
            <v>JMT-FA01-03</v>
          </cell>
        </row>
        <row r="263">
          <cell r="B263" t="str">
            <v>胡利敏</v>
          </cell>
          <cell r="C263" t="str">
            <v>JMT-FA01-05</v>
          </cell>
        </row>
        <row r="264">
          <cell r="B264" t="str">
            <v>章慧力</v>
          </cell>
          <cell r="C264" t="str">
            <v>JMT-PBT-01</v>
          </cell>
        </row>
        <row r="265">
          <cell r="B265" t="str">
            <v>叶海峰</v>
          </cell>
          <cell r="C265" t="str">
            <v>JMT-PBT-02</v>
          </cell>
        </row>
        <row r="266">
          <cell r="B266" t="str">
            <v>叶海峰</v>
          </cell>
          <cell r="C266" t="str">
            <v>JMT-PBT-03</v>
          </cell>
        </row>
        <row r="267">
          <cell r="B267" t="str">
            <v>汪春明</v>
          </cell>
          <cell r="C267" t="str">
            <v>JMT-AGT-SB</v>
          </cell>
        </row>
        <row r="268">
          <cell r="B268" t="str">
            <v>章慧力</v>
          </cell>
          <cell r="C268" t="str">
            <v>JMT-BG3-03</v>
          </cell>
        </row>
        <row r="269">
          <cell r="B269" t="str">
            <v>许双华</v>
          </cell>
          <cell r="C269" t="str">
            <v>JMT-BG3-07</v>
          </cell>
        </row>
        <row r="270">
          <cell r="B270" t="str">
            <v>蔡彦超</v>
          </cell>
          <cell r="C270" t="str">
            <v>HC-FLL-20A</v>
          </cell>
        </row>
        <row r="271">
          <cell r="B271" t="str">
            <v>章慧力</v>
          </cell>
          <cell r="C271" t="str">
            <v>JMT-BG3-08</v>
          </cell>
        </row>
        <row r="272">
          <cell r="B272" t="str">
            <v>汪春明</v>
          </cell>
          <cell r="C272" t="str">
            <v>JMT-AGT-MB</v>
          </cell>
        </row>
        <row r="273">
          <cell r="B273" t="str">
            <v>黄光</v>
          </cell>
          <cell r="C273" t="str">
            <v>GBW348-68-30A</v>
          </cell>
        </row>
        <row r="274">
          <cell r="B274" t="str">
            <v>黄光</v>
          </cell>
          <cell r="C274" t="str">
            <v>GBW348-69-31A</v>
          </cell>
        </row>
        <row r="275">
          <cell r="B275" t="str">
            <v>蔡彦超</v>
          </cell>
          <cell r="C275" t="str">
            <v>GBW348-72-32A</v>
          </cell>
        </row>
        <row r="276">
          <cell r="B276" t="str">
            <v>蔡彦超</v>
          </cell>
          <cell r="C276" t="str">
            <v>GBW348-76-33A</v>
          </cell>
        </row>
        <row r="277">
          <cell r="B277" t="str">
            <v>蔡彦超</v>
          </cell>
          <cell r="C277" t="str">
            <v>GBW348-81-34A</v>
          </cell>
        </row>
        <row r="278">
          <cell r="B278" t="str">
            <v>黄光</v>
          </cell>
          <cell r="C278" t="str">
            <v>GBW348-82-35A</v>
          </cell>
        </row>
        <row r="279">
          <cell r="B279" t="str">
            <v>廖明天</v>
          </cell>
          <cell r="C279" t="str">
            <v>JMT-UZ01</v>
          </cell>
        </row>
        <row r="280">
          <cell r="B280" t="str">
            <v>廖明天</v>
          </cell>
          <cell r="C280" t="str">
            <v>JMT-UZ02</v>
          </cell>
        </row>
        <row r="281">
          <cell r="B281" t="str">
            <v>廖明天</v>
          </cell>
          <cell r="C281" t="str">
            <v>JMT-UZ03</v>
          </cell>
        </row>
        <row r="282">
          <cell r="B282" t="str">
            <v>廖明天</v>
          </cell>
          <cell r="C282" t="str">
            <v>JMT-UZ04</v>
          </cell>
        </row>
        <row r="283">
          <cell r="B283" t="str">
            <v>张星</v>
          </cell>
          <cell r="C283" t="str">
            <v>JMT-UZ13</v>
          </cell>
        </row>
        <row r="284">
          <cell r="B284" t="str">
            <v>张星</v>
          </cell>
          <cell r="C284" t="str">
            <v>JMT-UZ14</v>
          </cell>
        </row>
        <row r="285">
          <cell r="B285" t="str">
            <v>廖明天</v>
          </cell>
          <cell r="C285" t="str">
            <v>JMT-UZ08</v>
          </cell>
        </row>
        <row r="286">
          <cell r="B286" t="str">
            <v>廖明天</v>
          </cell>
          <cell r="C286" t="str">
            <v>JMT-UZ09</v>
          </cell>
        </row>
        <row r="287">
          <cell r="B287" t="str">
            <v>廖明天</v>
          </cell>
          <cell r="C287" t="str">
            <v>JMT-UZ10</v>
          </cell>
        </row>
        <row r="288">
          <cell r="B288" t="str">
            <v>汪春明</v>
          </cell>
          <cell r="C288" t="str">
            <v>JMT-AGT-09</v>
          </cell>
        </row>
        <row r="289">
          <cell r="B289" t="str">
            <v>许双华</v>
          </cell>
          <cell r="C289" t="str">
            <v>JMT-D760-01</v>
          </cell>
        </row>
        <row r="290">
          <cell r="B290" t="str">
            <v>李国富</v>
          </cell>
          <cell r="C290" t="str">
            <v>JMT-D760-02</v>
          </cell>
        </row>
        <row r="291">
          <cell r="B291" t="str">
            <v>史家明</v>
          </cell>
          <cell r="C291" t="str">
            <v>JMT-FA01-04</v>
          </cell>
        </row>
        <row r="292">
          <cell r="B292" t="str">
            <v>叶海峰</v>
          </cell>
          <cell r="C292" t="str">
            <v>JMT-D760-04</v>
          </cell>
        </row>
        <row r="293">
          <cell r="B293" t="str">
            <v>金国</v>
          </cell>
          <cell r="C293" t="str">
            <v>JMT-D760-18</v>
          </cell>
        </row>
        <row r="294">
          <cell r="B294" t="str">
            <v>孙旺震</v>
          </cell>
          <cell r="C294" t="str">
            <v>JMT-SM-01</v>
          </cell>
        </row>
        <row r="295">
          <cell r="B295" t="str">
            <v>王献伟</v>
          </cell>
          <cell r="C295" t="str">
            <v>JMT-SM-02</v>
          </cell>
        </row>
        <row r="296">
          <cell r="B296" t="str">
            <v>孙旺震</v>
          </cell>
          <cell r="C296" t="str">
            <v>JMT-SM-03</v>
          </cell>
        </row>
        <row r="297">
          <cell r="B297" t="str">
            <v>孙旺震</v>
          </cell>
          <cell r="C297" t="str">
            <v>JMT-SM-04</v>
          </cell>
        </row>
        <row r="298">
          <cell r="B298" t="str">
            <v>应钢林</v>
          </cell>
          <cell r="C298" t="str">
            <v>JMT-SM-05</v>
          </cell>
        </row>
        <row r="299">
          <cell r="B299" t="str">
            <v>叶海峰</v>
          </cell>
          <cell r="C299" t="str">
            <v>JMT-SM-06</v>
          </cell>
        </row>
        <row r="300">
          <cell r="B300" t="str">
            <v>应钢林</v>
          </cell>
          <cell r="C300" t="str">
            <v>JMT-SM-07</v>
          </cell>
        </row>
        <row r="301">
          <cell r="B301" t="str">
            <v>孙旺震</v>
          </cell>
          <cell r="C301" t="str">
            <v>JMT-SM-08</v>
          </cell>
        </row>
        <row r="302">
          <cell r="B302" t="str">
            <v>应钢林</v>
          </cell>
          <cell r="C302" t="str">
            <v>JMT-SM-09</v>
          </cell>
        </row>
        <row r="303">
          <cell r="B303" t="str">
            <v>孙旺震</v>
          </cell>
          <cell r="C303" t="str">
            <v>JMT-SM-10</v>
          </cell>
        </row>
        <row r="304">
          <cell r="B304" t="str">
            <v>王献伟</v>
          </cell>
          <cell r="C304" t="str">
            <v>JMT-SM-11</v>
          </cell>
        </row>
        <row r="305">
          <cell r="B305" t="str">
            <v>孙旺震</v>
          </cell>
          <cell r="C305" t="str">
            <v>JMT-SM-12</v>
          </cell>
        </row>
        <row r="306">
          <cell r="B306" t="str">
            <v>应钢林</v>
          </cell>
          <cell r="C306" t="str">
            <v>JMT-SM-13</v>
          </cell>
        </row>
        <row r="307">
          <cell r="B307" t="str">
            <v>孙旺震</v>
          </cell>
          <cell r="C307" t="str">
            <v>JMT-SM-14</v>
          </cell>
        </row>
        <row r="308">
          <cell r="B308" t="str">
            <v>应钢林</v>
          </cell>
          <cell r="C308" t="str">
            <v>JMT-JS-01</v>
          </cell>
        </row>
        <row r="309">
          <cell r="B309" t="str">
            <v>应钢林</v>
          </cell>
          <cell r="C309" t="str">
            <v>JMT-JS-02</v>
          </cell>
        </row>
        <row r="310">
          <cell r="B310" t="str">
            <v>周贤平</v>
          </cell>
          <cell r="C310">
            <v>8486</v>
          </cell>
        </row>
        <row r="311">
          <cell r="B311" t="str">
            <v>汪春明</v>
          </cell>
          <cell r="C311" t="str">
            <v>JMT AGW-08</v>
          </cell>
        </row>
        <row r="312">
          <cell r="B312" t="str">
            <v>汪春明</v>
          </cell>
          <cell r="C312" t="str">
            <v>JMT AGW-09</v>
          </cell>
        </row>
        <row r="313">
          <cell r="B313" t="str">
            <v>汪春明</v>
          </cell>
          <cell r="C313" t="str">
            <v>JMT AGW-07</v>
          </cell>
        </row>
        <row r="314">
          <cell r="B314" t="str">
            <v>王献伟</v>
          </cell>
          <cell r="C314" t="str">
            <v>JMT-G5-01</v>
          </cell>
        </row>
        <row r="315">
          <cell r="B315" t="str">
            <v>王献伟</v>
          </cell>
          <cell r="C315" t="str">
            <v>JMT-G5-02</v>
          </cell>
        </row>
        <row r="316">
          <cell r="B316" t="str">
            <v>王献伟</v>
          </cell>
          <cell r="C316" t="str">
            <v>JMT-G5-03</v>
          </cell>
        </row>
        <row r="317">
          <cell r="B317" t="str">
            <v>王献伟</v>
          </cell>
          <cell r="C317" t="str">
            <v>JMT-G5-04</v>
          </cell>
        </row>
        <row r="318">
          <cell r="B318" t="str">
            <v>李国富</v>
          </cell>
          <cell r="C318" t="str">
            <v>JMT-G5-05</v>
          </cell>
        </row>
        <row r="319">
          <cell r="B319" t="str">
            <v>章慧力</v>
          </cell>
          <cell r="C319" t="str">
            <v>JMT-G5-06</v>
          </cell>
        </row>
        <row r="320">
          <cell r="B320" t="str">
            <v>应钢林</v>
          </cell>
          <cell r="C320" t="str">
            <v>JMT-G5-07</v>
          </cell>
        </row>
        <row r="321">
          <cell r="B321" t="str">
            <v>温州</v>
          </cell>
          <cell r="C321" t="str">
            <v>JMT-G5-08</v>
          </cell>
        </row>
        <row r="322">
          <cell r="B322" t="str">
            <v>温州</v>
          </cell>
          <cell r="C322" t="str">
            <v>JMT-G5-09</v>
          </cell>
        </row>
        <row r="323">
          <cell r="B323" t="str">
            <v>叶海峰</v>
          </cell>
          <cell r="C323" t="str">
            <v>JMT-G5-10</v>
          </cell>
        </row>
        <row r="324">
          <cell r="B324" t="str">
            <v>叶海峰</v>
          </cell>
          <cell r="C324" t="str">
            <v>JMT-G5-11</v>
          </cell>
        </row>
        <row r="325">
          <cell r="B325" t="str">
            <v>翁建明</v>
          </cell>
          <cell r="C325" t="str">
            <v>JMT-G5-12</v>
          </cell>
        </row>
        <row r="326">
          <cell r="B326" t="str">
            <v>胡利敏</v>
          </cell>
          <cell r="C326" t="str">
            <v>JMT-G5-13</v>
          </cell>
        </row>
        <row r="327">
          <cell r="B327" t="str">
            <v>胡利敏</v>
          </cell>
          <cell r="C327" t="str">
            <v>JMT-G5-14</v>
          </cell>
        </row>
        <row r="328">
          <cell r="B328" t="str">
            <v>翁建明</v>
          </cell>
          <cell r="C328" t="str">
            <v>JMT-G5-15</v>
          </cell>
        </row>
        <row r="329">
          <cell r="B329" t="str">
            <v>叶海峰</v>
          </cell>
          <cell r="C329" t="str">
            <v>JMT-G5-16</v>
          </cell>
        </row>
        <row r="330">
          <cell r="B330" t="str">
            <v>翁建明</v>
          </cell>
          <cell r="C330" t="str">
            <v>JMT-G5-17</v>
          </cell>
        </row>
        <row r="331">
          <cell r="B331" t="str">
            <v>李国富</v>
          </cell>
          <cell r="C331" t="str">
            <v>JMT-G5-18</v>
          </cell>
        </row>
        <row r="332">
          <cell r="B332" t="str">
            <v>李国富</v>
          </cell>
          <cell r="C332" t="str">
            <v>JMT-G5-19</v>
          </cell>
        </row>
        <row r="333">
          <cell r="B333" t="str">
            <v>李国富</v>
          </cell>
          <cell r="C333" t="str">
            <v>JMT-W11-01</v>
          </cell>
        </row>
        <row r="334">
          <cell r="B334" t="str">
            <v>马振江</v>
          </cell>
          <cell r="C334" t="str">
            <v>JMT-W11-02</v>
          </cell>
        </row>
        <row r="335">
          <cell r="B335" t="str">
            <v>李国富</v>
          </cell>
          <cell r="C335" t="str">
            <v>JMT-W11-03</v>
          </cell>
        </row>
        <row r="336">
          <cell r="B336" t="str">
            <v>马振江</v>
          </cell>
          <cell r="C336" t="str">
            <v>JMT-W11-04</v>
          </cell>
        </row>
        <row r="337">
          <cell r="B337" t="str">
            <v>应建斌</v>
          </cell>
          <cell r="C337" t="str">
            <v>GBW462QG0101A</v>
          </cell>
        </row>
        <row r="338">
          <cell r="B338" t="str">
            <v>陈元富</v>
          </cell>
          <cell r="C338" t="str">
            <v>GBW462QG0202A</v>
          </cell>
        </row>
        <row r="339">
          <cell r="B339" t="str">
            <v>陈元富</v>
          </cell>
          <cell r="C339" t="str">
            <v>GBW462QG0303A</v>
          </cell>
        </row>
        <row r="340">
          <cell r="B340" t="str">
            <v>陈元富</v>
          </cell>
          <cell r="C340" t="str">
            <v>GBW462QG0504A</v>
          </cell>
        </row>
        <row r="341">
          <cell r="B341" t="str">
            <v>陈元富</v>
          </cell>
          <cell r="C341" t="str">
            <v>GBW462QG0605A</v>
          </cell>
        </row>
        <row r="342">
          <cell r="B342" t="str">
            <v>陈元富</v>
          </cell>
          <cell r="C342" t="str">
            <v>GBW462QG0706A</v>
          </cell>
        </row>
        <row r="343">
          <cell r="B343" t="str">
            <v>应建斌</v>
          </cell>
          <cell r="C343" t="str">
            <v>GBW462QG0807A</v>
          </cell>
        </row>
        <row r="344">
          <cell r="B344" t="str">
            <v>周良正</v>
          </cell>
          <cell r="C344" t="str">
            <v>GBW462QG1008A</v>
          </cell>
        </row>
        <row r="345">
          <cell r="B345" t="str">
            <v>应建斌</v>
          </cell>
          <cell r="C345" t="str">
            <v>GBW462QG1409A</v>
          </cell>
        </row>
        <row r="346">
          <cell r="B346" t="str">
            <v>周良正</v>
          </cell>
          <cell r="C346" t="str">
            <v>GBW462QG1510A</v>
          </cell>
        </row>
        <row r="347">
          <cell r="B347" t="str">
            <v>黄光</v>
          </cell>
          <cell r="C347" t="str">
            <v>GBW462QG1711A</v>
          </cell>
        </row>
        <row r="348">
          <cell r="B348" t="str">
            <v>应建斌</v>
          </cell>
          <cell r="C348" t="str">
            <v>GBW462QG2212A</v>
          </cell>
        </row>
        <row r="349">
          <cell r="B349" t="str">
            <v>黄光</v>
          </cell>
          <cell r="C349" t="str">
            <v>GBW462QG2313A</v>
          </cell>
        </row>
        <row r="350">
          <cell r="B350" t="str">
            <v>黄光</v>
          </cell>
          <cell r="C350" t="str">
            <v>GBW462QG2414A</v>
          </cell>
        </row>
        <row r="351">
          <cell r="B351" t="str">
            <v>朱乾</v>
          </cell>
          <cell r="C351" t="str">
            <v>GBW462QG3015A</v>
          </cell>
        </row>
        <row r="352">
          <cell r="B352" t="str">
            <v>朱乾</v>
          </cell>
          <cell r="C352" t="str">
            <v>GBW462QG3116A</v>
          </cell>
        </row>
        <row r="353">
          <cell r="B353" t="str">
            <v>朱乾</v>
          </cell>
          <cell r="C353" t="str">
            <v>GBW462QG3217A</v>
          </cell>
        </row>
        <row r="354">
          <cell r="B354" t="str">
            <v>章安</v>
          </cell>
          <cell r="C354" t="str">
            <v>GBW462QG3318A</v>
          </cell>
        </row>
        <row r="355">
          <cell r="B355" t="str">
            <v>章安</v>
          </cell>
          <cell r="C355" t="str">
            <v>GBW462QG3419A</v>
          </cell>
        </row>
        <row r="356">
          <cell r="B356" t="str">
            <v>章安</v>
          </cell>
          <cell r="C356" t="str">
            <v>GBW462QG3520A</v>
          </cell>
        </row>
        <row r="357">
          <cell r="B357" t="str">
            <v>黄光</v>
          </cell>
          <cell r="C357" t="str">
            <v>GBW462QG4221A</v>
          </cell>
        </row>
        <row r="358">
          <cell r="B358" t="str">
            <v>黄光</v>
          </cell>
          <cell r="C358" t="str">
            <v>GBW462QG4322A</v>
          </cell>
        </row>
        <row r="359">
          <cell r="B359" t="str">
            <v>朱乾</v>
          </cell>
          <cell r="C359" t="str">
            <v>GBW462QG4723A</v>
          </cell>
        </row>
        <row r="360">
          <cell r="B360" t="str">
            <v>应建斌</v>
          </cell>
          <cell r="C360" t="str">
            <v>GBW489-02-02A</v>
          </cell>
        </row>
        <row r="361">
          <cell r="B361" t="str">
            <v>李松松</v>
          </cell>
          <cell r="C361" t="str">
            <v>GBW489-03-03A</v>
          </cell>
        </row>
        <row r="362">
          <cell r="B362" t="str">
            <v>丁卫杰</v>
          </cell>
          <cell r="C362" t="str">
            <v>GBW489-04-04A</v>
          </cell>
        </row>
        <row r="363">
          <cell r="B363" t="str">
            <v>丁卫杰</v>
          </cell>
          <cell r="C363" t="str">
            <v>GBW489-05-05A</v>
          </cell>
        </row>
        <row r="364">
          <cell r="B364" t="str">
            <v>丁卫杰</v>
          </cell>
          <cell r="C364" t="str">
            <v>GBW489-07-06A</v>
          </cell>
        </row>
        <row r="365">
          <cell r="B365" t="str">
            <v>丁卫杰</v>
          </cell>
          <cell r="C365" t="str">
            <v>GBW489-08-07A</v>
          </cell>
        </row>
        <row r="366">
          <cell r="B366" t="str">
            <v>应建斌</v>
          </cell>
          <cell r="C366" t="str">
            <v>GBW489-11-08A</v>
          </cell>
        </row>
        <row r="367">
          <cell r="B367" t="str">
            <v>陈见月</v>
          </cell>
          <cell r="C367" t="str">
            <v>GBW489-12-09A</v>
          </cell>
        </row>
        <row r="368">
          <cell r="B368" t="str">
            <v>陈见月</v>
          </cell>
          <cell r="C368" t="str">
            <v>GBW489-13-10A</v>
          </cell>
        </row>
        <row r="369">
          <cell r="B369" t="str">
            <v>陈见月</v>
          </cell>
          <cell r="C369" t="str">
            <v>GBW489-14-11A</v>
          </cell>
        </row>
        <row r="370">
          <cell r="B370" t="str">
            <v>陈见月</v>
          </cell>
          <cell r="C370" t="str">
            <v>GBW489-17-12A</v>
          </cell>
        </row>
        <row r="371">
          <cell r="B371" t="str">
            <v>李松松</v>
          </cell>
          <cell r="C371" t="str">
            <v>GBW489-19-13A</v>
          </cell>
        </row>
        <row r="372">
          <cell r="B372" t="str">
            <v>李松松</v>
          </cell>
          <cell r="C372" t="str">
            <v>GBW489-21-14A</v>
          </cell>
        </row>
        <row r="373">
          <cell r="B373" t="str">
            <v>蔡彦超</v>
          </cell>
          <cell r="C373" t="str">
            <v>GBW489-24-15A</v>
          </cell>
        </row>
        <row r="374">
          <cell r="B374" t="str">
            <v>蔡彦超</v>
          </cell>
          <cell r="C374" t="str">
            <v>GBW489-26-16A</v>
          </cell>
        </row>
        <row r="375">
          <cell r="B375" t="str">
            <v>陈见月</v>
          </cell>
          <cell r="C375" t="str">
            <v>GBW489-27-17A</v>
          </cell>
        </row>
        <row r="376">
          <cell r="B376" t="str">
            <v>李松松</v>
          </cell>
          <cell r="C376" t="str">
            <v>GBW489-29-18A</v>
          </cell>
        </row>
        <row r="377">
          <cell r="B377" t="str">
            <v>陈见月</v>
          </cell>
          <cell r="C377" t="str">
            <v>GBW489-32-19A</v>
          </cell>
        </row>
        <row r="378">
          <cell r="B378" t="str">
            <v>叶万事</v>
          </cell>
          <cell r="C378" t="str">
            <v>GBW489-34-20A</v>
          </cell>
        </row>
        <row r="379">
          <cell r="B379" t="str">
            <v>叶万事</v>
          </cell>
          <cell r="C379" t="str">
            <v>GBW489-36-21A</v>
          </cell>
        </row>
        <row r="380">
          <cell r="B380" t="str">
            <v>陈见月</v>
          </cell>
          <cell r="C380" t="str">
            <v>GBW489-37-22A</v>
          </cell>
        </row>
        <row r="381">
          <cell r="B381" t="str">
            <v>蔡彦超</v>
          </cell>
          <cell r="C381" t="str">
            <v>GBW489-38-23A</v>
          </cell>
        </row>
        <row r="382">
          <cell r="B382" t="str">
            <v>蔡彦超</v>
          </cell>
          <cell r="C382" t="str">
            <v>GBW489-39-24A</v>
          </cell>
        </row>
        <row r="383">
          <cell r="B383" t="str">
            <v>李松松</v>
          </cell>
          <cell r="C383" t="str">
            <v>GBW489-40-25A</v>
          </cell>
        </row>
        <row r="384">
          <cell r="B384" t="str">
            <v>黄光</v>
          </cell>
          <cell r="C384" t="str">
            <v>GBW489-42-26A</v>
          </cell>
        </row>
        <row r="385">
          <cell r="B385" t="str">
            <v>黄光</v>
          </cell>
          <cell r="C385" t="str">
            <v>GBW489-44-27A</v>
          </cell>
        </row>
        <row r="386">
          <cell r="B386" t="str">
            <v>蔡彦超</v>
          </cell>
          <cell r="C386" t="str">
            <v>GBW489-48-28A</v>
          </cell>
        </row>
        <row r="387">
          <cell r="B387" t="str">
            <v>蔡彦超</v>
          </cell>
          <cell r="C387" t="str">
            <v>GBW489-51-29A</v>
          </cell>
        </row>
        <row r="388">
          <cell r="B388" t="str">
            <v>陈见月</v>
          </cell>
          <cell r="C388" t="str">
            <v>GBW489-52-30A</v>
          </cell>
        </row>
        <row r="389">
          <cell r="B389" t="str">
            <v>廖明天</v>
          </cell>
          <cell r="C389" t="str">
            <v>JMT-volvo-01</v>
          </cell>
        </row>
        <row r="390">
          <cell r="B390" t="str">
            <v>廖明天</v>
          </cell>
          <cell r="C390" t="str">
            <v>JMT-volvo-02</v>
          </cell>
        </row>
        <row r="391">
          <cell r="B391" t="str">
            <v>廖明天</v>
          </cell>
          <cell r="C391" t="str">
            <v>JMT-volvo-03</v>
          </cell>
        </row>
        <row r="392">
          <cell r="B392" t="str">
            <v>许双华</v>
          </cell>
          <cell r="C392" t="str">
            <v>JMT-volvo-04</v>
          </cell>
        </row>
        <row r="393">
          <cell r="B393" t="str">
            <v>章慧力</v>
          </cell>
          <cell r="C393" t="str">
            <v>JMT-volvo-05</v>
          </cell>
        </row>
        <row r="394">
          <cell r="B394" t="str">
            <v>许双华</v>
          </cell>
          <cell r="C394" t="str">
            <v>JMT-volvo-06</v>
          </cell>
        </row>
        <row r="395">
          <cell r="B395" t="str">
            <v>廖明天</v>
          </cell>
          <cell r="C395" t="str">
            <v>JMT-volvo-07</v>
          </cell>
        </row>
        <row r="396">
          <cell r="B396" t="str">
            <v>廖明天</v>
          </cell>
          <cell r="C396" t="str">
            <v>JMT-volvo-08</v>
          </cell>
        </row>
        <row r="397">
          <cell r="B397" t="str">
            <v>章安</v>
          </cell>
          <cell r="C397" t="str">
            <v>GBW487-01-01A</v>
          </cell>
        </row>
        <row r="398">
          <cell r="B398" t="str">
            <v>周良正</v>
          </cell>
          <cell r="C398" t="str">
            <v>GBW487-03-02A</v>
          </cell>
        </row>
        <row r="399">
          <cell r="B399" t="str">
            <v>章安</v>
          </cell>
          <cell r="C399" t="str">
            <v>GBW487-04-03A</v>
          </cell>
        </row>
        <row r="400">
          <cell r="B400" t="str">
            <v>周良正</v>
          </cell>
          <cell r="C400" t="str">
            <v>GBW487-06-04A</v>
          </cell>
        </row>
        <row r="401">
          <cell r="B401" t="str">
            <v>陈元富</v>
          </cell>
          <cell r="C401" t="str">
            <v>GBW487-08-05A</v>
          </cell>
        </row>
        <row r="402">
          <cell r="B402" t="str">
            <v>朱乾</v>
          </cell>
          <cell r="C402" t="str">
            <v>GBW487-09-06A</v>
          </cell>
        </row>
        <row r="403">
          <cell r="B403" t="str">
            <v>朱乾</v>
          </cell>
          <cell r="C403" t="str">
            <v>GBW487-10-07A</v>
          </cell>
        </row>
        <row r="404">
          <cell r="B404" t="str">
            <v>朱乾</v>
          </cell>
          <cell r="C404" t="str">
            <v>GBW487-11-08A</v>
          </cell>
        </row>
        <row r="405">
          <cell r="B405" t="str">
            <v>戴亦明</v>
          </cell>
          <cell r="C405" t="str">
            <v>GBW487-12-09A</v>
          </cell>
        </row>
        <row r="406">
          <cell r="B406" t="str">
            <v>戴亦明</v>
          </cell>
          <cell r="C406" t="str">
            <v>GBW487-13-10A</v>
          </cell>
        </row>
        <row r="407">
          <cell r="B407" t="str">
            <v>周良正</v>
          </cell>
          <cell r="C407" t="str">
            <v>GBW487-18-11A</v>
          </cell>
        </row>
        <row r="408">
          <cell r="B408" t="str">
            <v>周良正</v>
          </cell>
          <cell r="C408" t="str">
            <v>GBW487-20-12A</v>
          </cell>
        </row>
        <row r="409">
          <cell r="B409" t="str">
            <v>周良正</v>
          </cell>
          <cell r="C409" t="str">
            <v>GBW487-22-13A</v>
          </cell>
        </row>
        <row r="410">
          <cell r="B410" t="str">
            <v>周良正</v>
          </cell>
          <cell r="C410" t="str">
            <v>GBW487-23-14A</v>
          </cell>
        </row>
        <row r="411">
          <cell r="B411" t="str">
            <v>戴亦明</v>
          </cell>
          <cell r="C411" t="str">
            <v>GBW487-24-15A</v>
          </cell>
        </row>
        <row r="412">
          <cell r="B412" t="str">
            <v>朱乾</v>
          </cell>
          <cell r="C412" t="str">
            <v>GBW487-25-16A</v>
          </cell>
        </row>
        <row r="413">
          <cell r="B413" t="str">
            <v>朱乾</v>
          </cell>
          <cell r="C413" t="str">
            <v>GBW487-29-17A</v>
          </cell>
        </row>
        <row r="414">
          <cell r="B414" t="str">
            <v>戴亦明</v>
          </cell>
          <cell r="C414" t="str">
            <v>GBW487-31-18A</v>
          </cell>
        </row>
        <row r="415">
          <cell r="B415" t="str">
            <v>戴亦明</v>
          </cell>
          <cell r="C415" t="str">
            <v>GBW487-33-19A</v>
          </cell>
        </row>
        <row r="416">
          <cell r="B416" t="str">
            <v>陈元富</v>
          </cell>
          <cell r="C416" t="str">
            <v>GBW487-35-20A</v>
          </cell>
        </row>
        <row r="417">
          <cell r="B417" t="str">
            <v>戴亦明</v>
          </cell>
          <cell r="C417" t="str">
            <v>GBW487-38-21A</v>
          </cell>
        </row>
        <row r="418">
          <cell r="B418" t="str">
            <v>周良正</v>
          </cell>
          <cell r="C418" t="str">
            <v>GBW487-40-22A</v>
          </cell>
        </row>
        <row r="419">
          <cell r="B419" t="str">
            <v>戴亦明</v>
          </cell>
          <cell r="C419" t="str">
            <v>GBW487-43-23A</v>
          </cell>
        </row>
        <row r="420">
          <cell r="B420" t="str">
            <v>章慧力</v>
          </cell>
          <cell r="C420" t="str">
            <v>JMT-C61X-01</v>
          </cell>
        </row>
        <row r="421">
          <cell r="B421" t="str">
            <v>翁建明</v>
          </cell>
          <cell r="C421" t="str">
            <v>JMT-C61X-02</v>
          </cell>
        </row>
        <row r="422">
          <cell r="B422" t="str">
            <v>翁建明</v>
          </cell>
          <cell r="C422" t="str">
            <v>JMT-C61X-03</v>
          </cell>
        </row>
        <row r="423">
          <cell r="B423" t="str">
            <v>叶海峰</v>
          </cell>
          <cell r="C423" t="str">
            <v>JMT-C61X-04</v>
          </cell>
        </row>
        <row r="424">
          <cell r="B424" t="str">
            <v>叶海峰</v>
          </cell>
          <cell r="C424" t="str">
            <v>JMT-C61X-05</v>
          </cell>
        </row>
        <row r="425">
          <cell r="B425" t="str">
            <v>许双华</v>
          </cell>
          <cell r="C425" t="str">
            <v>JMT-C61X-06</v>
          </cell>
        </row>
        <row r="426">
          <cell r="B426" t="str">
            <v>王献伟</v>
          </cell>
          <cell r="C426" t="str">
            <v>JMT-C61X-07</v>
          </cell>
        </row>
        <row r="427">
          <cell r="B427" t="str">
            <v>王献伟</v>
          </cell>
          <cell r="C427" t="str">
            <v>JMT-C61X-08</v>
          </cell>
        </row>
        <row r="428">
          <cell r="B428" t="str">
            <v>马振江</v>
          </cell>
          <cell r="C428" t="str">
            <v>JMT-C61X-09</v>
          </cell>
        </row>
        <row r="429">
          <cell r="B429" t="str">
            <v>章慧力</v>
          </cell>
          <cell r="C429" t="str">
            <v>JMT-C61X-10</v>
          </cell>
        </row>
        <row r="430">
          <cell r="B430" t="str">
            <v>章慧力</v>
          </cell>
          <cell r="C430" t="str">
            <v>JMT-C61X-11</v>
          </cell>
        </row>
        <row r="431">
          <cell r="B431" t="str">
            <v>章慧力</v>
          </cell>
          <cell r="C431" t="str">
            <v>JMT-C61X-12</v>
          </cell>
        </row>
        <row r="432">
          <cell r="B432" t="str">
            <v>章慧力</v>
          </cell>
          <cell r="C432" t="str">
            <v>JMT-C61X-13</v>
          </cell>
        </row>
        <row r="433">
          <cell r="B433" t="str">
            <v>叶海峰</v>
          </cell>
          <cell r="C433" t="str">
            <v>JMT-C61X-14</v>
          </cell>
        </row>
        <row r="434">
          <cell r="B434" t="str">
            <v>王献伟</v>
          </cell>
          <cell r="C434" t="str">
            <v>JMT-C61X-15</v>
          </cell>
        </row>
        <row r="435">
          <cell r="B435" t="str">
            <v>温州</v>
          </cell>
          <cell r="C435" t="str">
            <v>JMT-C61X-16</v>
          </cell>
        </row>
        <row r="436">
          <cell r="B436" t="str">
            <v>马振江</v>
          </cell>
          <cell r="C436" t="str">
            <v>JMT-C61X-17</v>
          </cell>
        </row>
        <row r="437">
          <cell r="B437" t="str">
            <v>叶海峰</v>
          </cell>
          <cell r="C437" t="str">
            <v>JMT-C61X-18</v>
          </cell>
        </row>
        <row r="438">
          <cell r="B438" t="str">
            <v>叶海峰</v>
          </cell>
          <cell r="C438" t="str">
            <v>JMT-C61X-19</v>
          </cell>
        </row>
        <row r="439">
          <cell r="B439" t="str">
            <v>叶海峰</v>
          </cell>
          <cell r="C439" t="str">
            <v>JMT-C61X-20</v>
          </cell>
        </row>
        <row r="440">
          <cell r="B440" t="str">
            <v>章慧力</v>
          </cell>
          <cell r="C440" t="str">
            <v>JMT-C61X-21</v>
          </cell>
        </row>
        <row r="441">
          <cell r="B441" t="str">
            <v>蔡文斌</v>
          </cell>
          <cell r="C441" t="str">
            <v>JMT-C61X-22</v>
          </cell>
        </row>
        <row r="442">
          <cell r="B442" t="str">
            <v>蔡文斌</v>
          </cell>
          <cell r="C442" t="str">
            <v>JMT-C61X-23</v>
          </cell>
        </row>
        <row r="443">
          <cell r="B443" t="str">
            <v>温州</v>
          </cell>
          <cell r="C443" t="str">
            <v>JMT-C61X-24</v>
          </cell>
        </row>
        <row r="444">
          <cell r="B444" t="str">
            <v>王献伟</v>
          </cell>
          <cell r="C444" t="str">
            <v>JMT-N400-01</v>
          </cell>
        </row>
        <row r="445">
          <cell r="B445" t="str">
            <v>翁建明</v>
          </cell>
          <cell r="C445" t="str">
            <v>JMT-N400-02</v>
          </cell>
        </row>
        <row r="446">
          <cell r="B446" t="str">
            <v>翁建明</v>
          </cell>
          <cell r="C446" t="str">
            <v>JMT-N400-03</v>
          </cell>
        </row>
        <row r="447">
          <cell r="B447" t="str">
            <v>许双华</v>
          </cell>
          <cell r="C447" t="str">
            <v>JMT-N400-04</v>
          </cell>
        </row>
        <row r="448">
          <cell r="B448" t="str">
            <v>王献伟</v>
          </cell>
          <cell r="C448" t="str">
            <v>JMT-N400-05</v>
          </cell>
        </row>
        <row r="449">
          <cell r="B449" t="str">
            <v>外协</v>
          </cell>
          <cell r="C449" t="str">
            <v>JMT-N400-06</v>
          </cell>
        </row>
        <row r="450">
          <cell r="B450" t="str">
            <v>外协</v>
          </cell>
          <cell r="C450" t="str">
            <v>JMT-N400-07</v>
          </cell>
        </row>
        <row r="451">
          <cell r="B451" t="str">
            <v>史家明</v>
          </cell>
          <cell r="C451" t="str">
            <v>JMT-N400-08</v>
          </cell>
        </row>
        <row r="452">
          <cell r="B452" t="str">
            <v>戴亦明</v>
          </cell>
          <cell r="C452" t="str">
            <v>M2015-001</v>
          </cell>
        </row>
        <row r="453">
          <cell r="B453" t="str">
            <v>章健</v>
          </cell>
          <cell r="C453" t="str">
            <v>M2015-002</v>
          </cell>
        </row>
        <row r="454">
          <cell r="B454" t="str">
            <v>毛林志</v>
          </cell>
          <cell r="C454" t="str">
            <v>M2015-003</v>
          </cell>
        </row>
        <row r="455">
          <cell r="B455" t="str">
            <v>毛林志</v>
          </cell>
          <cell r="C455" t="str">
            <v>M2015-004</v>
          </cell>
        </row>
        <row r="456">
          <cell r="B456" t="str">
            <v>章健</v>
          </cell>
          <cell r="C456" t="str">
            <v>M2015-005</v>
          </cell>
        </row>
        <row r="457">
          <cell r="B457" t="str">
            <v>戴亦明</v>
          </cell>
          <cell r="C457" t="str">
            <v>M2015-006</v>
          </cell>
        </row>
        <row r="458">
          <cell r="B458" t="str">
            <v>毛林志</v>
          </cell>
          <cell r="C458" t="str">
            <v>M2015-007</v>
          </cell>
        </row>
        <row r="459">
          <cell r="B459" t="str">
            <v>章健</v>
          </cell>
          <cell r="C459" t="str">
            <v>M2015-008</v>
          </cell>
        </row>
        <row r="460">
          <cell r="B460" t="str">
            <v>戴亦明</v>
          </cell>
          <cell r="C460" t="str">
            <v>M2015-009</v>
          </cell>
        </row>
        <row r="461">
          <cell r="B461" t="str">
            <v>戴亦明</v>
          </cell>
          <cell r="C461" t="str">
            <v>M2015-010</v>
          </cell>
        </row>
        <row r="462">
          <cell r="B462" t="str">
            <v>毛林志</v>
          </cell>
          <cell r="C462" t="str">
            <v>M2015-011</v>
          </cell>
        </row>
        <row r="463">
          <cell r="B463" t="str">
            <v>章健</v>
          </cell>
          <cell r="C463" t="str">
            <v>M2015-012</v>
          </cell>
        </row>
        <row r="464">
          <cell r="B464" t="str">
            <v>戴亦明</v>
          </cell>
          <cell r="C464" t="str">
            <v>M2015-013</v>
          </cell>
        </row>
        <row r="465">
          <cell r="B465" t="str">
            <v>戴亦明</v>
          </cell>
          <cell r="C465" t="str">
            <v>M2015-014</v>
          </cell>
        </row>
        <row r="466">
          <cell r="B466" t="str">
            <v>朱乾</v>
          </cell>
          <cell r="C466" t="str">
            <v>M2015-015</v>
          </cell>
        </row>
        <row r="467">
          <cell r="B467" t="str">
            <v>朱乾</v>
          </cell>
          <cell r="C467" t="str">
            <v>M2015-016</v>
          </cell>
        </row>
        <row r="468">
          <cell r="B468" t="str">
            <v>朱乾</v>
          </cell>
          <cell r="C468" t="str">
            <v>M2015-017</v>
          </cell>
        </row>
        <row r="469">
          <cell r="B469" t="str">
            <v>朱乾</v>
          </cell>
          <cell r="C469" t="str">
            <v>M2015-018</v>
          </cell>
        </row>
        <row r="470">
          <cell r="B470" t="str">
            <v>戴亦明</v>
          </cell>
          <cell r="C470" t="str">
            <v>M2015-019</v>
          </cell>
        </row>
        <row r="471">
          <cell r="B471" t="str">
            <v>毛林志</v>
          </cell>
          <cell r="C471" t="str">
            <v>M2015-020</v>
          </cell>
        </row>
        <row r="472">
          <cell r="B472" t="str">
            <v>牟小安</v>
          </cell>
          <cell r="C472" t="str">
            <v>GBSR990401A</v>
          </cell>
        </row>
        <row r="473">
          <cell r="B473" t="str">
            <v>蔡彦超</v>
          </cell>
          <cell r="C473" t="str">
            <v>GBSR990102A</v>
          </cell>
        </row>
        <row r="474">
          <cell r="B474" t="str">
            <v>牟小安</v>
          </cell>
          <cell r="C474" t="str">
            <v>GBSR990203A</v>
          </cell>
        </row>
        <row r="475">
          <cell r="B475" t="str">
            <v>牟小安</v>
          </cell>
          <cell r="C475" t="str">
            <v>GBSR991004A</v>
          </cell>
        </row>
        <row r="476">
          <cell r="B476" t="str">
            <v>王献伟</v>
          </cell>
          <cell r="C476" t="str">
            <v>JMT-CN200-01</v>
          </cell>
        </row>
        <row r="477">
          <cell r="B477" t="str">
            <v>史家明</v>
          </cell>
          <cell r="C477" t="str">
            <v>JMT-CN200-02</v>
          </cell>
        </row>
        <row r="478">
          <cell r="B478" t="str">
            <v>史家明</v>
          </cell>
          <cell r="C478" t="str">
            <v>JMT-CN200-05</v>
          </cell>
        </row>
        <row r="479">
          <cell r="B479" t="str">
            <v>史家明</v>
          </cell>
          <cell r="C479" t="str">
            <v>JMT-CN200-08</v>
          </cell>
        </row>
        <row r="480">
          <cell r="B480" t="str">
            <v>史家明</v>
          </cell>
          <cell r="C480" t="str">
            <v>JMT-CN200-09</v>
          </cell>
        </row>
        <row r="481">
          <cell r="B481" t="str">
            <v>章慧力</v>
          </cell>
          <cell r="C481" t="str">
            <v>JMT-CN200-10</v>
          </cell>
        </row>
        <row r="482">
          <cell r="B482" t="str">
            <v>胡利敏</v>
          </cell>
          <cell r="C482" t="str">
            <v>JMT-CHB061-01</v>
          </cell>
        </row>
        <row r="483">
          <cell r="B483" t="str">
            <v>章慧力</v>
          </cell>
          <cell r="C483" t="str">
            <v>JMT-CHB061-02</v>
          </cell>
        </row>
        <row r="484">
          <cell r="B484" t="str">
            <v>王献伟</v>
          </cell>
          <cell r="C484" t="str">
            <v>JMT-CHB061-03</v>
          </cell>
        </row>
        <row r="485">
          <cell r="B485" t="str">
            <v>张星</v>
          </cell>
          <cell r="C485" t="str">
            <v>JMT-CHB061-04</v>
          </cell>
        </row>
        <row r="486">
          <cell r="B486" t="str">
            <v>翁建明</v>
          </cell>
          <cell r="C486" t="str">
            <v>JMT-CHB061-05</v>
          </cell>
        </row>
        <row r="487">
          <cell r="B487" t="str">
            <v>翁建明</v>
          </cell>
          <cell r="C487" t="str">
            <v>JMT-CHB061-06</v>
          </cell>
        </row>
        <row r="488">
          <cell r="B488" t="str">
            <v>叶海峰</v>
          </cell>
          <cell r="C488" t="str">
            <v>JMT-CHB061-07</v>
          </cell>
        </row>
        <row r="489">
          <cell r="B489" t="str">
            <v>许双华</v>
          </cell>
          <cell r="C489" t="str">
            <v>JMT-CHB061-08</v>
          </cell>
        </row>
        <row r="490">
          <cell r="B490" t="str">
            <v>刘金建</v>
          </cell>
          <cell r="C490" t="str">
            <v>JMT-CHB061-09</v>
          </cell>
        </row>
        <row r="491">
          <cell r="B491" t="str">
            <v>章慧力</v>
          </cell>
          <cell r="C491" t="str">
            <v>JMT-CHB061-10</v>
          </cell>
        </row>
        <row r="492">
          <cell r="B492" t="str">
            <v>张星</v>
          </cell>
          <cell r="C492" t="str">
            <v>JMT-CHB061-11</v>
          </cell>
        </row>
        <row r="493">
          <cell r="B493" t="str">
            <v>刘金建</v>
          </cell>
          <cell r="C493" t="str">
            <v>JMT-CHB061-12</v>
          </cell>
        </row>
        <row r="494">
          <cell r="B494" t="str">
            <v>刘金建</v>
          </cell>
          <cell r="C494" t="str">
            <v>JMT-CHB061-13</v>
          </cell>
        </row>
        <row r="495">
          <cell r="B495" t="str">
            <v>王献伟</v>
          </cell>
          <cell r="C495" t="str">
            <v>JMT-CHB061-14</v>
          </cell>
        </row>
        <row r="496">
          <cell r="B496" t="str">
            <v>王献伟</v>
          </cell>
          <cell r="C496" t="str">
            <v>JMT-CHB061-15</v>
          </cell>
        </row>
        <row r="497">
          <cell r="B497" t="str">
            <v>温州</v>
          </cell>
          <cell r="C497" t="str">
            <v>JMT-CHB061-16</v>
          </cell>
        </row>
        <row r="498">
          <cell r="B498" t="str">
            <v>温州</v>
          </cell>
          <cell r="C498" t="str">
            <v>JMT-CHB061-17</v>
          </cell>
        </row>
        <row r="499">
          <cell r="B499" t="str">
            <v>温州</v>
          </cell>
          <cell r="C499" t="str">
            <v>JMT-CHB061-18</v>
          </cell>
        </row>
        <row r="500">
          <cell r="B500" t="str">
            <v>温州</v>
          </cell>
          <cell r="C500" t="str">
            <v>JMT-CHB061-19</v>
          </cell>
        </row>
        <row r="501">
          <cell r="B501" t="str">
            <v>温州</v>
          </cell>
          <cell r="C501" t="str">
            <v>JMT-CHB061-20</v>
          </cell>
        </row>
        <row r="502">
          <cell r="B502" t="str">
            <v>温州</v>
          </cell>
          <cell r="C502" t="str">
            <v>JMT-CHB061-21</v>
          </cell>
        </row>
        <row r="503">
          <cell r="B503" t="str">
            <v>温州</v>
          </cell>
          <cell r="C503" t="str">
            <v>JMT-CHB061-22</v>
          </cell>
        </row>
        <row r="504">
          <cell r="B504" t="str">
            <v>温州</v>
          </cell>
          <cell r="C504" t="str">
            <v>JMT-CHB061-23</v>
          </cell>
        </row>
        <row r="505">
          <cell r="B505" t="str">
            <v>温州</v>
          </cell>
          <cell r="C505" t="str">
            <v>JMT-CHB061-24</v>
          </cell>
        </row>
        <row r="506">
          <cell r="B506" t="str">
            <v>翁建明</v>
          </cell>
          <cell r="C506" t="str">
            <v>JMT-CHB061-25</v>
          </cell>
        </row>
        <row r="507">
          <cell r="B507" t="str">
            <v>许双华</v>
          </cell>
          <cell r="C507" t="str">
            <v>JMT-CHB061-26</v>
          </cell>
        </row>
        <row r="508">
          <cell r="B508" t="str">
            <v>叶海峰</v>
          </cell>
          <cell r="C508" t="str">
            <v>JMT-CHB061-27</v>
          </cell>
        </row>
        <row r="509">
          <cell r="B509" t="str">
            <v>马振江</v>
          </cell>
          <cell r="C509" t="str">
            <v>JMT-CHB061-28</v>
          </cell>
        </row>
        <row r="510">
          <cell r="B510" t="str">
            <v>马振江</v>
          </cell>
          <cell r="C510" t="str">
            <v>JMT-CHB061-29</v>
          </cell>
        </row>
        <row r="511">
          <cell r="B511" t="str">
            <v>翁建明</v>
          </cell>
          <cell r="C511" t="str">
            <v>JMT-CHB061-30</v>
          </cell>
        </row>
        <row r="512">
          <cell r="B512" t="str">
            <v>许双华</v>
          </cell>
          <cell r="C512" t="str">
            <v>JMT-CHB061-31</v>
          </cell>
        </row>
        <row r="513">
          <cell r="B513" t="str">
            <v>叶海峰</v>
          </cell>
          <cell r="C513" t="str">
            <v>JMT-CHB061-32</v>
          </cell>
        </row>
        <row r="514">
          <cell r="B514" t="str">
            <v>马振江</v>
          </cell>
          <cell r="C514" t="str">
            <v>JMT-CHB061-33</v>
          </cell>
        </row>
        <row r="515">
          <cell r="B515" t="str">
            <v>马振江</v>
          </cell>
          <cell r="C515" t="str">
            <v>JMT-CHB061-34</v>
          </cell>
        </row>
        <row r="516">
          <cell r="B516" t="str">
            <v>黄光</v>
          </cell>
          <cell r="C516" t="str">
            <v>W462G-01</v>
          </cell>
        </row>
        <row r="517">
          <cell r="B517" t="str">
            <v>黄光</v>
          </cell>
          <cell r="C517" t="str">
            <v>W462G-02</v>
          </cell>
        </row>
        <row r="518">
          <cell r="B518" t="str">
            <v>黄光</v>
          </cell>
          <cell r="C518" t="str">
            <v>W462G-03</v>
          </cell>
        </row>
        <row r="519">
          <cell r="B519" t="str">
            <v>黄光</v>
          </cell>
          <cell r="C519" t="str">
            <v>W462G-04</v>
          </cell>
        </row>
        <row r="520">
          <cell r="B520" t="str">
            <v>黄光</v>
          </cell>
          <cell r="C520" t="str">
            <v>W462G-05</v>
          </cell>
        </row>
        <row r="521">
          <cell r="B521" t="str">
            <v>黄光</v>
          </cell>
          <cell r="C521" t="str">
            <v>W462G-06</v>
          </cell>
        </row>
        <row r="522">
          <cell r="B522" t="str">
            <v>黄光</v>
          </cell>
          <cell r="C522" t="str">
            <v>W462G-07</v>
          </cell>
        </row>
        <row r="523">
          <cell r="B523" t="str">
            <v>戴亦明</v>
          </cell>
          <cell r="C523" t="str">
            <v>D8010-01</v>
          </cell>
        </row>
        <row r="524">
          <cell r="B524" t="str">
            <v>戴亦明</v>
          </cell>
          <cell r="C524" t="str">
            <v>D8010-02</v>
          </cell>
        </row>
        <row r="525">
          <cell r="B525" t="str">
            <v>戴亦明</v>
          </cell>
          <cell r="C525" t="str">
            <v>D8010-03</v>
          </cell>
        </row>
        <row r="526">
          <cell r="B526" t="str">
            <v>戴亦明</v>
          </cell>
          <cell r="C526" t="str">
            <v>D8010-04</v>
          </cell>
        </row>
        <row r="527">
          <cell r="B527" t="str">
            <v>叶万事</v>
          </cell>
          <cell r="C527" t="str">
            <v>D8010-05</v>
          </cell>
        </row>
        <row r="528">
          <cell r="B528" t="str">
            <v>戴亦明</v>
          </cell>
          <cell r="C528" t="str">
            <v>D8010-06</v>
          </cell>
        </row>
        <row r="529">
          <cell r="B529" t="str">
            <v>周良正</v>
          </cell>
          <cell r="C529" t="str">
            <v>D8010-07</v>
          </cell>
        </row>
        <row r="530">
          <cell r="B530" t="str">
            <v>叶万事</v>
          </cell>
          <cell r="C530" t="str">
            <v>D8010-08</v>
          </cell>
        </row>
        <row r="531">
          <cell r="B531" t="str">
            <v>叶万事</v>
          </cell>
          <cell r="C531" t="str">
            <v>D8010-09</v>
          </cell>
        </row>
        <row r="532">
          <cell r="B532" t="str">
            <v>叶万事</v>
          </cell>
          <cell r="C532" t="str">
            <v>D8010-10</v>
          </cell>
        </row>
        <row r="533">
          <cell r="B533" t="str">
            <v>周良正</v>
          </cell>
          <cell r="C533" t="str">
            <v>D8010-11</v>
          </cell>
        </row>
        <row r="534">
          <cell r="B534" t="str">
            <v>周良正</v>
          </cell>
          <cell r="C534" t="str">
            <v>D8010-12</v>
          </cell>
        </row>
        <row r="535">
          <cell r="B535" t="str">
            <v>章安</v>
          </cell>
          <cell r="C535" t="str">
            <v>D8010-13</v>
          </cell>
        </row>
        <row r="536">
          <cell r="B536" t="str">
            <v>章安</v>
          </cell>
          <cell r="C536" t="str">
            <v>D8010-14</v>
          </cell>
        </row>
        <row r="537">
          <cell r="B537" t="str">
            <v>章安</v>
          </cell>
          <cell r="C537" t="str">
            <v>D8010-15</v>
          </cell>
        </row>
        <row r="538">
          <cell r="B538" t="str">
            <v>叶万事</v>
          </cell>
          <cell r="C538" t="str">
            <v>D8010-16</v>
          </cell>
        </row>
        <row r="539">
          <cell r="B539" t="str">
            <v>叶万事</v>
          </cell>
          <cell r="C539" t="str">
            <v>D8010-17</v>
          </cell>
        </row>
        <row r="540">
          <cell r="B540" t="str">
            <v>章安</v>
          </cell>
          <cell r="C540" t="str">
            <v>D8010-18</v>
          </cell>
        </row>
        <row r="541">
          <cell r="B541" t="str">
            <v>章安</v>
          </cell>
          <cell r="C541" t="str">
            <v>D8010-19</v>
          </cell>
        </row>
        <row r="542">
          <cell r="B542" t="str">
            <v>章安</v>
          </cell>
          <cell r="C542" t="str">
            <v>D8010-20</v>
          </cell>
        </row>
        <row r="543">
          <cell r="B543" t="str">
            <v>章安</v>
          </cell>
          <cell r="C543" t="str">
            <v>D8010-21</v>
          </cell>
        </row>
        <row r="544">
          <cell r="B544" t="str">
            <v>章安</v>
          </cell>
          <cell r="C544" t="str">
            <v>D8010-22</v>
          </cell>
        </row>
        <row r="545">
          <cell r="B545" t="str">
            <v>周良正</v>
          </cell>
          <cell r="C545" t="str">
            <v>D8010-23</v>
          </cell>
        </row>
        <row r="546">
          <cell r="B546" t="str">
            <v>周良正</v>
          </cell>
          <cell r="C546" t="str">
            <v>D8010-24</v>
          </cell>
        </row>
        <row r="547">
          <cell r="B547" t="str">
            <v>叶万事</v>
          </cell>
          <cell r="C547" t="str">
            <v>D8010-25</v>
          </cell>
        </row>
        <row r="548">
          <cell r="B548" t="str">
            <v>叶万事</v>
          </cell>
          <cell r="C548" t="str">
            <v>D8010-26</v>
          </cell>
        </row>
        <row r="549">
          <cell r="B549" t="str">
            <v>叶万事</v>
          </cell>
          <cell r="C549" t="str">
            <v>D8010-27</v>
          </cell>
        </row>
        <row r="550">
          <cell r="B550" t="str">
            <v>章安</v>
          </cell>
          <cell r="C550" t="str">
            <v>D8010-28</v>
          </cell>
        </row>
        <row r="551">
          <cell r="B551" t="str">
            <v>周良正</v>
          </cell>
          <cell r="C551" t="str">
            <v>D8010-29</v>
          </cell>
        </row>
        <row r="552">
          <cell r="B552" t="str">
            <v>周良正</v>
          </cell>
          <cell r="C552" t="str">
            <v>D8010-30</v>
          </cell>
        </row>
        <row r="553">
          <cell r="B553" t="str">
            <v>周良正</v>
          </cell>
          <cell r="C553" t="str">
            <v>D8010-31</v>
          </cell>
        </row>
        <row r="554">
          <cell r="B554" t="str">
            <v>周良正</v>
          </cell>
          <cell r="C554" t="str">
            <v>D8010-32</v>
          </cell>
        </row>
        <row r="555">
          <cell r="B555" t="str">
            <v>周良正</v>
          </cell>
          <cell r="C555" t="str">
            <v>D8010-33</v>
          </cell>
        </row>
        <row r="556">
          <cell r="B556" t="str">
            <v>章健</v>
          </cell>
          <cell r="C556" t="str">
            <v>CT-869</v>
          </cell>
        </row>
        <row r="557">
          <cell r="B557" t="str">
            <v>朱乾</v>
          </cell>
          <cell r="C557" t="str">
            <v>CT-858</v>
          </cell>
        </row>
        <row r="558">
          <cell r="B558" t="str">
            <v>章慧力</v>
          </cell>
          <cell r="C558" t="str">
            <v>JMT-CNT00-10</v>
          </cell>
        </row>
        <row r="559">
          <cell r="B559" t="str">
            <v>牟小安</v>
          </cell>
          <cell r="C559" t="str">
            <v>CZ-20A</v>
          </cell>
        </row>
        <row r="560">
          <cell r="B560" t="str">
            <v>牟小安</v>
          </cell>
          <cell r="C560" t="str">
            <v>CZ-21A</v>
          </cell>
        </row>
        <row r="561">
          <cell r="B561" t="str">
            <v>牟小安</v>
          </cell>
          <cell r="C561" t="str">
            <v>CZ-22A</v>
          </cell>
        </row>
        <row r="562">
          <cell r="B562" t="str">
            <v>牟小安</v>
          </cell>
          <cell r="C562" t="str">
            <v>CZ-23A</v>
          </cell>
        </row>
        <row r="563">
          <cell r="B563" t="str">
            <v>牟小安</v>
          </cell>
          <cell r="C563" t="str">
            <v>CZ-29A</v>
          </cell>
        </row>
        <row r="564">
          <cell r="B564" t="str">
            <v>牟小安</v>
          </cell>
          <cell r="C564" t="str">
            <v>CZ-30A</v>
          </cell>
        </row>
        <row r="565">
          <cell r="B565" t="str">
            <v>牟小安</v>
          </cell>
          <cell r="C565" t="str">
            <v>CZ-31A</v>
          </cell>
        </row>
        <row r="566">
          <cell r="B566" t="str">
            <v>章慧力</v>
          </cell>
          <cell r="C566" t="str">
            <v>JMT-EBG-L01</v>
          </cell>
        </row>
        <row r="567">
          <cell r="B567" t="str">
            <v>叶海峰</v>
          </cell>
          <cell r="C567" t="str">
            <v>JMT-EBG-L07</v>
          </cell>
        </row>
        <row r="568">
          <cell r="B568" t="str">
            <v>章慧力</v>
          </cell>
          <cell r="C568" t="str">
            <v>JMT-EBG-L08</v>
          </cell>
        </row>
        <row r="569">
          <cell r="B569" t="str">
            <v>叶海峰</v>
          </cell>
          <cell r="C569" t="str">
            <v>JMT-EBG-L09</v>
          </cell>
        </row>
        <row r="570">
          <cell r="B570" t="str">
            <v>许双华</v>
          </cell>
          <cell r="C570" t="str">
            <v>JMT-EBG-L10</v>
          </cell>
        </row>
        <row r="571">
          <cell r="B571" t="str">
            <v>许双华</v>
          </cell>
          <cell r="C571" t="str">
            <v>JMT-EBG-L11</v>
          </cell>
        </row>
        <row r="572">
          <cell r="B572" t="str">
            <v>叶海峰</v>
          </cell>
          <cell r="C572" t="str">
            <v>JMT-EBG-L12</v>
          </cell>
        </row>
        <row r="573">
          <cell r="B573" t="str">
            <v>章慧力</v>
          </cell>
          <cell r="C573" t="str">
            <v>JMT-EBG-L13</v>
          </cell>
        </row>
        <row r="574">
          <cell r="B574" t="str">
            <v>章慧力</v>
          </cell>
          <cell r="C574" t="str">
            <v>JMT-EBG-L14</v>
          </cell>
        </row>
        <row r="575">
          <cell r="B575" t="str">
            <v>章慧力</v>
          </cell>
          <cell r="C575" t="str">
            <v>JMT-EBG-L17</v>
          </cell>
        </row>
        <row r="576">
          <cell r="B576" t="str">
            <v>廖明天</v>
          </cell>
          <cell r="C576" t="str">
            <v>JMT-BMT01</v>
          </cell>
        </row>
        <row r="577">
          <cell r="B577" t="str">
            <v>廖明天</v>
          </cell>
          <cell r="C577" t="str">
            <v>JMT-BMT02</v>
          </cell>
        </row>
        <row r="578">
          <cell r="B578" t="str">
            <v>廖明天</v>
          </cell>
          <cell r="C578" t="str">
            <v>JMT-BMT04</v>
          </cell>
        </row>
        <row r="579">
          <cell r="B579" t="str">
            <v>蔡彦超</v>
          </cell>
          <cell r="C579" t="str">
            <v>HC-02-01A</v>
          </cell>
        </row>
        <row r="580">
          <cell r="B580" t="str">
            <v>章健</v>
          </cell>
          <cell r="C580" t="str">
            <v>HC-02-02A</v>
          </cell>
        </row>
        <row r="581">
          <cell r="B581" t="str">
            <v>李松松</v>
          </cell>
          <cell r="C581" t="str">
            <v>HC-02-03A</v>
          </cell>
        </row>
        <row r="582">
          <cell r="B582" t="str">
            <v>李松松</v>
          </cell>
          <cell r="C582" t="str">
            <v>HC-02-04A</v>
          </cell>
        </row>
        <row r="583">
          <cell r="B583" t="str">
            <v>李松松</v>
          </cell>
          <cell r="C583" t="str">
            <v>HC-02-05A</v>
          </cell>
        </row>
        <row r="584">
          <cell r="B584" t="str">
            <v>李松松</v>
          </cell>
          <cell r="C584" t="str">
            <v>HC-02-06A</v>
          </cell>
        </row>
        <row r="585">
          <cell r="B585" t="str">
            <v>朱乾</v>
          </cell>
          <cell r="C585" t="str">
            <v>HC-02-07A</v>
          </cell>
        </row>
        <row r="586">
          <cell r="B586" t="str">
            <v>丁卫杰</v>
          </cell>
          <cell r="C586" t="str">
            <v>HC-02-08A</v>
          </cell>
        </row>
        <row r="587">
          <cell r="B587" t="str">
            <v>章健</v>
          </cell>
          <cell r="C587" t="str">
            <v>HC-02-09A</v>
          </cell>
        </row>
        <row r="588">
          <cell r="B588" t="str">
            <v>李松松</v>
          </cell>
          <cell r="C588" t="str">
            <v>HC-02-10A</v>
          </cell>
        </row>
        <row r="589">
          <cell r="B589" t="str">
            <v>蔡彦超</v>
          </cell>
          <cell r="C589" t="str">
            <v>HC-02-11A</v>
          </cell>
        </row>
        <row r="590">
          <cell r="B590" t="str">
            <v>章健</v>
          </cell>
          <cell r="C590" t="str">
            <v>HC-02-12A</v>
          </cell>
        </row>
        <row r="591">
          <cell r="B591" t="str">
            <v>章健</v>
          </cell>
          <cell r="C591" t="str">
            <v>HC-02-13A</v>
          </cell>
        </row>
        <row r="592">
          <cell r="B592" t="str">
            <v>毛林志</v>
          </cell>
          <cell r="C592" t="str">
            <v>HC-02-14A</v>
          </cell>
        </row>
        <row r="593">
          <cell r="B593" t="str">
            <v>章健</v>
          </cell>
          <cell r="C593" t="str">
            <v>HC-02-15A</v>
          </cell>
        </row>
        <row r="594">
          <cell r="B594" t="str">
            <v>毛林志</v>
          </cell>
          <cell r="C594" t="str">
            <v>HC-02-16A</v>
          </cell>
        </row>
        <row r="595">
          <cell r="B595" t="str">
            <v>毛林志</v>
          </cell>
          <cell r="C595" t="str">
            <v>HC-02-17A</v>
          </cell>
        </row>
        <row r="596">
          <cell r="B596" t="str">
            <v>毛林志</v>
          </cell>
          <cell r="C596" t="str">
            <v>HC-02-18A</v>
          </cell>
        </row>
        <row r="597">
          <cell r="B597" t="str">
            <v>朱乾</v>
          </cell>
          <cell r="C597" t="str">
            <v>HC-02-19A</v>
          </cell>
        </row>
        <row r="598">
          <cell r="B598" t="str">
            <v>朱乾</v>
          </cell>
          <cell r="C598" t="str">
            <v>HC-02-20A</v>
          </cell>
        </row>
        <row r="599">
          <cell r="B599" t="str">
            <v>丁卫杰</v>
          </cell>
          <cell r="C599" t="str">
            <v>HC-02-21A</v>
          </cell>
        </row>
        <row r="600">
          <cell r="B600" t="str">
            <v>蔡彦超</v>
          </cell>
          <cell r="C600" t="str">
            <v>HC-02-22A</v>
          </cell>
        </row>
        <row r="601">
          <cell r="B601" t="str">
            <v>丁卫杰</v>
          </cell>
          <cell r="C601" t="str">
            <v>HC-02-23A</v>
          </cell>
        </row>
        <row r="602">
          <cell r="B602" t="str">
            <v>毛林志</v>
          </cell>
          <cell r="C602" t="str">
            <v>HC-02-24A</v>
          </cell>
        </row>
        <row r="603">
          <cell r="B603" t="str">
            <v>朱乾</v>
          </cell>
          <cell r="C603" t="str">
            <v>HC-02-25A</v>
          </cell>
        </row>
        <row r="604">
          <cell r="B604" t="str">
            <v>王献伟</v>
          </cell>
          <cell r="C604" t="str">
            <v>JMT-Tzz-01</v>
          </cell>
        </row>
        <row r="605">
          <cell r="B605" t="str">
            <v>马振江</v>
          </cell>
          <cell r="C605" t="str">
            <v>JMT-M1A-01</v>
          </cell>
        </row>
        <row r="606">
          <cell r="B606" t="str">
            <v>胡利敏</v>
          </cell>
          <cell r="C606" t="str">
            <v>JMT-T11-01</v>
          </cell>
        </row>
        <row r="607">
          <cell r="B607" t="str">
            <v>翁建明</v>
          </cell>
          <cell r="C607" t="str">
            <v>JMT-T11-02</v>
          </cell>
        </row>
        <row r="608">
          <cell r="B608" t="str">
            <v>翁建明</v>
          </cell>
          <cell r="C608" t="str">
            <v>JMT-T11-03</v>
          </cell>
        </row>
        <row r="609">
          <cell r="B609" t="str">
            <v>李国富</v>
          </cell>
          <cell r="C609" t="str">
            <v>JMT-T11-04</v>
          </cell>
        </row>
        <row r="610">
          <cell r="B610" t="str">
            <v>王献伟</v>
          </cell>
          <cell r="C610" t="str">
            <v>JMT-T11-05</v>
          </cell>
        </row>
        <row r="611">
          <cell r="B611" t="str">
            <v>王献伟</v>
          </cell>
          <cell r="C611" t="str">
            <v>JMT-T11-06</v>
          </cell>
        </row>
        <row r="612">
          <cell r="B612" t="str">
            <v>史家明</v>
          </cell>
          <cell r="C612" t="str">
            <v>JMT-T11-07</v>
          </cell>
        </row>
        <row r="613">
          <cell r="B613" t="str">
            <v>刘金建</v>
          </cell>
          <cell r="C613" t="str">
            <v>JMT-T11-08</v>
          </cell>
        </row>
        <row r="614">
          <cell r="B614" t="str">
            <v>李国富</v>
          </cell>
          <cell r="C614" t="str">
            <v>JMT-T11-09</v>
          </cell>
        </row>
        <row r="615">
          <cell r="B615" t="str">
            <v>温州</v>
          </cell>
          <cell r="C615" t="str">
            <v>JMT-T11-10</v>
          </cell>
        </row>
        <row r="616">
          <cell r="B616" t="str">
            <v>罗阳</v>
          </cell>
          <cell r="C616" t="str">
            <v>JMT-T11-11</v>
          </cell>
        </row>
        <row r="617">
          <cell r="B617" t="str">
            <v>温州</v>
          </cell>
          <cell r="C617" t="str">
            <v>JMT-T11-12</v>
          </cell>
        </row>
        <row r="618">
          <cell r="B618" t="str">
            <v>翁建明</v>
          </cell>
          <cell r="C618" t="str">
            <v>JMT-T11-13</v>
          </cell>
        </row>
        <row r="619">
          <cell r="B619" t="str">
            <v>李国富</v>
          </cell>
          <cell r="C619" t="str">
            <v>JMT-T11-14</v>
          </cell>
        </row>
        <row r="620">
          <cell r="B620" t="str">
            <v>史家明</v>
          </cell>
          <cell r="C620" t="str">
            <v>JMT-T11-15</v>
          </cell>
        </row>
        <row r="621">
          <cell r="B621" t="str">
            <v>史家明</v>
          </cell>
          <cell r="C621" t="str">
            <v>JMT-T11-16</v>
          </cell>
        </row>
        <row r="622">
          <cell r="B622" t="str">
            <v>温州</v>
          </cell>
          <cell r="C622" t="str">
            <v>JMT-T11-17</v>
          </cell>
        </row>
        <row r="623">
          <cell r="B623" t="str">
            <v>罗阳</v>
          </cell>
          <cell r="C623" t="str">
            <v>JMT-T11-18</v>
          </cell>
        </row>
        <row r="624">
          <cell r="B624" t="str">
            <v>陈见月</v>
          </cell>
          <cell r="C624" t="str">
            <v>GBW406-01-01A</v>
          </cell>
        </row>
        <row r="625">
          <cell r="B625" t="str">
            <v>陈见月</v>
          </cell>
          <cell r="C625" t="str">
            <v>GBW406-02-02A</v>
          </cell>
        </row>
        <row r="626">
          <cell r="B626" t="str">
            <v>陈见月</v>
          </cell>
          <cell r="C626" t="str">
            <v>GBW406-03-03A</v>
          </cell>
        </row>
        <row r="627">
          <cell r="B627" t="str">
            <v>陈元富</v>
          </cell>
          <cell r="C627" t="str">
            <v>GBW406-05-04A</v>
          </cell>
        </row>
        <row r="628">
          <cell r="B628" t="str">
            <v>陈元富</v>
          </cell>
          <cell r="C628" t="str">
            <v>GBW406-07-05A</v>
          </cell>
        </row>
        <row r="629">
          <cell r="B629" t="str">
            <v>陈元富</v>
          </cell>
          <cell r="C629" t="str">
            <v>GBW406-09-06A</v>
          </cell>
        </row>
        <row r="630">
          <cell r="B630" t="str">
            <v>陈见月</v>
          </cell>
          <cell r="C630" t="str">
            <v>GBW406-14-07A</v>
          </cell>
        </row>
        <row r="631">
          <cell r="B631" t="str">
            <v>陈见月</v>
          </cell>
          <cell r="C631" t="str">
            <v>GBW406-15-08A</v>
          </cell>
        </row>
        <row r="632">
          <cell r="B632" t="str">
            <v>陈见月</v>
          </cell>
          <cell r="C632" t="str">
            <v>GBW406-25-09A</v>
          </cell>
        </row>
        <row r="633">
          <cell r="B633" t="str">
            <v>陈见月</v>
          </cell>
          <cell r="C633" t="str">
            <v>GBW406-29-10A</v>
          </cell>
        </row>
        <row r="634">
          <cell r="B634" t="str">
            <v>刘金建</v>
          </cell>
          <cell r="C634" t="str">
            <v>JMT-HK L01</v>
          </cell>
        </row>
        <row r="635">
          <cell r="B635" t="str">
            <v>刘金建</v>
          </cell>
          <cell r="C635" t="str">
            <v>JMT-HK S01</v>
          </cell>
        </row>
        <row r="636">
          <cell r="B636" t="str">
            <v>张星</v>
          </cell>
          <cell r="C636" t="str">
            <v>JMT-UZ13</v>
          </cell>
        </row>
        <row r="637">
          <cell r="B637" t="str">
            <v>张星</v>
          </cell>
          <cell r="C637" t="str">
            <v>JMT-UZ15</v>
          </cell>
        </row>
        <row r="638">
          <cell r="B638" t="str">
            <v>叶海峰</v>
          </cell>
          <cell r="C638" t="str">
            <v>JMT-CHB071-01</v>
          </cell>
        </row>
        <row r="639">
          <cell r="B639" t="str">
            <v>翁建明</v>
          </cell>
          <cell r="C639" t="str">
            <v>JMT-CHB071-02</v>
          </cell>
        </row>
        <row r="640">
          <cell r="B640" t="str">
            <v>刘金建</v>
          </cell>
          <cell r="C640" t="str">
            <v>JMT-K12-01</v>
          </cell>
        </row>
        <row r="641">
          <cell r="B641" t="str">
            <v>张星</v>
          </cell>
          <cell r="C641" t="str">
            <v>JMT-K12-02</v>
          </cell>
        </row>
        <row r="642">
          <cell r="B642" t="str">
            <v>刘金建</v>
          </cell>
          <cell r="C642" t="str">
            <v>JMT-K12-03</v>
          </cell>
        </row>
        <row r="643">
          <cell r="B643" t="str">
            <v>张星</v>
          </cell>
          <cell r="C643" t="str">
            <v>JMT-K12-04</v>
          </cell>
        </row>
        <row r="644">
          <cell r="B644" t="str">
            <v>史家明</v>
          </cell>
          <cell r="C644" t="str">
            <v>JMT-K12-05</v>
          </cell>
        </row>
        <row r="645">
          <cell r="B645" t="str">
            <v>毕卫明</v>
          </cell>
          <cell r="C645" t="str">
            <v>JMT-K12-06</v>
          </cell>
        </row>
        <row r="646">
          <cell r="B646" t="str">
            <v>温州翔志</v>
          </cell>
          <cell r="C646" t="str">
            <v>JMT-K12-07</v>
          </cell>
        </row>
        <row r="647">
          <cell r="B647" t="str">
            <v>温州翔志</v>
          </cell>
          <cell r="C647" t="str">
            <v>JMT-K12-08</v>
          </cell>
        </row>
        <row r="648">
          <cell r="B648" t="str">
            <v>刘金建</v>
          </cell>
          <cell r="C648" t="str">
            <v>JMT-K12-09</v>
          </cell>
        </row>
        <row r="649">
          <cell r="B649" t="str">
            <v>史家明</v>
          </cell>
          <cell r="C649" t="str">
            <v>JMT-K12-10</v>
          </cell>
        </row>
        <row r="650">
          <cell r="B650" t="str">
            <v>史家明</v>
          </cell>
          <cell r="C650" t="str">
            <v>JMT-K12-11</v>
          </cell>
        </row>
        <row r="651">
          <cell r="B651" t="str">
            <v>胡利敏</v>
          </cell>
          <cell r="C651" t="str">
            <v>JMT-K12-12</v>
          </cell>
        </row>
        <row r="652">
          <cell r="B652" t="str">
            <v>胡利敏</v>
          </cell>
          <cell r="C652" t="str">
            <v>JMT-K12-13</v>
          </cell>
        </row>
        <row r="653">
          <cell r="B653" t="str">
            <v>温州翔志</v>
          </cell>
          <cell r="C653" t="str">
            <v>JMT-K12-14</v>
          </cell>
        </row>
        <row r="654">
          <cell r="B654" t="str">
            <v>章健</v>
          </cell>
          <cell r="C654" t="str">
            <v>31541-81501</v>
          </cell>
        </row>
        <row r="655">
          <cell r="B655" t="str">
            <v>史家明</v>
          </cell>
          <cell r="C655" t="str">
            <v>JMT-CN-80</v>
          </cell>
        </row>
        <row r="656">
          <cell r="B656" t="str">
            <v>史家明</v>
          </cell>
          <cell r="C656" t="str">
            <v>JMT-CN-81</v>
          </cell>
        </row>
        <row r="657">
          <cell r="B657" t="str">
            <v>李国富</v>
          </cell>
          <cell r="C657" t="str">
            <v>JMT-B01-01</v>
          </cell>
        </row>
        <row r="658">
          <cell r="B658" t="str">
            <v>胡利敏</v>
          </cell>
          <cell r="C658" t="str">
            <v>JMT-UZ16</v>
          </cell>
        </row>
        <row r="659">
          <cell r="B659" t="str">
            <v>刘金建</v>
          </cell>
          <cell r="C659" t="str">
            <v>JMT-UZ17</v>
          </cell>
        </row>
        <row r="660">
          <cell r="B660" t="str">
            <v>张星</v>
          </cell>
          <cell r="C660" t="str">
            <v>JMT-UZ22</v>
          </cell>
        </row>
        <row r="661">
          <cell r="B661" t="str">
            <v>蔡彦超</v>
          </cell>
          <cell r="C661" t="str">
            <v>MB55A00-9996-01115</v>
          </cell>
        </row>
        <row r="662">
          <cell r="B662" t="str">
            <v>蔡彦超</v>
          </cell>
          <cell r="C662" t="str">
            <v>MB55A00-9996-02115</v>
          </cell>
        </row>
        <row r="663">
          <cell r="B663" t="str">
            <v>陈元富</v>
          </cell>
          <cell r="C663" t="str">
            <v>MB55A-9996-03115</v>
          </cell>
        </row>
        <row r="664">
          <cell r="B664" t="str">
            <v>陈元富</v>
          </cell>
          <cell r="C664" t="str">
            <v>MB55A00-9996-04115</v>
          </cell>
        </row>
        <row r="665">
          <cell r="B665" t="str">
            <v>许双华</v>
          </cell>
          <cell r="C665" t="str">
            <v>MB55A00-9996-05115</v>
          </cell>
        </row>
        <row r="666">
          <cell r="B666" t="str">
            <v>许双华</v>
          </cell>
          <cell r="C666" t="str">
            <v>MB55A00-9996-06115</v>
          </cell>
        </row>
        <row r="667">
          <cell r="B667" t="str">
            <v>许双华</v>
          </cell>
          <cell r="C667" t="str">
            <v>MB55A00-9996-07115</v>
          </cell>
        </row>
        <row r="668">
          <cell r="B668" t="str">
            <v>许双华</v>
          </cell>
          <cell r="C668" t="str">
            <v>MB55A00-9996-08115</v>
          </cell>
        </row>
        <row r="669">
          <cell r="B669" t="str">
            <v>史家明</v>
          </cell>
          <cell r="C669" t="str">
            <v>HMT-DS46W-1</v>
          </cell>
        </row>
        <row r="670">
          <cell r="B670" t="str">
            <v>叶海峰</v>
          </cell>
          <cell r="C670" t="str">
            <v>JMT-FGC01</v>
          </cell>
        </row>
        <row r="671">
          <cell r="B671" t="str">
            <v>叶海峰</v>
          </cell>
          <cell r="C671" t="str">
            <v>JMT-FGC02</v>
          </cell>
        </row>
        <row r="672">
          <cell r="B672" t="str">
            <v>叶海峰</v>
          </cell>
          <cell r="C672" t="str">
            <v>JMT-FGC03</v>
          </cell>
        </row>
        <row r="673">
          <cell r="B673" t="str">
            <v>叶海峰</v>
          </cell>
          <cell r="C673" t="str">
            <v>JMT-FGC04</v>
          </cell>
        </row>
        <row r="674">
          <cell r="B674" t="str">
            <v>金军挺</v>
          </cell>
          <cell r="C674" t="str">
            <v>JMT-J01-01</v>
          </cell>
        </row>
        <row r="675">
          <cell r="B675" t="str">
            <v>温州翔志</v>
          </cell>
          <cell r="C675" t="str">
            <v>JMT-J01-02</v>
          </cell>
        </row>
        <row r="676">
          <cell r="B676" t="str">
            <v>温州翔志</v>
          </cell>
          <cell r="C676" t="str">
            <v>JMT-J01-03</v>
          </cell>
        </row>
        <row r="677">
          <cell r="B677" t="str">
            <v>张星</v>
          </cell>
          <cell r="C677" t="str">
            <v>JMT-J01-04</v>
          </cell>
        </row>
        <row r="678">
          <cell r="B678" t="str">
            <v>张和男</v>
          </cell>
          <cell r="C678" t="str">
            <v>JMT-J01-05</v>
          </cell>
        </row>
        <row r="679">
          <cell r="B679" t="str">
            <v>毕卫明</v>
          </cell>
          <cell r="C679" t="str">
            <v>JMT-J01-06</v>
          </cell>
        </row>
        <row r="680">
          <cell r="B680" t="str">
            <v>张和男</v>
          </cell>
          <cell r="C680" t="str">
            <v>JMT-J01-07</v>
          </cell>
        </row>
        <row r="681">
          <cell r="B681" t="str">
            <v>张和男</v>
          </cell>
          <cell r="C681" t="str">
            <v>JMT-J01-08</v>
          </cell>
        </row>
        <row r="682">
          <cell r="B682" t="str">
            <v>张和男</v>
          </cell>
          <cell r="C682" t="str">
            <v>JMT-J01-09</v>
          </cell>
        </row>
        <row r="683">
          <cell r="B683" t="str">
            <v>张和男</v>
          </cell>
          <cell r="C683" t="str">
            <v>JMT-J01-10</v>
          </cell>
        </row>
        <row r="684">
          <cell r="B684" t="str">
            <v>胡利敏</v>
          </cell>
          <cell r="C684" t="str">
            <v>JMT-J01-11</v>
          </cell>
        </row>
        <row r="685">
          <cell r="B685" t="str">
            <v>胡利敏</v>
          </cell>
          <cell r="C685" t="str">
            <v>JMT-J01-12</v>
          </cell>
        </row>
        <row r="686">
          <cell r="B686" t="str">
            <v>金军挺</v>
          </cell>
          <cell r="C686" t="str">
            <v>JMT-J01-13</v>
          </cell>
        </row>
        <row r="687">
          <cell r="B687" t="str">
            <v>温州翔志</v>
          </cell>
          <cell r="C687" t="str">
            <v>JMT-J01-14</v>
          </cell>
        </row>
        <row r="688">
          <cell r="B688" t="str">
            <v>温州翔志</v>
          </cell>
          <cell r="C688" t="str">
            <v>JMT-J01-15</v>
          </cell>
        </row>
        <row r="689">
          <cell r="B689" t="str">
            <v>金军挺</v>
          </cell>
          <cell r="C689" t="str">
            <v>JMT-J01-16</v>
          </cell>
        </row>
        <row r="690">
          <cell r="B690" t="str">
            <v>汪春明</v>
          </cell>
          <cell r="C690" t="str">
            <v>JMT-J01-17</v>
          </cell>
        </row>
        <row r="691">
          <cell r="B691" t="str">
            <v>汪春明</v>
          </cell>
          <cell r="C691" t="str">
            <v>JMT-J01-18</v>
          </cell>
        </row>
        <row r="692">
          <cell r="B692" t="str">
            <v>汪春明</v>
          </cell>
          <cell r="C692" t="str">
            <v>JMT-J01-19</v>
          </cell>
        </row>
        <row r="693">
          <cell r="B693" t="str">
            <v>汪春明</v>
          </cell>
          <cell r="C693" t="str">
            <v>JMT-J01-20</v>
          </cell>
        </row>
        <row r="694">
          <cell r="B694" t="str">
            <v>温州翔志</v>
          </cell>
          <cell r="C694" t="str">
            <v>JMT-J01-21</v>
          </cell>
        </row>
        <row r="695">
          <cell r="B695" t="str">
            <v>李国富</v>
          </cell>
          <cell r="C695" t="str">
            <v>DS760-01</v>
          </cell>
        </row>
        <row r="696">
          <cell r="B696" t="str">
            <v>李国富</v>
          </cell>
          <cell r="C696" t="str">
            <v>DS760-02</v>
          </cell>
        </row>
        <row r="697">
          <cell r="B697" t="str">
            <v>李国富</v>
          </cell>
          <cell r="C697" t="str">
            <v>DS760-03</v>
          </cell>
        </row>
        <row r="698">
          <cell r="B698" t="str">
            <v>王献伟</v>
          </cell>
          <cell r="C698" t="str">
            <v>JMT-CN201-01</v>
          </cell>
        </row>
        <row r="699">
          <cell r="B699" t="str">
            <v>应建斌</v>
          </cell>
          <cell r="C699" t="str">
            <v>JMT-01</v>
          </cell>
        </row>
        <row r="700">
          <cell r="B700" t="str">
            <v>应建斌</v>
          </cell>
          <cell r="C700" t="str">
            <v>JMT-02</v>
          </cell>
        </row>
        <row r="701">
          <cell r="B701" t="str">
            <v>应建斌</v>
          </cell>
          <cell r="C701" t="str">
            <v>JMT-03</v>
          </cell>
        </row>
        <row r="702">
          <cell r="B702" t="str">
            <v>应建斌</v>
          </cell>
          <cell r="C702" t="str">
            <v>JMT-04</v>
          </cell>
        </row>
        <row r="703">
          <cell r="B703" t="str">
            <v>应建斌</v>
          </cell>
          <cell r="C703" t="str">
            <v>JMT-05</v>
          </cell>
        </row>
        <row r="704">
          <cell r="B704" t="str">
            <v>应建斌</v>
          </cell>
          <cell r="C704" t="str">
            <v>JMT-06</v>
          </cell>
        </row>
        <row r="705">
          <cell r="B705" t="str">
            <v>章慧力</v>
          </cell>
          <cell r="C705" t="str">
            <v>JMT-FC01</v>
          </cell>
        </row>
        <row r="706">
          <cell r="B706" t="str">
            <v>章慧力</v>
          </cell>
          <cell r="C706" t="str">
            <v>JMT-FC02</v>
          </cell>
        </row>
        <row r="707">
          <cell r="B707" t="str">
            <v>毕卫明</v>
          </cell>
          <cell r="C707" t="str">
            <v>JMT-FC03</v>
          </cell>
        </row>
        <row r="708">
          <cell r="B708" t="str">
            <v>毕卫明</v>
          </cell>
          <cell r="C708" t="str">
            <v>JMT-25280-6</v>
          </cell>
        </row>
        <row r="709">
          <cell r="B709" t="str">
            <v>应建斌</v>
          </cell>
          <cell r="C709" t="str">
            <v>99853-01</v>
          </cell>
        </row>
        <row r="710">
          <cell r="B710" t="str">
            <v>牟小安</v>
          </cell>
          <cell r="C710" t="str">
            <v>99853-02</v>
          </cell>
        </row>
        <row r="711">
          <cell r="B711" t="str">
            <v>牟小安</v>
          </cell>
          <cell r="C711" t="str">
            <v>99853-03</v>
          </cell>
        </row>
        <row r="712">
          <cell r="B712" t="str">
            <v>牟小安</v>
          </cell>
          <cell r="C712" t="str">
            <v>99853-04</v>
          </cell>
        </row>
        <row r="713">
          <cell r="B713" t="str">
            <v>张星</v>
          </cell>
          <cell r="C713" t="str">
            <v>JMT-B20A-1</v>
          </cell>
        </row>
        <row r="714">
          <cell r="B714" t="str">
            <v>翁建明</v>
          </cell>
          <cell r="C714" t="str">
            <v>JMT-B20A-2</v>
          </cell>
        </row>
        <row r="715">
          <cell r="B715" t="str">
            <v>王献伟</v>
          </cell>
          <cell r="C715" t="str">
            <v>JMT-CHB41-60</v>
          </cell>
        </row>
        <row r="716">
          <cell r="B716" t="str">
            <v>李国富</v>
          </cell>
          <cell r="C716" t="str">
            <v>JMT-MO-01</v>
          </cell>
        </row>
        <row r="717">
          <cell r="B717" t="str">
            <v>李松松</v>
          </cell>
          <cell r="C717" t="str">
            <v>JMT-407L-7</v>
          </cell>
        </row>
        <row r="718">
          <cell r="B718" t="str">
            <v>金军挺</v>
          </cell>
          <cell r="C718" t="str">
            <v>JMT-IP55-01</v>
          </cell>
        </row>
        <row r="719">
          <cell r="B719" t="str">
            <v>金军挺</v>
          </cell>
          <cell r="C719" t="str">
            <v>JMT-IP55-02</v>
          </cell>
        </row>
        <row r="720">
          <cell r="B720" t="str">
            <v>孙旺震</v>
          </cell>
          <cell r="C720" t="str">
            <v>JMT-IP55-03</v>
          </cell>
        </row>
        <row r="721">
          <cell r="B721" t="str">
            <v>廖明天</v>
          </cell>
          <cell r="C721" t="str">
            <v>JMT-IP55-04</v>
          </cell>
        </row>
        <row r="722">
          <cell r="B722" t="str">
            <v>毕卫明</v>
          </cell>
          <cell r="C722" t="str">
            <v>JMT-IP55-05</v>
          </cell>
        </row>
        <row r="723">
          <cell r="B723" t="str">
            <v>毕卫明</v>
          </cell>
          <cell r="C723" t="str">
            <v>JMT-IP55-06</v>
          </cell>
        </row>
        <row r="724">
          <cell r="B724" t="str">
            <v>孙旺震</v>
          </cell>
          <cell r="C724" t="str">
            <v>JMT-IP55-07</v>
          </cell>
        </row>
        <row r="725">
          <cell r="B725" t="str">
            <v>毕卫明</v>
          </cell>
          <cell r="C725" t="str">
            <v>JMT-IP55-08</v>
          </cell>
        </row>
        <row r="726">
          <cell r="B726" t="str">
            <v>毕卫明</v>
          </cell>
          <cell r="C726" t="str">
            <v>JMT-IP55-09</v>
          </cell>
        </row>
        <row r="727">
          <cell r="B727" t="str">
            <v>孙旺震</v>
          </cell>
          <cell r="C727" t="str">
            <v>JMT-IP55-10</v>
          </cell>
        </row>
        <row r="728">
          <cell r="B728" t="str">
            <v>章慧力</v>
          </cell>
          <cell r="C728" t="str">
            <v>JMT-IP55-11</v>
          </cell>
        </row>
        <row r="729">
          <cell r="B729" t="str">
            <v>廖明天</v>
          </cell>
          <cell r="C729" t="str">
            <v>JMT-IP55-12</v>
          </cell>
        </row>
        <row r="730">
          <cell r="B730" t="str">
            <v>孙旺震</v>
          </cell>
          <cell r="C730" t="str">
            <v>JMT-IP55-13</v>
          </cell>
        </row>
        <row r="731">
          <cell r="B731" t="str">
            <v>廖明天</v>
          </cell>
          <cell r="C731" t="str">
            <v>JMT-IP55-14</v>
          </cell>
        </row>
        <row r="732">
          <cell r="B732" t="str">
            <v>廖明天</v>
          </cell>
          <cell r="C732" t="str">
            <v>JMT-IP55-15</v>
          </cell>
        </row>
        <row r="733">
          <cell r="B733" t="str">
            <v>章慧力</v>
          </cell>
          <cell r="C733" t="str">
            <v>JMT-IP55-16</v>
          </cell>
        </row>
        <row r="734">
          <cell r="B734" t="str">
            <v>张星</v>
          </cell>
          <cell r="C734" t="str">
            <v>JMT-IP55-17</v>
          </cell>
        </row>
        <row r="735">
          <cell r="B735" t="str">
            <v>王献伟</v>
          </cell>
          <cell r="C735" t="str">
            <v>JMT-DS77-01</v>
          </cell>
        </row>
        <row r="736">
          <cell r="B736" t="str">
            <v>阿东</v>
          </cell>
          <cell r="C736" t="str">
            <v>JMT-DS77-02</v>
          </cell>
        </row>
        <row r="737">
          <cell r="B737" t="str">
            <v>刘金建</v>
          </cell>
          <cell r="C737" t="str">
            <v>JMT-DS77-03</v>
          </cell>
        </row>
        <row r="738">
          <cell r="B738" t="str">
            <v>史家明</v>
          </cell>
          <cell r="C738" t="str">
            <v>JMT-DS77-04</v>
          </cell>
        </row>
        <row r="739">
          <cell r="B739" t="str">
            <v>阿东</v>
          </cell>
          <cell r="C739" t="str">
            <v>JMT-DS77-05</v>
          </cell>
        </row>
        <row r="740">
          <cell r="B740" t="str">
            <v>史家明</v>
          </cell>
          <cell r="C740" t="str">
            <v>JMT-DS77-06</v>
          </cell>
        </row>
        <row r="741">
          <cell r="B741" t="str">
            <v>赵百勇</v>
          </cell>
          <cell r="C741" t="str">
            <v>JMT-DS77-07</v>
          </cell>
        </row>
        <row r="742">
          <cell r="B742" t="str">
            <v>马振江</v>
          </cell>
          <cell r="C742" t="str">
            <v>JMT-DS77-08</v>
          </cell>
        </row>
        <row r="743">
          <cell r="B743" t="str">
            <v>马振江</v>
          </cell>
          <cell r="C743" t="str">
            <v>JMT-DS77-09</v>
          </cell>
        </row>
        <row r="744">
          <cell r="B744" t="str">
            <v>罗阳</v>
          </cell>
          <cell r="C744" t="str">
            <v>JMT-DS77-10</v>
          </cell>
        </row>
        <row r="745">
          <cell r="B745" t="str">
            <v>罗阳</v>
          </cell>
          <cell r="C745" t="str">
            <v>JMT-DS77-11</v>
          </cell>
        </row>
        <row r="746">
          <cell r="B746" t="str">
            <v>赵百勇</v>
          </cell>
          <cell r="C746" t="str">
            <v>JMT-DS77-12</v>
          </cell>
        </row>
        <row r="747">
          <cell r="B747" t="str">
            <v>赵百勇</v>
          </cell>
          <cell r="C747" t="str">
            <v>JMT-DS77-13</v>
          </cell>
        </row>
        <row r="748">
          <cell r="B748" t="str">
            <v>赵百勇</v>
          </cell>
          <cell r="C748" t="str">
            <v>JMT-DS77-14</v>
          </cell>
        </row>
        <row r="749">
          <cell r="B749" t="str">
            <v>马振江</v>
          </cell>
          <cell r="C749" t="str">
            <v>JMT-DS77-15</v>
          </cell>
        </row>
        <row r="750">
          <cell r="B750" t="str">
            <v>叶万事</v>
          </cell>
          <cell r="C750" t="str">
            <v>JMT-DS77-16</v>
          </cell>
        </row>
        <row r="751">
          <cell r="B751" t="str">
            <v>阿东</v>
          </cell>
          <cell r="C751" t="str">
            <v>JMT-DS77-17</v>
          </cell>
        </row>
        <row r="752">
          <cell r="B752" t="str">
            <v>罗阳</v>
          </cell>
          <cell r="C752" t="str">
            <v>JMT-DS77-18</v>
          </cell>
        </row>
        <row r="753">
          <cell r="B753" t="str">
            <v>史家明</v>
          </cell>
          <cell r="C753" t="str">
            <v>JMT-DS77-19</v>
          </cell>
        </row>
        <row r="754">
          <cell r="B754" t="str">
            <v>李松松</v>
          </cell>
          <cell r="C754" t="str">
            <v>JMT-407B-7</v>
          </cell>
        </row>
        <row r="755">
          <cell r="B755" t="str">
            <v>李松松</v>
          </cell>
          <cell r="C755" t="str">
            <v>JMT-JL01</v>
          </cell>
        </row>
        <row r="756">
          <cell r="B756" t="str">
            <v>李松松</v>
          </cell>
          <cell r="C756" t="str">
            <v>JMT-JL02</v>
          </cell>
        </row>
        <row r="757">
          <cell r="B757" t="str">
            <v>李松松</v>
          </cell>
          <cell r="C757" t="str">
            <v>JMT-18B</v>
          </cell>
        </row>
        <row r="758">
          <cell r="B758" t="str">
            <v>胡利敏</v>
          </cell>
          <cell r="C758" t="str">
            <v>JMT-C01-01</v>
          </cell>
        </row>
        <row r="759">
          <cell r="B759" t="str">
            <v>李松松</v>
          </cell>
          <cell r="C759" t="str">
            <v>JMT-C01-02</v>
          </cell>
        </row>
        <row r="760">
          <cell r="B760" t="str">
            <v>李松松</v>
          </cell>
          <cell r="C760" t="str">
            <v>JMT-C01-03</v>
          </cell>
        </row>
        <row r="761">
          <cell r="B761" t="str">
            <v>史家明</v>
          </cell>
          <cell r="C761" t="str">
            <v>JMT-C01-04</v>
          </cell>
        </row>
        <row r="762">
          <cell r="B762" t="str">
            <v>史家明</v>
          </cell>
          <cell r="C762" t="str">
            <v>JMT-C01-05</v>
          </cell>
        </row>
        <row r="763">
          <cell r="B763" t="str">
            <v>金军挺</v>
          </cell>
          <cell r="C763" t="str">
            <v>JMT-C01-06</v>
          </cell>
        </row>
        <row r="764">
          <cell r="B764" t="str">
            <v>金军挺</v>
          </cell>
          <cell r="C764" t="str">
            <v>JMT-C01-07</v>
          </cell>
        </row>
        <row r="765">
          <cell r="B765" t="str">
            <v>胡利敏</v>
          </cell>
          <cell r="C765" t="str">
            <v>JMT-C01-08</v>
          </cell>
        </row>
        <row r="766">
          <cell r="B766" t="str">
            <v>翁建明</v>
          </cell>
          <cell r="C766" t="str">
            <v>JMT-C01-09</v>
          </cell>
        </row>
        <row r="767">
          <cell r="B767" t="str">
            <v>翁建明</v>
          </cell>
          <cell r="C767" t="str">
            <v>JMT-C01-10</v>
          </cell>
        </row>
        <row r="768">
          <cell r="B768" t="str">
            <v>罗阳</v>
          </cell>
          <cell r="C768" t="str">
            <v>JMT-C01-11</v>
          </cell>
        </row>
        <row r="769">
          <cell r="B769" t="str">
            <v>金军挺</v>
          </cell>
          <cell r="C769" t="str">
            <v>JMT-C01-12</v>
          </cell>
        </row>
        <row r="770">
          <cell r="B770" t="str">
            <v>金军挺</v>
          </cell>
          <cell r="C770" t="str">
            <v>JMT-C01-13</v>
          </cell>
        </row>
        <row r="771">
          <cell r="B771" t="str">
            <v>罗阳</v>
          </cell>
          <cell r="C771" t="str">
            <v>JMT-C01-14</v>
          </cell>
        </row>
        <row r="772">
          <cell r="B772" t="str">
            <v>温州谢翔志</v>
          </cell>
          <cell r="C772" t="str">
            <v>JMT-C01-15</v>
          </cell>
        </row>
        <row r="773">
          <cell r="B773" t="str">
            <v>温州谢翔志</v>
          </cell>
          <cell r="C773" t="str">
            <v>JMT-C01-16</v>
          </cell>
        </row>
        <row r="774">
          <cell r="B774" t="str">
            <v>温州谢翔志</v>
          </cell>
          <cell r="C774" t="str">
            <v>JMT-C01-17</v>
          </cell>
        </row>
        <row r="775">
          <cell r="B775" t="str">
            <v>张鸣剑</v>
          </cell>
          <cell r="C775" t="str">
            <v>JMT-C01-18</v>
          </cell>
        </row>
        <row r="776">
          <cell r="B776" t="str">
            <v>张鸣剑</v>
          </cell>
          <cell r="C776" t="str">
            <v>JMT-C01-19</v>
          </cell>
        </row>
        <row r="777">
          <cell r="B777" t="str">
            <v>张鸣剑</v>
          </cell>
          <cell r="C777" t="str">
            <v>JMT-C01-20</v>
          </cell>
        </row>
        <row r="778">
          <cell r="B778" t="str">
            <v>胡利敏</v>
          </cell>
          <cell r="C778" t="str">
            <v>JMT-C01-21</v>
          </cell>
        </row>
        <row r="779">
          <cell r="B779" t="str">
            <v>史家明</v>
          </cell>
          <cell r="C779" t="str">
            <v>JMT-C01-22</v>
          </cell>
        </row>
        <row r="780">
          <cell r="B780" t="str">
            <v>胡利敏</v>
          </cell>
          <cell r="C780" t="str">
            <v>JMT-C01-23</v>
          </cell>
        </row>
        <row r="781">
          <cell r="B781" t="str">
            <v>马振江</v>
          </cell>
          <cell r="C781" t="str">
            <v>JMT-C01-24</v>
          </cell>
        </row>
        <row r="782">
          <cell r="B782" t="str">
            <v>叶万事</v>
          </cell>
          <cell r="C782" t="str">
            <v>JMT-C01-25</v>
          </cell>
        </row>
        <row r="783">
          <cell r="B783" t="str">
            <v>罗阳</v>
          </cell>
          <cell r="C783" t="str">
            <v>JMT-C01-26</v>
          </cell>
        </row>
        <row r="784">
          <cell r="B784" t="str">
            <v>罗阳</v>
          </cell>
          <cell r="C784" t="str">
            <v>JMT-C01-27</v>
          </cell>
        </row>
        <row r="785">
          <cell r="B785" t="str">
            <v>刘金建</v>
          </cell>
          <cell r="C785" t="str">
            <v>JMT-C01-28</v>
          </cell>
        </row>
        <row r="786">
          <cell r="B786" t="str">
            <v>刘金建</v>
          </cell>
          <cell r="C786" t="str">
            <v>JMT-C01-29</v>
          </cell>
        </row>
        <row r="787">
          <cell r="B787" t="str">
            <v>王献伟</v>
          </cell>
          <cell r="C787" t="str">
            <v>JMT-DS77-HZ01</v>
          </cell>
        </row>
        <row r="788">
          <cell r="B788" t="str">
            <v>翁建明</v>
          </cell>
          <cell r="C788" t="str">
            <v>JMT-DS77-HZ02</v>
          </cell>
        </row>
        <row r="789">
          <cell r="B789" t="str">
            <v>胡利敏</v>
          </cell>
          <cell r="C789" t="str">
            <v>JMT-DS77-HZ03</v>
          </cell>
        </row>
        <row r="790">
          <cell r="B790" t="str">
            <v>叶万事</v>
          </cell>
          <cell r="C790" t="str">
            <v>JMT-DS77-HZ04</v>
          </cell>
        </row>
        <row r="791">
          <cell r="B791" t="str">
            <v>赵百勇</v>
          </cell>
          <cell r="C791" t="str">
            <v>JMT-DS77-HZ05</v>
          </cell>
        </row>
        <row r="792">
          <cell r="B792" t="str">
            <v>叶万事</v>
          </cell>
          <cell r="C792" t="str">
            <v>JMT-DS77-HZ06</v>
          </cell>
        </row>
        <row r="793">
          <cell r="B793" t="str">
            <v>叶万事</v>
          </cell>
          <cell r="C793" t="str">
            <v>JMT-DS77-HZ07</v>
          </cell>
        </row>
        <row r="794">
          <cell r="B794" t="str">
            <v>赵百勇</v>
          </cell>
          <cell r="C794" t="str">
            <v>JMT-DS77-HZ08</v>
          </cell>
        </row>
        <row r="795">
          <cell r="B795" t="str">
            <v>黄光</v>
          </cell>
          <cell r="C795" t="str">
            <v>332-28</v>
          </cell>
        </row>
        <row r="796">
          <cell r="B796" t="str">
            <v>黄光</v>
          </cell>
          <cell r="C796" t="str">
            <v>332-29</v>
          </cell>
        </row>
        <row r="797">
          <cell r="B797" t="str">
            <v>戴亦明</v>
          </cell>
          <cell r="C797" t="str">
            <v>ZDX7661-01</v>
          </cell>
        </row>
        <row r="798">
          <cell r="B798" t="str">
            <v>章安</v>
          </cell>
          <cell r="C798" t="str">
            <v>ZDX7661-02</v>
          </cell>
        </row>
        <row r="799">
          <cell r="B799" t="str">
            <v>戴亦明</v>
          </cell>
          <cell r="C799" t="str">
            <v>ZDX7661-03</v>
          </cell>
        </row>
        <row r="800">
          <cell r="B800" t="str">
            <v>章安</v>
          </cell>
          <cell r="C800" t="str">
            <v>ZDX7661-04</v>
          </cell>
        </row>
        <row r="801">
          <cell r="B801" t="str">
            <v>周良正</v>
          </cell>
          <cell r="C801" t="str">
            <v>ZDX7661-05</v>
          </cell>
        </row>
        <row r="802">
          <cell r="B802" t="str">
            <v>戴亦明</v>
          </cell>
          <cell r="C802" t="str">
            <v>ZDX7661-06</v>
          </cell>
        </row>
        <row r="803">
          <cell r="B803" t="str">
            <v>戴亦明</v>
          </cell>
          <cell r="C803" t="str">
            <v>ZDX7661-07</v>
          </cell>
        </row>
        <row r="804">
          <cell r="B804" t="str">
            <v>戴亦明</v>
          </cell>
          <cell r="C804" t="str">
            <v>ZDX7661-08</v>
          </cell>
        </row>
        <row r="805">
          <cell r="B805" t="str">
            <v>戴亦明</v>
          </cell>
          <cell r="C805" t="str">
            <v>ZDX7661-09</v>
          </cell>
        </row>
        <row r="806">
          <cell r="B806" t="str">
            <v>戴亦明</v>
          </cell>
          <cell r="C806" t="str">
            <v>ZDX7661-10</v>
          </cell>
        </row>
        <row r="807">
          <cell r="B807" t="str">
            <v>戴亦明</v>
          </cell>
          <cell r="C807" t="str">
            <v>ZDX7661-11</v>
          </cell>
        </row>
        <row r="808">
          <cell r="B808" t="str">
            <v>戴亦明</v>
          </cell>
          <cell r="C808" t="str">
            <v>ZDX7661-12</v>
          </cell>
        </row>
        <row r="809">
          <cell r="B809" t="str">
            <v>朱乾</v>
          </cell>
          <cell r="C809" t="str">
            <v>ZDX7661-13</v>
          </cell>
        </row>
        <row r="810">
          <cell r="B810" t="str">
            <v>牟小安</v>
          </cell>
          <cell r="C810" t="str">
            <v>ZDX7661-14</v>
          </cell>
        </row>
        <row r="811">
          <cell r="B811" t="str">
            <v>牟小安</v>
          </cell>
          <cell r="C811" t="str">
            <v>ZDX7661-15</v>
          </cell>
        </row>
        <row r="812">
          <cell r="B812" t="str">
            <v>朱乾</v>
          </cell>
          <cell r="C812" t="str">
            <v>ZDX7661-16</v>
          </cell>
        </row>
        <row r="813">
          <cell r="B813" t="str">
            <v>朱乾</v>
          </cell>
          <cell r="C813" t="str">
            <v>ZDX7661-17</v>
          </cell>
        </row>
        <row r="814">
          <cell r="B814" t="str">
            <v>朱乾</v>
          </cell>
          <cell r="C814" t="str">
            <v>ZDX7661-18</v>
          </cell>
        </row>
        <row r="815">
          <cell r="B815" t="str">
            <v>朱乾</v>
          </cell>
          <cell r="C815" t="str">
            <v>ZDX7661-19 </v>
          </cell>
        </row>
        <row r="816">
          <cell r="B816" t="str">
            <v>朱乾</v>
          </cell>
          <cell r="C816" t="str">
            <v>ZDX7661-20</v>
          </cell>
        </row>
        <row r="817">
          <cell r="B817" t="str">
            <v>朱乾</v>
          </cell>
          <cell r="C817" t="str">
            <v>ZDX7661-21</v>
          </cell>
        </row>
        <row r="818">
          <cell r="B818" t="str">
            <v>朱乾</v>
          </cell>
          <cell r="C818" t="str">
            <v>ZDX7661-22</v>
          </cell>
        </row>
        <row r="819">
          <cell r="B819" t="str">
            <v>章安</v>
          </cell>
          <cell r="C819" t="str">
            <v>ZDX7662-01</v>
          </cell>
        </row>
        <row r="820">
          <cell r="B820" t="str">
            <v>章安</v>
          </cell>
          <cell r="C820" t="str">
            <v>ZDX7662-02</v>
          </cell>
        </row>
        <row r="821">
          <cell r="B821" t="str">
            <v>章安</v>
          </cell>
          <cell r="C821" t="str">
            <v>ZDX7662-03</v>
          </cell>
        </row>
        <row r="822">
          <cell r="B822" t="str">
            <v>章安</v>
          </cell>
          <cell r="C822" t="str">
            <v>ZDX7662-04</v>
          </cell>
        </row>
        <row r="823">
          <cell r="B823" t="str">
            <v>章安</v>
          </cell>
          <cell r="C823" t="str">
            <v>ZDX7662-05</v>
          </cell>
        </row>
        <row r="824">
          <cell r="B824" t="str">
            <v>吹塑</v>
          </cell>
          <cell r="C824" t="str">
            <v>ZDX7662-06</v>
          </cell>
        </row>
        <row r="825">
          <cell r="B825" t="str">
            <v>吹塑</v>
          </cell>
          <cell r="C825" t="str">
            <v>ZDX7662-07</v>
          </cell>
        </row>
        <row r="826">
          <cell r="B826" t="str">
            <v>章安</v>
          </cell>
          <cell r="C826" t="str">
            <v>ZDX7662-08</v>
          </cell>
        </row>
        <row r="827">
          <cell r="B827" t="str">
            <v>许双华</v>
          </cell>
          <cell r="C827" t="str">
            <v>JMT-EBG-M15</v>
          </cell>
        </row>
        <row r="828">
          <cell r="B828" t="str">
            <v>章慧力</v>
          </cell>
          <cell r="C828" t="str">
            <v>JMT-EBG-M16</v>
          </cell>
        </row>
        <row r="829">
          <cell r="B829" t="str">
            <v>章慧力</v>
          </cell>
          <cell r="C829" t="str">
            <v>JMT-EBG-M17</v>
          </cell>
        </row>
        <row r="830">
          <cell r="B830" t="str">
            <v>许双华</v>
          </cell>
          <cell r="C830" t="str">
            <v>JMT-EBG-M18</v>
          </cell>
        </row>
        <row r="831">
          <cell r="B831" t="str">
            <v>许双华</v>
          </cell>
          <cell r="C831" t="str">
            <v>JMT-EBG-M19</v>
          </cell>
        </row>
        <row r="832">
          <cell r="B832" t="str">
            <v>应建斌</v>
          </cell>
          <cell r="C832" t="str">
            <v>JMT-NM15024</v>
          </cell>
        </row>
        <row r="833">
          <cell r="B833" t="str">
            <v>何策</v>
          </cell>
          <cell r="C833" t="str">
            <v>JMT-ZS11-1.5L-01</v>
          </cell>
        </row>
        <row r="834">
          <cell r="B834" t="str">
            <v>蔡文斌</v>
          </cell>
          <cell r="C834" t="str">
            <v>JMT-ZS11-1.5L-02</v>
          </cell>
        </row>
        <row r="835">
          <cell r="B835" t="str">
            <v>蔡文斌</v>
          </cell>
          <cell r="C835" t="str">
            <v>JMT-ZS11-03</v>
          </cell>
        </row>
        <row r="836">
          <cell r="B836" t="str">
            <v>蔡文斌</v>
          </cell>
          <cell r="C836" t="str">
            <v>JMT-ZS11-1.5L-04</v>
          </cell>
        </row>
        <row r="837">
          <cell r="B837" t="str">
            <v>周金国</v>
          </cell>
          <cell r="C837" t="str">
            <v>JMT-ZS11-1.5L-05</v>
          </cell>
        </row>
        <row r="838">
          <cell r="B838" t="str">
            <v>周金国</v>
          </cell>
          <cell r="C838" t="str">
            <v>JMT-ZS11-1.5L-06</v>
          </cell>
        </row>
        <row r="839">
          <cell r="B839" t="str">
            <v>蔡文斌</v>
          </cell>
          <cell r="C839" t="str">
            <v>JMT-ZS11-1.5L-07</v>
          </cell>
        </row>
        <row r="840">
          <cell r="B840" t="str">
            <v>周金国</v>
          </cell>
          <cell r="C840" t="str">
            <v>JMT-ZS11-1.5L-08</v>
          </cell>
        </row>
        <row r="841">
          <cell r="B841" t="str">
            <v>外放</v>
          </cell>
          <cell r="C841" t="str">
            <v>JMT-ZS11-1.5L-09</v>
          </cell>
        </row>
        <row r="842">
          <cell r="B842" t="str">
            <v>外放</v>
          </cell>
          <cell r="C842" t="str">
            <v>JMT-ZS11-1.0T-10</v>
          </cell>
        </row>
        <row r="843">
          <cell r="B843" t="str">
            <v>周金国</v>
          </cell>
          <cell r="C843" t="str">
            <v>JMT-ZS11-1.0T-11</v>
          </cell>
        </row>
        <row r="844">
          <cell r="B844" t="str">
            <v>外放</v>
          </cell>
          <cell r="C844" t="str">
            <v>JMT-ZS11-1.0T-12</v>
          </cell>
        </row>
        <row r="845">
          <cell r="B845" t="str">
            <v>周金国</v>
          </cell>
          <cell r="C845" t="str">
            <v>JMT-ZS11-1.0T-13</v>
          </cell>
        </row>
        <row r="846">
          <cell r="B846" t="str">
            <v>周金国</v>
          </cell>
          <cell r="C846" t="str">
            <v>JMT-ZS11-1.0T-14</v>
          </cell>
        </row>
        <row r="847">
          <cell r="B847" t="str">
            <v>王一华</v>
          </cell>
          <cell r="C847" t="str">
            <v>JMT-ZS11-1.0T-15</v>
          </cell>
        </row>
        <row r="848">
          <cell r="B848" t="str">
            <v>王一华</v>
          </cell>
          <cell r="C848" t="str">
            <v>JMT-ZS11-1.0T-16</v>
          </cell>
        </row>
        <row r="849">
          <cell r="B849" t="str">
            <v>史家明</v>
          </cell>
          <cell r="C849" t="str">
            <v>JMT-ZS11-1.0T-17</v>
          </cell>
        </row>
        <row r="850">
          <cell r="B850" t="str">
            <v>史家明</v>
          </cell>
          <cell r="C850" t="str">
            <v>JMT-ZS11-1.0T-18</v>
          </cell>
        </row>
        <row r="851">
          <cell r="B851" t="str">
            <v>周金国</v>
          </cell>
          <cell r="C851" t="str">
            <v>JMT-ZS11-1.0T-19</v>
          </cell>
        </row>
        <row r="852">
          <cell r="B852" t="str">
            <v>蔡文斌</v>
          </cell>
          <cell r="C852" t="str">
            <v>JMT-ZS11-1.0T-20</v>
          </cell>
        </row>
        <row r="853">
          <cell r="B853" t="str">
            <v>毕卫明</v>
          </cell>
          <cell r="C853" t="str">
            <v>JMT-SP01</v>
          </cell>
        </row>
        <row r="854">
          <cell r="B854" t="str">
            <v>黄光</v>
          </cell>
          <cell r="C854" t="str">
            <v>ZDX7659-01</v>
          </cell>
        </row>
        <row r="855">
          <cell r="B855" t="str">
            <v>黄光</v>
          </cell>
          <cell r="C855" t="str">
            <v>ZDX7659-02</v>
          </cell>
        </row>
        <row r="856">
          <cell r="B856" t="str">
            <v>黄光</v>
          </cell>
          <cell r="C856" t="str">
            <v>ZDX7659-03</v>
          </cell>
        </row>
        <row r="857">
          <cell r="B857" t="str">
            <v>黄光</v>
          </cell>
          <cell r="C857" t="str">
            <v>ZDX7659-04</v>
          </cell>
        </row>
        <row r="858">
          <cell r="B858" t="str">
            <v>牟小安</v>
          </cell>
          <cell r="C858" t="str">
            <v>ZDX7659-05</v>
          </cell>
        </row>
        <row r="859">
          <cell r="B859" t="str">
            <v>牟小安</v>
          </cell>
          <cell r="C859" t="str">
            <v>ZDX7659-06</v>
          </cell>
        </row>
        <row r="860">
          <cell r="B860" t="str">
            <v>黄光</v>
          </cell>
          <cell r="C860" t="str">
            <v>ZDX7659-07</v>
          </cell>
        </row>
        <row r="861">
          <cell r="B861" t="str">
            <v>黄光</v>
          </cell>
          <cell r="C861" t="str">
            <v>ZDX7659-08</v>
          </cell>
        </row>
        <row r="862">
          <cell r="B862" t="str">
            <v>丁卫杰</v>
          </cell>
          <cell r="C862" t="str">
            <v>ZDX7659-09</v>
          </cell>
        </row>
        <row r="863">
          <cell r="B863" t="str">
            <v>黄光</v>
          </cell>
          <cell r="C863" t="str">
            <v>ZDX7659-10</v>
          </cell>
        </row>
        <row r="864">
          <cell r="B864" t="str">
            <v>丁卫杰</v>
          </cell>
          <cell r="C864" t="str">
            <v>ZDX7659-11</v>
          </cell>
        </row>
        <row r="865">
          <cell r="B865" t="str">
            <v>丁卫杰</v>
          </cell>
          <cell r="C865" t="str">
            <v>ZDX7659-12</v>
          </cell>
        </row>
        <row r="866">
          <cell r="B866" t="str">
            <v>毛林志</v>
          </cell>
          <cell r="C866" t="str">
            <v>ZDX7659-13</v>
          </cell>
        </row>
        <row r="867">
          <cell r="B867" t="str">
            <v>毛林志</v>
          </cell>
          <cell r="C867" t="str">
            <v>ZDX7659-14</v>
          </cell>
        </row>
        <row r="868">
          <cell r="B868" t="str">
            <v>毛林志</v>
          </cell>
          <cell r="C868" t="str">
            <v>ZDX7659-15</v>
          </cell>
        </row>
        <row r="869">
          <cell r="B869" t="str">
            <v>毛林志</v>
          </cell>
          <cell r="C869" t="str">
            <v>ZDX7659-16</v>
          </cell>
        </row>
        <row r="870">
          <cell r="B870" t="str">
            <v>黄光</v>
          </cell>
          <cell r="C870" t="str">
            <v>ZDX7659-17</v>
          </cell>
        </row>
        <row r="871">
          <cell r="B871" t="str">
            <v>牟小安</v>
          </cell>
          <cell r="C871" t="str">
            <v>ZDX7659-18</v>
          </cell>
        </row>
        <row r="872">
          <cell r="B872" t="str">
            <v>牟小安</v>
          </cell>
          <cell r="C872" t="str">
            <v>ZDX7659-19</v>
          </cell>
        </row>
        <row r="873">
          <cell r="B873" t="str">
            <v>牟小安</v>
          </cell>
          <cell r="C873" t="str">
            <v>ZDX7659-20</v>
          </cell>
        </row>
        <row r="874">
          <cell r="B874" t="str">
            <v>丁卫杰</v>
          </cell>
          <cell r="C874" t="str">
            <v>ZDX7659-21</v>
          </cell>
        </row>
        <row r="875">
          <cell r="B875" t="str">
            <v>丁卫杰</v>
          </cell>
          <cell r="C875" t="str">
            <v>ZDX7659-22</v>
          </cell>
        </row>
        <row r="876">
          <cell r="B876" t="str">
            <v>黄光</v>
          </cell>
          <cell r="C876" t="str">
            <v>ZDX7660-01</v>
          </cell>
        </row>
        <row r="877">
          <cell r="B877" t="str">
            <v>牟小安</v>
          </cell>
          <cell r="C877" t="str">
            <v>ZDX7660-02</v>
          </cell>
        </row>
        <row r="878">
          <cell r="B878" t="str">
            <v>牟小安</v>
          </cell>
          <cell r="C878" t="str">
            <v>ZDX7660-03</v>
          </cell>
        </row>
        <row r="879">
          <cell r="B879" t="str">
            <v>陈元富</v>
          </cell>
          <cell r="C879" t="str">
            <v>910-P01</v>
          </cell>
        </row>
        <row r="880">
          <cell r="B880" t="str">
            <v>应建斌</v>
          </cell>
          <cell r="C880" t="str">
            <v>910-P02</v>
          </cell>
        </row>
        <row r="881">
          <cell r="B881" t="str">
            <v>应建斌</v>
          </cell>
          <cell r="C881" t="str">
            <v>910-P03</v>
          </cell>
        </row>
        <row r="882">
          <cell r="B882" t="str">
            <v>应建斌</v>
          </cell>
          <cell r="C882" t="str">
            <v>910-P04</v>
          </cell>
        </row>
        <row r="883">
          <cell r="B883" t="str">
            <v>陈元富</v>
          </cell>
          <cell r="C883" t="str">
            <v>910-P05</v>
          </cell>
        </row>
        <row r="884">
          <cell r="B884" t="str">
            <v>应建斌</v>
          </cell>
          <cell r="C884" t="str">
            <v>910-P06</v>
          </cell>
        </row>
        <row r="885">
          <cell r="B885" t="str">
            <v>陈见月</v>
          </cell>
          <cell r="C885" t="str">
            <v>910-P07</v>
          </cell>
        </row>
        <row r="886">
          <cell r="B886" t="str">
            <v>陈见月</v>
          </cell>
          <cell r="C886" t="str">
            <v>910-P08</v>
          </cell>
        </row>
        <row r="887">
          <cell r="B887" t="str">
            <v>应建斌</v>
          </cell>
          <cell r="C887" t="str">
            <v>910-P09</v>
          </cell>
        </row>
        <row r="888">
          <cell r="B888" t="str">
            <v>应建斌</v>
          </cell>
          <cell r="C888" t="str">
            <v>910-P10</v>
          </cell>
        </row>
        <row r="889">
          <cell r="B889" t="str">
            <v>章健</v>
          </cell>
          <cell r="C889" t="str">
            <v>910-P11</v>
          </cell>
        </row>
        <row r="890">
          <cell r="B890" t="str">
            <v>陈见月</v>
          </cell>
          <cell r="C890" t="str">
            <v>910-P12</v>
          </cell>
        </row>
        <row r="891">
          <cell r="B891" t="str">
            <v>叶万事</v>
          </cell>
          <cell r="C891" t="str">
            <v>910-P13</v>
          </cell>
        </row>
        <row r="892">
          <cell r="B892" t="str">
            <v>叶万事</v>
          </cell>
          <cell r="C892" t="str">
            <v>910-P14</v>
          </cell>
        </row>
        <row r="893">
          <cell r="B893" t="str">
            <v>叶万事</v>
          </cell>
          <cell r="C893" t="str">
            <v>910-P15</v>
          </cell>
        </row>
        <row r="894">
          <cell r="B894" t="str">
            <v>叶万事</v>
          </cell>
          <cell r="C894" t="str">
            <v>910-P16</v>
          </cell>
        </row>
        <row r="895">
          <cell r="B895" t="str">
            <v>章健</v>
          </cell>
          <cell r="C895" t="str">
            <v>910-P17</v>
          </cell>
        </row>
        <row r="896">
          <cell r="B896" t="str">
            <v>章健</v>
          </cell>
          <cell r="C896" t="str">
            <v>910-P18</v>
          </cell>
        </row>
        <row r="897">
          <cell r="B897" t="str">
            <v>陈见月</v>
          </cell>
          <cell r="C897" t="str">
            <v>910-P19</v>
          </cell>
        </row>
        <row r="898">
          <cell r="B898" t="str">
            <v>陈见月</v>
          </cell>
          <cell r="C898" t="str">
            <v>910-P20</v>
          </cell>
        </row>
        <row r="899">
          <cell r="B899" t="str">
            <v>陈见月</v>
          </cell>
          <cell r="C899" t="str">
            <v>910-P21</v>
          </cell>
        </row>
        <row r="900">
          <cell r="B900" t="str">
            <v>章健</v>
          </cell>
          <cell r="C900" t="str">
            <v>910-P22</v>
          </cell>
        </row>
        <row r="901">
          <cell r="B901" t="str">
            <v>章健</v>
          </cell>
          <cell r="C901" t="str">
            <v>910-P23</v>
          </cell>
        </row>
        <row r="902">
          <cell r="B902" t="str">
            <v>陈元富</v>
          </cell>
          <cell r="C902" t="str">
            <v>910-P24</v>
          </cell>
        </row>
        <row r="903">
          <cell r="B903" t="str">
            <v>陈元富</v>
          </cell>
          <cell r="C903" t="str">
            <v>910-P25</v>
          </cell>
        </row>
        <row r="904">
          <cell r="B904" t="str">
            <v>应建斌</v>
          </cell>
          <cell r="C904" t="str">
            <v>910-P26</v>
          </cell>
        </row>
        <row r="905">
          <cell r="B905" t="str">
            <v>应建斌</v>
          </cell>
          <cell r="C905" t="str">
            <v>910-P27</v>
          </cell>
        </row>
        <row r="906">
          <cell r="B906" t="str">
            <v>应建斌</v>
          </cell>
          <cell r="C906" t="str">
            <v>910-P28</v>
          </cell>
        </row>
        <row r="907">
          <cell r="B907" t="str">
            <v>应建斌</v>
          </cell>
          <cell r="C907" t="str">
            <v>910-P29</v>
          </cell>
        </row>
        <row r="908">
          <cell r="B908" t="str">
            <v>叶万事</v>
          </cell>
          <cell r="C908" t="str">
            <v>910-P30</v>
          </cell>
        </row>
        <row r="909">
          <cell r="B909" t="str">
            <v>叶万事</v>
          </cell>
          <cell r="C909" t="str">
            <v>910-P31</v>
          </cell>
        </row>
        <row r="910">
          <cell r="B910" t="str">
            <v>陈元富</v>
          </cell>
          <cell r="C910" t="str">
            <v>910-P35</v>
          </cell>
        </row>
        <row r="911">
          <cell r="B911" t="str">
            <v>陈元富</v>
          </cell>
          <cell r="C911" t="str">
            <v>910-P36</v>
          </cell>
        </row>
        <row r="912">
          <cell r="B912" t="str">
            <v>陈元富</v>
          </cell>
          <cell r="C912" t="str">
            <v>910-P37</v>
          </cell>
        </row>
        <row r="913">
          <cell r="B913" t="str">
            <v>陈元富</v>
          </cell>
          <cell r="C913" t="str">
            <v>910-P38</v>
          </cell>
        </row>
        <row r="914">
          <cell r="B914" t="str">
            <v>应建斌</v>
          </cell>
          <cell r="C914" t="str">
            <v>910-P39</v>
          </cell>
        </row>
        <row r="915">
          <cell r="B915" t="str">
            <v>叶万事</v>
          </cell>
          <cell r="C915" t="str">
            <v>910-P40</v>
          </cell>
        </row>
        <row r="916">
          <cell r="B916" t="str">
            <v>章健</v>
          </cell>
          <cell r="C916" t="str">
            <v>910-P41</v>
          </cell>
        </row>
        <row r="917">
          <cell r="B917" t="str">
            <v>陈见月</v>
          </cell>
          <cell r="C917" t="str">
            <v>910-P42</v>
          </cell>
        </row>
        <row r="918">
          <cell r="B918" t="str">
            <v>应建斌</v>
          </cell>
          <cell r="C918" t="str">
            <v>910-P52</v>
          </cell>
        </row>
        <row r="919">
          <cell r="B919" t="str">
            <v>丁卫杰</v>
          </cell>
          <cell r="C919" t="str">
            <v>910-P53</v>
          </cell>
        </row>
        <row r="920">
          <cell r="B920" t="str">
            <v>丁卫杰</v>
          </cell>
          <cell r="C920" t="str">
            <v>910-P54</v>
          </cell>
        </row>
        <row r="921">
          <cell r="B921" t="str">
            <v>周金国</v>
          </cell>
          <cell r="C921" t="str">
            <v>JMT-MX-01</v>
          </cell>
        </row>
        <row r="922">
          <cell r="B922" t="str">
            <v>周金国</v>
          </cell>
          <cell r="C922" t="str">
            <v>JMT-MX-02</v>
          </cell>
        </row>
        <row r="923">
          <cell r="B923" t="str">
            <v>翁建明</v>
          </cell>
          <cell r="C923" t="str">
            <v>JMT-MX-03</v>
          </cell>
        </row>
        <row r="924">
          <cell r="B924" t="str">
            <v>章慧力</v>
          </cell>
          <cell r="C924" t="str">
            <v>JMT-MX-04</v>
          </cell>
        </row>
        <row r="925">
          <cell r="B925" t="str">
            <v>叶海峰</v>
          </cell>
          <cell r="C925" t="str">
            <v>JMT-MX-05</v>
          </cell>
        </row>
        <row r="926">
          <cell r="B926" t="str">
            <v>周金国</v>
          </cell>
          <cell r="C926" t="str">
            <v>JMT-MX-06</v>
          </cell>
        </row>
        <row r="927">
          <cell r="B927" t="str">
            <v>周金国</v>
          </cell>
          <cell r="C927" t="str">
            <v>JMT-MX-07</v>
          </cell>
        </row>
        <row r="928">
          <cell r="B928" t="str">
            <v>周金国</v>
          </cell>
          <cell r="C928" t="str">
            <v>JMT-MX-08</v>
          </cell>
        </row>
        <row r="929">
          <cell r="B929" t="str">
            <v>周金国</v>
          </cell>
          <cell r="C929" t="str">
            <v>JMT-MX-09</v>
          </cell>
        </row>
        <row r="930">
          <cell r="B930" t="str">
            <v>周金国</v>
          </cell>
          <cell r="C930" t="str">
            <v>JMT-MX-10</v>
          </cell>
        </row>
        <row r="931">
          <cell r="B931" t="str">
            <v>周金国</v>
          </cell>
          <cell r="C931" t="str">
            <v>JMT-MX-11</v>
          </cell>
        </row>
        <row r="932">
          <cell r="B932" t="str">
            <v>李和勃</v>
          </cell>
          <cell r="C932" t="str">
            <v>JMT-MX-12</v>
          </cell>
        </row>
        <row r="933">
          <cell r="B933" t="str">
            <v>许双华</v>
          </cell>
          <cell r="C933" t="str">
            <v>JMT-MX-13</v>
          </cell>
        </row>
        <row r="934">
          <cell r="B934" t="str">
            <v>许双华</v>
          </cell>
          <cell r="C934" t="str">
            <v>JMT-MX-14</v>
          </cell>
        </row>
        <row r="935">
          <cell r="B935" t="str">
            <v>许双华</v>
          </cell>
          <cell r="C935" t="str">
            <v>JMT-MX-15</v>
          </cell>
        </row>
        <row r="936">
          <cell r="B936" t="str">
            <v>翁建明</v>
          </cell>
          <cell r="C936" t="str">
            <v>JMT-MX-16</v>
          </cell>
        </row>
        <row r="937">
          <cell r="B937" t="str">
            <v>将君卿</v>
          </cell>
          <cell r="C937" t="str">
            <v>JMT-MX-17</v>
          </cell>
        </row>
        <row r="938">
          <cell r="B938" t="str">
            <v>周金国</v>
          </cell>
          <cell r="C938" t="str">
            <v>JMT-MX-18</v>
          </cell>
        </row>
        <row r="939">
          <cell r="B939" t="str">
            <v>周金国</v>
          </cell>
          <cell r="C939" t="str">
            <v>JMT-MX-19</v>
          </cell>
        </row>
        <row r="940">
          <cell r="B940" t="str">
            <v>周金国</v>
          </cell>
          <cell r="C940" t="str">
            <v>JMT-MX-20</v>
          </cell>
        </row>
        <row r="941">
          <cell r="B941" t="str">
            <v>周金国</v>
          </cell>
          <cell r="C941" t="str">
            <v>JMT-MX-21</v>
          </cell>
        </row>
        <row r="942">
          <cell r="B942" t="str">
            <v>蔡文斌</v>
          </cell>
          <cell r="C942" t="str">
            <v>JMT-MX-22</v>
          </cell>
        </row>
        <row r="943">
          <cell r="B943" t="str">
            <v>蔡文斌</v>
          </cell>
          <cell r="C943" t="str">
            <v>JMT-MX-23</v>
          </cell>
        </row>
        <row r="944">
          <cell r="B944" t="str">
            <v>蔡文斌</v>
          </cell>
          <cell r="C944" t="str">
            <v>JMT-MX24</v>
          </cell>
        </row>
        <row r="945">
          <cell r="B945" t="str">
            <v>蔡文斌</v>
          </cell>
          <cell r="C945" t="str">
            <v>JMT-MX-25</v>
          </cell>
        </row>
        <row r="946">
          <cell r="B946" t="str">
            <v>蔡文斌</v>
          </cell>
          <cell r="C946" t="str">
            <v>JMT-MX-26</v>
          </cell>
        </row>
        <row r="947">
          <cell r="B947" t="str">
            <v>蔡文斌</v>
          </cell>
          <cell r="C947" t="str">
            <v>JMT-MX-27</v>
          </cell>
        </row>
        <row r="948">
          <cell r="B948" t="str">
            <v>蔡文斌</v>
          </cell>
          <cell r="C948" t="str">
            <v>JMT-MX-28</v>
          </cell>
        </row>
        <row r="949">
          <cell r="B949" t="str">
            <v>李和勃</v>
          </cell>
          <cell r="C949" t="str">
            <v>JMT-MX-29</v>
          </cell>
        </row>
        <row r="950">
          <cell r="B950" t="str">
            <v>王献伟</v>
          </cell>
          <cell r="C950" t="str">
            <v>JMT-TY-02</v>
          </cell>
        </row>
        <row r="951">
          <cell r="B951" t="str">
            <v>陈见月</v>
          </cell>
          <cell r="C951" t="str">
            <v>GBW480-20-11A</v>
          </cell>
        </row>
        <row r="952">
          <cell r="B952" t="str">
            <v>奚浪平</v>
          </cell>
          <cell r="C952" t="str">
            <v>c61x-22</v>
          </cell>
        </row>
        <row r="953">
          <cell r="B953" t="str">
            <v>朱乾</v>
          </cell>
          <cell r="C953" t="str">
            <v>ZT-869</v>
          </cell>
        </row>
        <row r="954">
          <cell r="B954" t="str">
            <v>黄光</v>
          </cell>
          <cell r="C954" t="str">
            <v>W480-0030</v>
          </cell>
        </row>
        <row r="955">
          <cell r="B955" t="str">
            <v>黄光</v>
          </cell>
          <cell r="C955" t="str">
            <v>W480-0031</v>
          </cell>
        </row>
        <row r="956">
          <cell r="B956" t="str">
            <v>陈见月</v>
          </cell>
          <cell r="C956" t="str">
            <v>GBW486-01-01A</v>
          </cell>
        </row>
        <row r="957">
          <cell r="B957" t="str">
            <v>许双华</v>
          </cell>
          <cell r="C957" t="str">
            <v>D706-01</v>
          </cell>
        </row>
        <row r="958">
          <cell r="B958" t="str">
            <v>胡利敏</v>
          </cell>
          <cell r="C958" t="str">
            <v>JMT-UX-16</v>
          </cell>
        </row>
        <row r="959">
          <cell r="B959" t="str">
            <v>廖明天</v>
          </cell>
          <cell r="C959" t="str">
            <v>JMT-UZ18</v>
          </cell>
        </row>
        <row r="960">
          <cell r="B960" t="str">
            <v>王献伟</v>
          </cell>
          <cell r="C960" t="str">
            <v>JMT-SM-17</v>
          </cell>
        </row>
        <row r="961">
          <cell r="B961" t="str">
            <v>王献伟</v>
          </cell>
          <cell r="C961" t="str">
            <v>JMT-SM-18</v>
          </cell>
        </row>
        <row r="962">
          <cell r="B962" t="str">
            <v>王献伟</v>
          </cell>
          <cell r="C962" t="str">
            <v>JMT-CHB041-18</v>
          </cell>
        </row>
        <row r="963">
          <cell r="B963" t="str">
            <v>陈元富</v>
          </cell>
          <cell r="C963" t="str">
            <v>JMT-MB1-P03</v>
          </cell>
        </row>
        <row r="964">
          <cell r="B964" t="str">
            <v>翁建明</v>
          </cell>
          <cell r="C964" t="str">
            <v>JMT-SM-15</v>
          </cell>
        </row>
        <row r="965">
          <cell r="B965" t="str">
            <v>王献伟</v>
          </cell>
          <cell r="C965" t="str">
            <v>JMT-CHB041-60</v>
          </cell>
        </row>
        <row r="966">
          <cell r="B966" t="str">
            <v>王献伟</v>
          </cell>
          <cell r="C966" t="str">
            <v>JMT-FZZ-01</v>
          </cell>
        </row>
        <row r="967">
          <cell r="B967" t="str">
            <v>朱乾</v>
          </cell>
          <cell r="C967" t="str">
            <v>HC-02-26A</v>
          </cell>
        </row>
        <row r="968">
          <cell r="B968" t="str">
            <v>汪春明</v>
          </cell>
          <cell r="C968" t="str">
            <v>BAOXIANGANG-04</v>
          </cell>
        </row>
        <row r="969">
          <cell r="B969" t="str">
            <v>汪春明</v>
          </cell>
          <cell r="C969" t="str">
            <v>BAOXIANGANG-02</v>
          </cell>
        </row>
        <row r="970">
          <cell r="B970" t="str">
            <v>汪春明</v>
          </cell>
          <cell r="C970" t="str">
            <v>QIANGANG-04</v>
          </cell>
        </row>
        <row r="971">
          <cell r="B971" t="str">
            <v>章健</v>
          </cell>
          <cell r="C971" t="str">
            <v>JMT-AGT2-02</v>
          </cell>
        </row>
        <row r="972">
          <cell r="B972" t="str">
            <v>章健</v>
          </cell>
          <cell r="C972" t="str">
            <v>JMT-AGT2-01</v>
          </cell>
        </row>
        <row r="973">
          <cell r="B973" t="str">
            <v>章健</v>
          </cell>
          <cell r="C973" t="str">
            <v>JMT-AGT2-03</v>
          </cell>
        </row>
        <row r="974">
          <cell r="B974" t="str">
            <v>汪春明</v>
          </cell>
          <cell r="C974" t="str">
            <v>MMZ01</v>
          </cell>
        </row>
        <row r="975">
          <cell r="B975" t="str">
            <v>应建斌</v>
          </cell>
          <cell r="C975" t="str">
            <v>JJ250-001</v>
          </cell>
        </row>
        <row r="976">
          <cell r="B976" t="str">
            <v>牟小安</v>
          </cell>
          <cell r="C976" t="str">
            <v>JJ250-002</v>
          </cell>
        </row>
        <row r="977">
          <cell r="B977" t="str">
            <v>钱灵江</v>
          </cell>
          <cell r="C977" t="str">
            <v>JJ250-003</v>
          </cell>
        </row>
        <row r="978">
          <cell r="B978" t="str">
            <v>钱灵江</v>
          </cell>
          <cell r="C978" t="str">
            <v>JJ250-004</v>
          </cell>
        </row>
        <row r="979">
          <cell r="B979" t="str">
            <v>钱灵江</v>
          </cell>
          <cell r="C979" t="str">
            <v>JJ250-005</v>
          </cell>
        </row>
        <row r="980">
          <cell r="B980" t="str">
            <v>钱灵江</v>
          </cell>
          <cell r="C980" t="str">
            <v>JJ250-006</v>
          </cell>
        </row>
        <row r="981">
          <cell r="B981" t="str">
            <v>钱灵江</v>
          </cell>
          <cell r="C981" t="str">
            <v>JJ250-007</v>
          </cell>
        </row>
        <row r="982">
          <cell r="B982" t="str">
            <v>钱灵江</v>
          </cell>
          <cell r="C982" t="str">
            <v>JJ250-008</v>
          </cell>
        </row>
        <row r="983">
          <cell r="B983" t="str">
            <v>章安</v>
          </cell>
          <cell r="C983" t="str">
            <v>JJ250-009</v>
          </cell>
        </row>
        <row r="984">
          <cell r="B984" t="str">
            <v>钱灵江</v>
          </cell>
          <cell r="C984" t="str">
            <v>JJ250-010</v>
          </cell>
        </row>
        <row r="985">
          <cell r="B985" t="str">
            <v>钱灵江</v>
          </cell>
          <cell r="C985" t="str">
            <v>JJ250-011</v>
          </cell>
        </row>
        <row r="986">
          <cell r="B986" t="str">
            <v>章安</v>
          </cell>
          <cell r="C986" t="str">
            <v>JJ250-012</v>
          </cell>
        </row>
        <row r="987">
          <cell r="B987" t="str">
            <v>章安</v>
          </cell>
          <cell r="C987" t="str">
            <v>JJ250-013</v>
          </cell>
        </row>
        <row r="988">
          <cell r="B988" t="str">
            <v>章安</v>
          </cell>
          <cell r="C988" t="str">
            <v>JJ250-014</v>
          </cell>
        </row>
        <row r="989">
          <cell r="B989" t="str">
            <v>章安</v>
          </cell>
          <cell r="C989" t="str">
            <v>JJ250-015</v>
          </cell>
        </row>
        <row r="990">
          <cell r="B990" t="str">
            <v>牟小安</v>
          </cell>
          <cell r="C990" t="str">
            <v>JJ250-016</v>
          </cell>
        </row>
        <row r="991">
          <cell r="B991" t="str">
            <v>牟小安</v>
          </cell>
          <cell r="C991" t="str">
            <v>JJ250-017</v>
          </cell>
        </row>
        <row r="992">
          <cell r="B992" t="str">
            <v>朱乾</v>
          </cell>
          <cell r="C992" t="str">
            <v>JJ250-018</v>
          </cell>
        </row>
        <row r="993">
          <cell r="B993" t="str">
            <v>章安</v>
          </cell>
          <cell r="C993" t="str">
            <v>JJ250-019</v>
          </cell>
        </row>
        <row r="994">
          <cell r="B994" t="str">
            <v>牟小安</v>
          </cell>
          <cell r="C994" t="str">
            <v>JJ250-020</v>
          </cell>
        </row>
        <row r="995">
          <cell r="B995" t="str">
            <v>牟小安</v>
          </cell>
          <cell r="C995" t="str">
            <v>JJ250-021</v>
          </cell>
        </row>
        <row r="996">
          <cell r="B996" t="str">
            <v>朱乾</v>
          </cell>
          <cell r="C996" t="str">
            <v>JJ250-022</v>
          </cell>
        </row>
        <row r="997">
          <cell r="B997" t="str">
            <v>朱乾</v>
          </cell>
          <cell r="C997" t="str">
            <v>JJ250-023</v>
          </cell>
        </row>
        <row r="998">
          <cell r="B998" t="str">
            <v>朱乾</v>
          </cell>
          <cell r="C998" t="str">
            <v>JJ250-024</v>
          </cell>
        </row>
        <row r="999">
          <cell r="B999" t="str">
            <v>牟小安</v>
          </cell>
          <cell r="C999" t="str">
            <v>JJ250-025</v>
          </cell>
        </row>
        <row r="1000">
          <cell r="B1000" t="str">
            <v>朱乾</v>
          </cell>
          <cell r="C1000" t="str">
            <v>JJ250-026</v>
          </cell>
        </row>
        <row r="1001">
          <cell r="B1001" t="str">
            <v>牟小安</v>
          </cell>
          <cell r="C1001" t="str">
            <v>JJ250-027</v>
          </cell>
        </row>
        <row r="1002">
          <cell r="B1002" t="str">
            <v>朱乾</v>
          </cell>
          <cell r="C1002" t="str">
            <v>JJ250-028</v>
          </cell>
        </row>
        <row r="1003">
          <cell r="B1003" t="str">
            <v>朱乾</v>
          </cell>
          <cell r="C1003" t="str">
            <v>JJ250-029</v>
          </cell>
        </row>
        <row r="1004">
          <cell r="B1004" t="str">
            <v>牟小安</v>
          </cell>
          <cell r="C1004" t="str">
            <v>JJ250-030</v>
          </cell>
        </row>
        <row r="1005">
          <cell r="B1005" t="str">
            <v>牟小安</v>
          </cell>
          <cell r="C1005" t="str">
            <v>JJ250-031</v>
          </cell>
        </row>
        <row r="1006">
          <cell r="B1006" t="str">
            <v>牟小安</v>
          </cell>
          <cell r="C1006" t="str">
            <v>JJ250-032</v>
          </cell>
        </row>
        <row r="1007">
          <cell r="B1007" t="str">
            <v>朱乾</v>
          </cell>
          <cell r="C1007" t="str">
            <v>JJ250-033</v>
          </cell>
        </row>
        <row r="1008">
          <cell r="B1008" t="str">
            <v>朱乾</v>
          </cell>
          <cell r="C1008" t="str">
            <v>JJ250-034</v>
          </cell>
        </row>
        <row r="1009">
          <cell r="B1009" t="str">
            <v>李松松</v>
          </cell>
          <cell r="C1009" t="str">
            <v>JMT-SK81-01</v>
          </cell>
        </row>
        <row r="1010">
          <cell r="B1010" t="str">
            <v>王献伟</v>
          </cell>
          <cell r="C1010" t="str">
            <v>JMT-SK81-02</v>
          </cell>
        </row>
        <row r="1011">
          <cell r="B1011" t="str">
            <v>胡利敏</v>
          </cell>
          <cell r="C1011" t="str">
            <v>JMT-SK81-03</v>
          </cell>
        </row>
        <row r="1012">
          <cell r="B1012" t="str">
            <v>椒江（李）</v>
          </cell>
          <cell r="C1012" t="str">
            <v>JMT-SK81-04</v>
          </cell>
        </row>
        <row r="1013">
          <cell r="B1013" t="str">
            <v>椒江（李）</v>
          </cell>
          <cell r="C1013" t="str">
            <v>JMT-SK81-05</v>
          </cell>
        </row>
        <row r="1014">
          <cell r="B1014" t="str">
            <v>椒江（李）</v>
          </cell>
          <cell r="C1014" t="str">
            <v>JMT-SK81-06</v>
          </cell>
        </row>
        <row r="1015">
          <cell r="B1015" t="str">
            <v>刘金建</v>
          </cell>
          <cell r="C1015" t="str">
            <v>JMT-SK81-07</v>
          </cell>
        </row>
        <row r="1016">
          <cell r="B1016" t="str">
            <v>刘金建</v>
          </cell>
          <cell r="C1016" t="str">
            <v>JMT-SK81-08</v>
          </cell>
        </row>
        <row r="1017">
          <cell r="B1017" t="str">
            <v>蔡彦超</v>
          </cell>
          <cell r="C1017" t="str">
            <v>ZDX8006-1</v>
          </cell>
        </row>
        <row r="1018">
          <cell r="B1018" t="str">
            <v>蔡彦超</v>
          </cell>
          <cell r="C1018" t="str">
            <v>ZDX8006-2</v>
          </cell>
        </row>
        <row r="1019">
          <cell r="B1019" t="str">
            <v>蔡彦超</v>
          </cell>
          <cell r="C1019" t="str">
            <v>ZDX8006-3</v>
          </cell>
        </row>
        <row r="1020">
          <cell r="B1020" t="str">
            <v>蔡彦超</v>
          </cell>
          <cell r="C1020" t="str">
            <v>ZDX8006-4</v>
          </cell>
        </row>
        <row r="1021">
          <cell r="B1021" t="str">
            <v>黄光</v>
          </cell>
          <cell r="C1021" t="str">
            <v>ZDX8006-5</v>
          </cell>
        </row>
        <row r="1022">
          <cell r="B1022" t="str">
            <v>黄光</v>
          </cell>
          <cell r="C1022" t="str">
            <v>ZDX8006-6</v>
          </cell>
        </row>
        <row r="1023">
          <cell r="B1023" t="str">
            <v>黄光</v>
          </cell>
          <cell r="C1023" t="str">
            <v>ZDX8006-7</v>
          </cell>
        </row>
        <row r="1024">
          <cell r="B1024" t="str">
            <v>黄光</v>
          </cell>
          <cell r="C1024" t="str">
            <v>ZDX8006-8</v>
          </cell>
        </row>
        <row r="1025">
          <cell r="B1025" t="str">
            <v>黄光</v>
          </cell>
          <cell r="C1025" t="str">
            <v>ZDX8006-9</v>
          </cell>
        </row>
        <row r="1026">
          <cell r="B1026" t="str">
            <v>李国富</v>
          </cell>
          <cell r="C1026" t="str">
            <v>JMT-C23B-1</v>
          </cell>
        </row>
        <row r="1027">
          <cell r="B1027" t="str">
            <v>张星</v>
          </cell>
          <cell r="C1027" t="str">
            <v>JMT-M57</v>
          </cell>
        </row>
        <row r="1028">
          <cell r="B1028" t="str">
            <v>张星</v>
          </cell>
          <cell r="C1028" t="str">
            <v>JMT-M58</v>
          </cell>
        </row>
        <row r="1029">
          <cell r="B1029" t="str">
            <v>李松松</v>
          </cell>
          <cell r="C1029" t="str">
            <v>vacuum cleaner head</v>
          </cell>
        </row>
        <row r="1030">
          <cell r="B1030" t="str">
            <v>王献伟</v>
          </cell>
          <cell r="C1030" t="str">
            <v>JMT-zhongzhipan-01</v>
          </cell>
        </row>
        <row r="1031">
          <cell r="B1031" t="str">
            <v>胡利敏</v>
          </cell>
          <cell r="C1031" t="str">
            <v>JMT-MP01</v>
          </cell>
        </row>
        <row r="1032">
          <cell r="B1032" t="str">
            <v>陈元富</v>
          </cell>
          <cell r="C1032" t="str">
            <v>528-01</v>
          </cell>
        </row>
        <row r="1033">
          <cell r="B1033" t="str">
            <v>丁卫杰</v>
          </cell>
          <cell r="C1033" t="str">
            <v>528-02</v>
          </cell>
        </row>
        <row r="1034">
          <cell r="B1034" t="str">
            <v>丁卫杰</v>
          </cell>
          <cell r="C1034" t="str">
            <v>528-03</v>
          </cell>
        </row>
        <row r="1035">
          <cell r="B1035" t="str">
            <v>戴亦明</v>
          </cell>
          <cell r="C1035" t="str">
            <v>528-04</v>
          </cell>
        </row>
        <row r="1036">
          <cell r="B1036" t="str">
            <v>戴亦明</v>
          </cell>
          <cell r="C1036" t="str">
            <v>528-05</v>
          </cell>
        </row>
        <row r="1037">
          <cell r="B1037" t="str">
            <v>毛林志</v>
          </cell>
          <cell r="C1037" t="str">
            <v>528-06</v>
          </cell>
        </row>
        <row r="1038">
          <cell r="B1038" t="str">
            <v>毛林志</v>
          </cell>
          <cell r="C1038" t="str">
            <v>528-07</v>
          </cell>
        </row>
        <row r="1039">
          <cell r="B1039" t="str">
            <v>毛林志</v>
          </cell>
          <cell r="C1039" t="str">
            <v>528-08</v>
          </cell>
        </row>
        <row r="1040">
          <cell r="B1040" t="str">
            <v>戴亦明</v>
          </cell>
          <cell r="C1040" t="str">
            <v>528-09</v>
          </cell>
        </row>
        <row r="1041">
          <cell r="B1041" t="str">
            <v>戴亦明</v>
          </cell>
          <cell r="C1041" t="str">
            <v>528-10</v>
          </cell>
        </row>
        <row r="1042">
          <cell r="B1042" t="str">
            <v>丁卫杰</v>
          </cell>
          <cell r="C1042" t="str">
            <v>528-11</v>
          </cell>
        </row>
        <row r="1043">
          <cell r="B1043" t="str">
            <v>戴亦明</v>
          </cell>
          <cell r="C1043" t="str">
            <v>528-12</v>
          </cell>
        </row>
        <row r="1044">
          <cell r="B1044" t="str">
            <v>彭加友</v>
          </cell>
          <cell r="C1044" t="str">
            <v>528-13</v>
          </cell>
        </row>
        <row r="1045">
          <cell r="B1045" t="str">
            <v>彭加友</v>
          </cell>
          <cell r="C1045" t="str">
            <v>528-14</v>
          </cell>
        </row>
        <row r="1046">
          <cell r="B1046" t="str">
            <v>黄光</v>
          </cell>
          <cell r="C1046" t="str">
            <v>528-15</v>
          </cell>
        </row>
        <row r="1047">
          <cell r="B1047" t="str">
            <v>黄光</v>
          </cell>
          <cell r="C1047" t="str">
            <v>528-16</v>
          </cell>
        </row>
        <row r="1048">
          <cell r="B1048" t="str">
            <v>戴亦明</v>
          </cell>
          <cell r="C1048" t="str">
            <v>528-17</v>
          </cell>
        </row>
        <row r="1049">
          <cell r="B1049" t="str">
            <v>戴亦明</v>
          </cell>
          <cell r="C1049" t="str">
            <v>528-18</v>
          </cell>
        </row>
        <row r="1050">
          <cell r="B1050" t="str">
            <v>毛林志</v>
          </cell>
          <cell r="C1050" t="str">
            <v>528-19</v>
          </cell>
        </row>
        <row r="1051">
          <cell r="B1051" t="str">
            <v>戴亦明</v>
          </cell>
          <cell r="C1051" t="str">
            <v>528-20</v>
          </cell>
        </row>
        <row r="1052">
          <cell r="B1052" t="str">
            <v>陈元富</v>
          </cell>
          <cell r="C1052" t="str">
            <v>528-21</v>
          </cell>
        </row>
        <row r="1053">
          <cell r="B1053" t="str">
            <v>丁卫杰</v>
          </cell>
          <cell r="C1053" t="str">
            <v>528-22</v>
          </cell>
        </row>
        <row r="1054">
          <cell r="B1054" t="str">
            <v>戴亦明</v>
          </cell>
          <cell r="C1054" t="str">
            <v>528-23</v>
          </cell>
        </row>
        <row r="1055">
          <cell r="B1055" t="str">
            <v>戴亦明</v>
          </cell>
          <cell r="C1055" t="str">
            <v>528-24</v>
          </cell>
        </row>
        <row r="1056">
          <cell r="B1056" t="str">
            <v>陈元富</v>
          </cell>
          <cell r="C1056" t="str">
            <v>528-25</v>
          </cell>
        </row>
        <row r="1057">
          <cell r="B1057" t="str">
            <v>彭加友</v>
          </cell>
          <cell r="C1057" t="str">
            <v>528-26</v>
          </cell>
        </row>
        <row r="1058">
          <cell r="B1058" t="str">
            <v>丁卫杰</v>
          </cell>
          <cell r="C1058" t="str">
            <v>528-27</v>
          </cell>
        </row>
        <row r="1059">
          <cell r="B1059" t="str">
            <v>毛林志</v>
          </cell>
          <cell r="C1059" t="str">
            <v>528-28</v>
          </cell>
        </row>
        <row r="1060">
          <cell r="B1060" t="str">
            <v>丁卫杰</v>
          </cell>
          <cell r="C1060" t="str">
            <v>528-29</v>
          </cell>
        </row>
        <row r="1061">
          <cell r="B1061" t="str">
            <v>陈元富</v>
          </cell>
          <cell r="C1061" t="str">
            <v>528-30</v>
          </cell>
        </row>
        <row r="1062">
          <cell r="B1062" t="str">
            <v>章健</v>
          </cell>
          <cell r="C1062" t="str">
            <v>GBW487-08-05A</v>
          </cell>
        </row>
        <row r="1063">
          <cell r="B1063" t="str">
            <v>章健</v>
          </cell>
          <cell r="C1063" t="str">
            <v>GBW487-49-24A</v>
          </cell>
        </row>
        <row r="1064">
          <cell r="B1064" t="str">
            <v>章健</v>
          </cell>
          <cell r="C1064" t="str">
            <v>GBZW455-2935A</v>
          </cell>
        </row>
        <row r="1065">
          <cell r="B1065" t="str">
            <v>叶万事</v>
          </cell>
          <cell r="C1065" t="str">
            <v>GBZD456D0101A</v>
          </cell>
        </row>
        <row r="1066">
          <cell r="B1066" t="str">
            <v>王献伟</v>
          </cell>
          <cell r="C1066" t="str">
            <v>JMT-M4-01</v>
          </cell>
        </row>
        <row r="1067">
          <cell r="B1067" t="str">
            <v>马振江</v>
          </cell>
          <cell r="C1067" t="str">
            <v>JMT-M4-02</v>
          </cell>
        </row>
        <row r="1068">
          <cell r="B1068" t="str">
            <v>马振江</v>
          </cell>
          <cell r="C1068" t="str">
            <v>JMT-M4-03</v>
          </cell>
        </row>
        <row r="1069">
          <cell r="B1069" t="str">
            <v>翁建明</v>
          </cell>
          <cell r="C1069" t="str">
            <v>JMT-M4-04</v>
          </cell>
        </row>
        <row r="1070">
          <cell r="B1070" t="str">
            <v>叶海峰</v>
          </cell>
          <cell r="C1070" t="str">
            <v>JMT-M4-05</v>
          </cell>
        </row>
        <row r="1071">
          <cell r="B1071" t="str">
            <v>罗阳</v>
          </cell>
          <cell r="C1071" t="str">
            <v>JMT-M4-06</v>
          </cell>
        </row>
        <row r="1072">
          <cell r="B1072" t="str">
            <v>翁建明</v>
          </cell>
          <cell r="C1072" t="str">
            <v>JMT-M4-07</v>
          </cell>
        </row>
        <row r="1073">
          <cell r="B1073" t="str">
            <v>翁建明</v>
          </cell>
          <cell r="C1073" t="str">
            <v>JMT-M4-08</v>
          </cell>
        </row>
        <row r="1074">
          <cell r="B1074" t="str">
            <v>叶海峰</v>
          </cell>
          <cell r="C1074" t="str">
            <v>JMT-M4-09</v>
          </cell>
        </row>
        <row r="1075">
          <cell r="B1075" t="str">
            <v>叶海峰</v>
          </cell>
          <cell r="C1075" t="str">
            <v>JMT-M4-10</v>
          </cell>
        </row>
        <row r="1076">
          <cell r="B1076" t="str">
            <v>刘金建</v>
          </cell>
          <cell r="C1076" t="str">
            <v>JMT-M4-11</v>
          </cell>
        </row>
        <row r="1077">
          <cell r="B1077" t="str">
            <v>刘金建</v>
          </cell>
          <cell r="C1077" t="str">
            <v>JMT-M4-12</v>
          </cell>
        </row>
        <row r="1078">
          <cell r="B1078" t="str">
            <v>刘金建</v>
          </cell>
          <cell r="C1078" t="str">
            <v>JMT-M4-13</v>
          </cell>
        </row>
        <row r="1079">
          <cell r="B1079" t="str">
            <v>罗阳</v>
          </cell>
          <cell r="C1079" t="str">
            <v>JMT-M4-14</v>
          </cell>
        </row>
        <row r="1080">
          <cell r="B1080" t="str">
            <v>李国富</v>
          </cell>
          <cell r="C1080" t="str">
            <v>JMT-M4-15</v>
          </cell>
        </row>
        <row r="1081">
          <cell r="B1081" t="str">
            <v>罗阳</v>
          </cell>
          <cell r="C1081" t="str">
            <v>JMT-M4-16</v>
          </cell>
        </row>
        <row r="1082">
          <cell r="B1082" t="str">
            <v>李国富</v>
          </cell>
          <cell r="C1082" t="str">
            <v>JMT-M4-17</v>
          </cell>
        </row>
        <row r="1083">
          <cell r="B1083" t="str">
            <v>温州</v>
          </cell>
          <cell r="C1083" t="str">
            <v>JMT-M4-18</v>
          </cell>
        </row>
        <row r="1084">
          <cell r="B1084" t="str">
            <v>温州</v>
          </cell>
          <cell r="C1084" t="str">
            <v>JMT-M4-19</v>
          </cell>
        </row>
        <row r="1085">
          <cell r="B1085" t="str">
            <v>温州</v>
          </cell>
          <cell r="C1085" t="str">
            <v>JMT-M4-20</v>
          </cell>
        </row>
        <row r="1086">
          <cell r="B1086" t="str">
            <v>王献伟</v>
          </cell>
          <cell r="C1086" t="str">
            <v>JMT-M4-21</v>
          </cell>
        </row>
        <row r="1087">
          <cell r="B1087" t="str">
            <v>温州</v>
          </cell>
          <cell r="C1087" t="str">
            <v>JMT-M4-22</v>
          </cell>
        </row>
        <row r="1088">
          <cell r="B1088" t="str">
            <v>温州</v>
          </cell>
          <cell r="C1088" t="str">
            <v>JMT-M4-23</v>
          </cell>
        </row>
        <row r="1089">
          <cell r="B1089" t="str">
            <v>李国富</v>
          </cell>
          <cell r="C1089" t="str">
            <v>JMT-M4-24</v>
          </cell>
        </row>
      </sheetData>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TP00"/>
      <sheetName val="data"/>
      <sheetName val="Sheet1"/>
      <sheetName val="JMT"/>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rotWithShape="0">
          <a:gsLst>
            <a:gs pos="0">
              <a:srgbClr val="BBD5F0"/>
            </a:gs>
            <a:gs pos="100000">
              <a:srgbClr val="9CBEE0"/>
            </a:gs>
          </a:gsLst>
          <a:lin ang="5400000"/>
          <a:tileRect/>
        </a:gradFill>
        <a:ln w="15875" cap="flat" cmpd="sng">
          <a:solidFill>
            <a:srgbClr val="739CC3"/>
          </a:solidFill>
          <a:prstDash val="solid"/>
          <a:headEnd type="none" w="med" len="med"/>
          <a:tailEnd type="none" w="med" len="med"/>
        </a:ln>
      </a:spPr>
      <a:bodyPr/>
      <a:lstStyle/>
    </a:spDef>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W64"/>
  <sheetViews>
    <sheetView workbookViewId="0">
      <selection activeCell="A1" sqref="A1:H2"/>
    </sheetView>
  </sheetViews>
  <sheetFormatPr defaultColWidth="9" defaultRowHeight="14.25"/>
  <cols>
    <col min="1" max="1" width="4.625" style="323" customWidth="1"/>
    <col min="2" max="2" width="11" style="323" customWidth="1"/>
    <col min="3" max="3" width="13.375" style="324" customWidth="1"/>
    <col min="4" max="4" width="10" style="323" customWidth="1"/>
    <col min="5" max="5" width="13.25" style="323" customWidth="1"/>
    <col min="6" max="6" width="13.375" style="323" customWidth="1"/>
    <col min="7" max="7" width="3.75" style="323" customWidth="1"/>
    <col min="8" max="8" width="4.625" style="323" customWidth="1"/>
    <col min="9" max="14" width="9" style="323" customWidth="1"/>
    <col min="15" max="15" width="9.25" style="325"/>
    <col min="16" max="21" width="9" style="323" customWidth="1"/>
    <col min="22" max="22" width="9" style="325" customWidth="1"/>
    <col min="23" max="245" width="9" style="323" customWidth="1"/>
  </cols>
  <sheetData>
    <row r="1" spans="1:8">
      <c r="A1" s="326" t="s">
        <v>0</v>
      </c>
      <c r="B1" s="326"/>
      <c r="C1" s="326"/>
      <c r="D1" s="326"/>
      <c r="E1" s="326"/>
      <c r="F1" s="326"/>
      <c r="G1" s="326"/>
      <c r="H1" s="327"/>
    </row>
    <row r="2" ht="22" customHeight="1" spans="1:8">
      <c r="A2" s="328"/>
      <c r="B2" s="328"/>
      <c r="C2" s="328"/>
      <c r="D2" s="328"/>
      <c r="E2" s="328"/>
      <c r="F2" s="328"/>
      <c r="G2" s="328"/>
      <c r="H2" s="329"/>
    </row>
    <row r="3" ht="22" customHeight="1" spans="1:23">
      <c r="A3" s="330"/>
      <c r="B3" s="331"/>
      <c r="C3" s="332"/>
      <c r="D3" s="331"/>
      <c r="E3" s="331"/>
      <c r="F3" s="331"/>
      <c r="G3" s="331"/>
      <c r="H3" s="333"/>
      <c r="M3"/>
      <c r="N3" s="325"/>
      <c r="P3" s="325"/>
      <c r="Q3" s="325"/>
      <c r="R3" s="325"/>
      <c r="S3" s="325"/>
      <c r="T3" s="325"/>
      <c r="U3" s="325"/>
      <c r="W3" s="325"/>
    </row>
    <row r="4" ht="22" customHeight="1" spans="1:23">
      <c r="A4" s="334"/>
      <c r="B4" s="335" t="s">
        <v>1</v>
      </c>
      <c r="C4" s="161" t="s">
        <v>2</v>
      </c>
      <c r="E4" s="336" t="s">
        <v>3</v>
      </c>
      <c r="F4" s="337" t="s">
        <v>4</v>
      </c>
      <c r="G4" s="338"/>
      <c r="H4" s="339"/>
      <c r="N4" s="325"/>
      <c r="P4" s="325"/>
      <c r="Q4" s="325"/>
      <c r="R4" s="325"/>
      <c r="S4" s="325"/>
      <c r="T4" s="325"/>
      <c r="U4" s="325"/>
      <c r="W4" s="325"/>
    </row>
    <row r="5" ht="22" customHeight="1" spans="1:23">
      <c r="A5" s="334"/>
      <c r="B5" s="340"/>
      <c r="C5" s="338"/>
      <c r="D5" s="340"/>
      <c r="E5" s="340" t="s">
        <v>5</v>
      </c>
      <c r="F5" s="341" t="e">
        <f>IF($F$4="","",(INDEX([2]查找库!B$1:B$65536,MATCH(F4,[2]查找库!C$1:C$65536,FALSE()))))</f>
        <v>#N/A</v>
      </c>
      <c r="G5" s="340"/>
      <c r="H5" s="342"/>
      <c r="N5" s="325"/>
      <c r="P5" s="325"/>
      <c r="Q5" s="325"/>
      <c r="R5" s="325"/>
      <c r="S5" s="325"/>
      <c r="T5" s="325"/>
      <c r="U5" s="325"/>
      <c r="W5" s="325"/>
    </row>
    <row r="6" ht="22" customHeight="1" spans="1:23">
      <c r="A6" s="334"/>
      <c r="B6" s="335" t="s">
        <v>6</v>
      </c>
      <c r="C6" s="343">
        <f>IF(C$4="","",(SUMIF('数控铣 '!C:C,$C$4,'数控铣 '!M:M)))</f>
        <v>0</v>
      </c>
      <c r="D6" s="340"/>
      <c r="E6" s="335" t="s">
        <v>6</v>
      </c>
      <c r="F6" s="343">
        <f>IF($F$4="","",(SUMIF('数控铣 '!D:D,$F$4,'数控铣 '!M:M)))</f>
        <v>0</v>
      </c>
      <c r="G6" s="340"/>
      <c r="H6" s="342"/>
      <c r="N6" s="325"/>
      <c r="P6" s="325"/>
      <c r="Q6" s="325"/>
      <c r="R6" s="325"/>
      <c r="S6" s="325"/>
      <c r="T6" s="325"/>
      <c r="U6" s="325"/>
      <c r="W6" s="325"/>
    </row>
    <row r="7" ht="22" customHeight="1" spans="1:23">
      <c r="A7" s="334"/>
      <c r="B7" s="335" t="s">
        <v>7</v>
      </c>
      <c r="C7" s="343">
        <f>IF(C$4="","",(SUMIF(精雕!C:C,$C$4,精雕!L:L)))</f>
        <v>23.0000000187429</v>
      </c>
      <c r="D7" s="340"/>
      <c r="E7" s="335" t="s">
        <v>7</v>
      </c>
      <c r="F7" s="343">
        <f>IF($F$4="","",(SUMIF(精雕!D:D,$F$4,精雕!L:L)))</f>
        <v>0</v>
      </c>
      <c r="G7" s="340"/>
      <c r="H7" s="342"/>
      <c r="N7" s="325"/>
      <c r="P7" s="325"/>
      <c r="Q7" s="325"/>
      <c r="R7" s="325"/>
      <c r="S7" s="325"/>
      <c r="T7" s="325"/>
      <c r="U7" s="325"/>
      <c r="W7" s="325"/>
    </row>
    <row r="8" ht="22" customHeight="1" spans="1:23">
      <c r="A8" s="334"/>
      <c r="B8" s="335" t="s">
        <v>8</v>
      </c>
      <c r="C8" s="343">
        <f>IF(C$4="","",(SUMIF(电火花!C:C,$C$4,电火花!L:L)))</f>
        <v>1000.50000005623</v>
      </c>
      <c r="D8" s="340"/>
      <c r="E8" s="335" t="s">
        <v>8</v>
      </c>
      <c r="F8" s="343">
        <f>IF($F$4="","",(SUMIF(电火花!D:D,$F$4,电火花!L:L)))</f>
        <v>0</v>
      </c>
      <c r="G8" s="340"/>
      <c r="H8" s="342"/>
      <c r="N8" s="325"/>
      <c r="P8" s="325"/>
      <c r="Q8" s="325"/>
      <c r="R8" s="325"/>
      <c r="S8" s="325"/>
      <c r="T8" s="325"/>
      <c r="U8" s="325"/>
      <c r="W8" s="325"/>
    </row>
    <row r="9" ht="22" customHeight="1" spans="1:8">
      <c r="A9" s="334"/>
      <c r="B9" s="335" t="s">
        <v>9</v>
      </c>
      <c r="C9" s="343">
        <f>IF(C$4="","",(SUMIF('钻床 '!C:C,$C$4,'钻床 '!G:G)))</f>
        <v>492</v>
      </c>
      <c r="D9" s="340"/>
      <c r="E9" s="335" t="s">
        <v>9</v>
      </c>
      <c r="F9" s="343">
        <f>IF($F$4="","",(SUMIF('钻床 '!D:D,$F$4,'钻床 '!H:H)))</f>
        <v>0</v>
      </c>
      <c r="G9" s="340"/>
      <c r="H9" s="342"/>
    </row>
    <row r="10" ht="22" customHeight="1" spans="1:8">
      <c r="A10" s="334"/>
      <c r="B10" s="335" t="s">
        <v>10</v>
      </c>
      <c r="C10" s="343">
        <f>IF(C$4="","",(SUMIF(磨床!C:C,$C$4,磨床!H:H)))</f>
        <v>0</v>
      </c>
      <c r="D10" s="340"/>
      <c r="E10" s="335" t="s">
        <v>11</v>
      </c>
      <c r="F10" s="343">
        <f>IF($F$4="","",(SUMIF('线切割 '!D:D,$F$4,'线切割 '!G:G)))</f>
        <v>0</v>
      </c>
      <c r="G10" s="340"/>
      <c r="H10" s="342"/>
    </row>
    <row r="11" ht="22" customHeight="1" spans="1:8">
      <c r="A11" s="334"/>
      <c r="B11" s="335" t="s">
        <v>12</v>
      </c>
      <c r="C11" s="343">
        <f>IF(C$4="","",(SUMIF(精飞!C:C,$C$4,精飞!J:J)))</f>
        <v>0</v>
      </c>
      <c r="D11" s="340"/>
      <c r="E11" s="335" t="s">
        <v>13</v>
      </c>
      <c r="F11" s="343">
        <f>IF($F$4="","",(SUMIF(中走丝!D:D,$F$4,中走丝!G:G)))</f>
        <v>0</v>
      </c>
      <c r="G11" s="340"/>
      <c r="H11" s="342"/>
    </row>
    <row r="12" ht="22" customHeight="1" spans="1:8">
      <c r="A12" s="334"/>
      <c r="B12" s="335" t="s">
        <v>11</v>
      </c>
      <c r="C12" s="343">
        <f>IF(C$4="","",(SUMIF('线切割 '!C:C,$C$4,'线切割 '!G:G)))</f>
        <v>255</v>
      </c>
      <c r="D12" s="340"/>
      <c r="E12" s="335" t="s">
        <v>10</v>
      </c>
      <c r="F12" s="343">
        <f>IF($F$4="","",(SUMIF(磨床!D:D,$F$4,磨床!H:H)))</f>
        <v>0</v>
      </c>
      <c r="G12" s="340"/>
      <c r="H12" s="342"/>
    </row>
    <row r="13" ht="22" customHeight="1" spans="1:8">
      <c r="A13" s="334"/>
      <c r="B13" s="335" t="s">
        <v>13</v>
      </c>
      <c r="C13" s="343">
        <f>IF(C$4="","",(SUMIF(中走丝!C:C,$C$4,中走丝!G:G)))</f>
        <v>0</v>
      </c>
      <c r="D13" s="340"/>
      <c r="E13" s="335" t="s">
        <v>12</v>
      </c>
      <c r="F13" s="343">
        <f>IF($F$4="","",(SUMIF(精飞!D:D,$F$4,精飞!J:J)))</f>
        <v>0</v>
      </c>
      <c r="G13" s="340"/>
      <c r="H13" s="342"/>
    </row>
    <row r="14" ht="22" customHeight="1" spans="1:8">
      <c r="A14" s="334"/>
      <c r="B14" s="335" t="s">
        <v>14</v>
      </c>
      <c r="C14" s="343">
        <f>IF(C$4="","",(SUMIF(高速铣!C:C,$C$4,高速铣!M:M)))</f>
        <v>0</v>
      </c>
      <c r="D14" s="340"/>
      <c r="E14" s="335" t="s">
        <v>14</v>
      </c>
      <c r="F14" s="343">
        <f>IF($F$4="","",(SUMIF(高速铣!D:D,$F$4,高速铣!M:M)))</f>
        <v>0</v>
      </c>
      <c r="G14" s="340"/>
      <c r="H14" s="342"/>
    </row>
    <row r="15" ht="22" customHeight="1" spans="1:8">
      <c r="A15" s="344"/>
      <c r="B15" s="345" t="s">
        <v>15</v>
      </c>
      <c r="C15" s="346">
        <f>SUM(C6:C13)</f>
        <v>1770.50000007497</v>
      </c>
      <c r="D15" s="347"/>
      <c r="E15" s="345" t="s">
        <v>15</v>
      </c>
      <c r="F15" s="347">
        <f>SUM(F6:F11)</f>
        <v>0</v>
      </c>
      <c r="G15" s="348"/>
      <c r="H15" s="349"/>
    </row>
    <row r="16" ht="22" customHeight="1" spans="1:8">
      <c r="A16" s="350"/>
      <c r="B16" s="351"/>
      <c r="C16" s="351"/>
      <c r="D16" s="351"/>
      <c r="E16" s="351"/>
      <c r="F16" s="351"/>
      <c r="G16" s="340"/>
      <c r="H16" s="340"/>
    </row>
    <row r="17" ht="17.25" spans="1:8">
      <c r="A17" s="352"/>
      <c r="B17" s="352"/>
      <c r="C17" s="353"/>
      <c r="D17" s="352"/>
      <c r="E17" s="352"/>
      <c r="F17" s="352"/>
      <c r="G17" s="352"/>
      <c r="H17" s="352"/>
    </row>
    <row r="18" ht="17.25" spans="1:8">
      <c r="A18" s="352"/>
      <c r="B18" s="352"/>
      <c r="C18" s="353"/>
      <c r="D18" s="352"/>
      <c r="E18" s="352"/>
      <c r="F18" s="352"/>
      <c r="G18" s="352"/>
      <c r="H18" s="352"/>
    </row>
    <row r="19" ht="17.25" spans="1:8">
      <c r="A19" s="352"/>
      <c r="D19" s="352"/>
      <c r="E19" s="352"/>
      <c r="F19" s="352"/>
      <c r="G19" s="352"/>
      <c r="H19" s="352"/>
    </row>
    <row r="20" ht="17.25" spans="1:8">
      <c r="A20" s="352"/>
      <c r="D20" s="352"/>
      <c r="E20" s="352"/>
      <c r="F20" s="352"/>
      <c r="G20" s="352"/>
      <c r="H20" s="352"/>
    </row>
    <row r="21" ht="17.25" spans="1:8">
      <c r="A21" s="352"/>
      <c r="B21" s="352" t="s">
        <v>16</v>
      </c>
      <c r="C21" s="353"/>
      <c r="D21" s="352"/>
      <c r="E21" s="352"/>
      <c r="F21" s="352"/>
      <c r="G21" s="352"/>
      <c r="H21" s="352"/>
    </row>
    <row r="22" ht="17.25" spans="1:8">
      <c r="A22" s="352"/>
      <c r="B22" s="352"/>
      <c r="C22" s="353"/>
      <c r="D22" s="352"/>
      <c r="E22" s="352"/>
      <c r="F22" s="352"/>
      <c r="G22" s="352"/>
      <c r="H22" s="352"/>
    </row>
    <row r="23" ht="17.25" spans="1:8">
      <c r="A23" s="352"/>
      <c r="B23" s="352"/>
      <c r="C23" s="353"/>
      <c r="D23" s="352"/>
      <c r="E23" s="352"/>
      <c r="F23" s="352"/>
      <c r="G23" s="352"/>
      <c r="H23" s="352"/>
    </row>
    <row r="24" ht="17.25" spans="1:8">
      <c r="A24" s="352"/>
      <c r="B24" s="352"/>
      <c r="C24" s="353"/>
      <c r="D24" s="352"/>
      <c r="E24" s="352"/>
      <c r="F24" s="352"/>
      <c r="G24" s="352"/>
      <c r="H24" s="352"/>
    </row>
    <row r="32" spans="22:22">
      <c r="V32" s="325" t="s">
        <v>17</v>
      </c>
    </row>
    <row r="33" spans="22:22">
      <c r="V33" s="325" t="s">
        <v>18</v>
      </c>
    </row>
    <row r="34" spans="22:22">
      <c r="V34" s="325" t="s">
        <v>19</v>
      </c>
    </row>
    <row r="35" spans="22:22">
      <c r="V35" s="325" t="s">
        <v>20</v>
      </c>
    </row>
    <row r="36" spans="22:22">
      <c r="V36" s="325" t="s">
        <v>21</v>
      </c>
    </row>
    <row r="37" spans="22:22">
      <c r="V37" s="325" t="s">
        <v>22</v>
      </c>
    </row>
    <row r="38" spans="22:22">
      <c r="V38" s="325" t="s">
        <v>23</v>
      </c>
    </row>
    <row r="39" spans="22:22">
      <c r="V39" s="325" t="s">
        <v>24</v>
      </c>
    </row>
    <row r="40" spans="22:22">
      <c r="V40" s="325" t="s">
        <v>25</v>
      </c>
    </row>
    <row r="41" spans="22:22">
      <c r="V41" s="325" t="s">
        <v>26</v>
      </c>
    </row>
    <row r="42" spans="22:22">
      <c r="V42" s="325" t="s">
        <v>27</v>
      </c>
    </row>
    <row r="43" spans="22:22">
      <c r="V43" s="325" t="s">
        <v>28</v>
      </c>
    </row>
    <row r="44" spans="22:22">
      <c r="V44" s="325" t="s">
        <v>29</v>
      </c>
    </row>
    <row r="45" spans="22:22">
      <c r="V45" s="325" t="s">
        <v>30</v>
      </c>
    </row>
    <row r="46" spans="22:22">
      <c r="V46" s="325" t="s">
        <v>31</v>
      </c>
    </row>
    <row r="47" spans="22:22">
      <c r="V47" s="325" t="s">
        <v>32</v>
      </c>
    </row>
    <row r="48" spans="22:22">
      <c r="V48" s="325" t="s">
        <v>33</v>
      </c>
    </row>
    <row r="49" spans="22:22">
      <c r="V49" s="325" t="s">
        <v>34</v>
      </c>
    </row>
    <row r="50" spans="22:22">
      <c r="V50" s="325" t="s">
        <v>35</v>
      </c>
    </row>
    <row r="51" spans="22:22">
      <c r="V51" s="325" t="s">
        <v>2</v>
      </c>
    </row>
    <row r="52" spans="22:22">
      <c r="V52" s="325" t="s">
        <v>36</v>
      </c>
    </row>
    <row r="53" spans="22:22">
      <c r="V53" s="325" t="s">
        <v>37</v>
      </c>
    </row>
    <row r="54" spans="22:22">
      <c r="V54" s="325" t="s">
        <v>38</v>
      </c>
    </row>
    <row r="55" spans="22:22">
      <c r="V55" s="325" t="s">
        <v>39</v>
      </c>
    </row>
    <row r="56" spans="22:22">
      <c r="V56" s="325" t="s">
        <v>40</v>
      </c>
    </row>
    <row r="57" spans="22:22">
      <c r="V57" s="325" t="s">
        <v>41</v>
      </c>
    </row>
    <row r="58" spans="22:22">
      <c r="V58" s="325" t="s">
        <v>42</v>
      </c>
    </row>
    <row r="59" spans="22:22">
      <c r="V59" s="325" t="s">
        <v>43</v>
      </c>
    </row>
    <row r="60" spans="22:22">
      <c r="V60" s="325" t="s">
        <v>44</v>
      </c>
    </row>
    <row r="61" spans="22:22">
      <c r="V61" s="325" t="s">
        <v>45</v>
      </c>
    </row>
    <row r="62" spans="22:22">
      <c r="V62" s="325" t="s">
        <v>46</v>
      </c>
    </row>
    <row r="63" spans="22:22">
      <c r="V63" s="325" t="s">
        <v>47</v>
      </c>
    </row>
    <row r="64" spans="22:22">
      <c r="V64" s="325" t="s">
        <v>48</v>
      </c>
    </row>
  </sheetData>
  <mergeCells count="2">
    <mergeCell ref="G4:H4"/>
    <mergeCell ref="A1:H2"/>
  </mergeCells>
  <pageMargins left="0.75" right="0.75" top="1" bottom="1" header="0.509027777777778" footer="0.509027777777778"/>
  <pageSetup paperSize="9" orientation="portrait"/>
  <headerFooter alignWithMargins="0" scaleWithDoc="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M299"/>
  <sheetViews>
    <sheetView zoomScale="110" zoomScaleNormal="110" workbookViewId="0">
      <pane ySplit="3" topLeftCell="A62" activePane="bottomLeft" state="frozen"/>
      <selection/>
      <selection pane="bottomLeft" activeCell="C78" sqref="C78"/>
    </sheetView>
  </sheetViews>
  <sheetFormatPr defaultColWidth="9" defaultRowHeight="14.25"/>
  <cols>
    <col min="1" max="1" width="9.625" style="197" customWidth="1"/>
    <col min="2" max="2" width="6.5" style="198" customWidth="1"/>
    <col min="3" max="3" width="6.125" style="199" customWidth="1"/>
    <col min="4" max="4" width="13.375" style="200" customWidth="1"/>
    <col min="5" max="5" width="15.25" style="200" customWidth="1"/>
    <col min="6" max="6" width="14.625" style="200" customWidth="1"/>
    <col min="7" max="7" width="13.875" style="200" customWidth="1"/>
    <col min="8" max="8" width="6.75" style="201" customWidth="1"/>
    <col min="9" max="9" width="20" style="200" customWidth="1"/>
    <col min="10" max="254" width="9" style="202" customWidth="1"/>
  </cols>
  <sheetData>
    <row r="1" ht="36" customHeight="1" spans="1:13">
      <c r="A1" s="203" t="s">
        <v>2739</v>
      </c>
      <c r="B1" s="204"/>
      <c r="C1" s="204"/>
      <c r="D1" s="204"/>
      <c r="E1" s="204"/>
      <c r="F1" s="204"/>
      <c r="G1" s="204"/>
      <c r="H1" s="205"/>
      <c r="I1" s="215" t="s">
        <v>674</v>
      </c>
      <c r="J1" s="216">
        <f>SUBTOTAL(109,H:H)</f>
        <v>8200</v>
      </c>
      <c r="L1" s="201"/>
      <c r="M1" s="201"/>
    </row>
    <row r="2" ht="24" customHeight="1" spans="1:13">
      <c r="A2" s="206" t="s">
        <v>2740</v>
      </c>
      <c r="B2" s="207"/>
      <c r="C2" s="208"/>
      <c r="D2" s="207"/>
      <c r="E2" s="207"/>
      <c r="F2" s="207"/>
      <c r="G2" s="207"/>
      <c r="H2" s="209"/>
      <c r="I2" s="217"/>
      <c r="J2" s="198"/>
      <c r="L2" s="201"/>
      <c r="M2" s="201"/>
    </row>
    <row r="3" ht="24" spans="1:9">
      <c r="A3" s="210" t="s">
        <v>675</v>
      </c>
      <c r="B3" s="211" t="s">
        <v>49</v>
      </c>
      <c r="C3" s="212" t="s">
        <v>677</v>
      </c>
      <c r="D3" s="211" t="s">
        <v>51</v>
      </c>
      <c r="E3" s="211" t="s">
        <v>52</v>
      </c>
      <c r="F3" s="211" t="s">
        <v>2123</v>
      </c>
      <c r="G3" s="211" t="s">
        <v>2741</v>
      </c>
      <c r="H3" s="211" t="s">
        <v>1556</v>
      </c>
      <c r="I3" s="211" t="s">
        <v>53</v>
      </c>
    </row>
    <row r="4" spans="1:9">
      <c r="A4" s="213">
        <v>42791</v>
      </c>
      <c r="B4" s="69" t="s">
        <v>54</v>
      </c>
      <c r="C4" s="61" t="s">
        <v>45</v>
      </c>
      <c r="D4" s="69" t="s">
        <v>157</v>
      </c>
      <c r="E4" s="69" t="s">
        <v>56</v>
      </c>
      <c r="F4" s="69"/>
      <c r="G4" s="69" t="s">
        <v>2742</v>
      </c>
      <c r="H4" s="69">
        <v>50</v>
      </c>
      <c r="I4" s="69"/>
    </row>
    <row r="5" spans="1:9">
      <c r="A5" s="213">
        <v>42791</v>
      </c>
      <c r="B5" s="69" t="s">
        <v>54</v>
      </c>
      <c r="C5" s="61" t="s">
        <v>38</v>
      </c>
      <c r="D5" s="69" t="s">
        <v>142</v>
      </c>
      <c r="E5" s="155" t="s">
        <v>56</v>
      </c>
      <c r="F5" s="69" t="s">
        <v>2743</v>
      </c>
      <c r="G5" s="69"/>
      <c r="H5" s="69">
        <v>300</v>
      </c>
      <c r="I5" s="69"/>
    </row>
    <row r="6" spans="1:9">
      <c r="A6" s="213">
        <v>42798</v>
      </c>
      <c r="B6" s="155" t="s">
        <v>54</v>
      </c>
      <c r="C6" s="156" t="s">
        <v>42</v>
      </c>
      <c r="D6" s="159" t="s">
        <v>286</v>
      </c>
      <c r="E6" s="160" t="s">
        <v>56</v>
      </c>
      <c r="F6" s="69" t="s">
        <v>987</v>
      </c>
      <c r="G6" s="69" t="s">
        <v>2744</v>
      </c>
      <c r="H6" s="69">
        <v>40</v>
      </c>
      <c r="I6" s="69"/>
    </row>
    <row r="7" spans="1:9">
      <c r="A7" s="213">
        <v>42798</v>
      </c>
      <c r="B7" s="155" t="s">
        <v>54</v>
      </c>
      <c r="C7" s="161" t="s">
        <v>82</v>
      </c>
      <c r="D7" s="166" t="s">
        <v>104</v>
      </c>
      <c r="E7" s="68" t="s">
        <v>84</v>
      </c>
      <c r="F7" s="69" t="s">
        <v>987</v>
      </c>
      <c r="G7" s="69" t="s">
        <v>2745</v>
      </c>
      <c r="H7" s="69">
        <v>75</v>
      </c>
      <c r="I7" s="69"/>
    </row>
    <row r="8" spans="1:9">
      <c r="A8" s="213">
        <v>42812</v>
      </c>
      <c r="B8" s="155" t="s">
        <v>54</v>
      </c>
      <c r="C8" s="156" t="s">
        <v>38</v>
      </c>
      <c r="D8" s="159" t="s">
        <v>319</v>
      </c>
      <c r="E8" s="160" t="s">
        <v>56</v>
      </c>
      <c r="F8" s="69" t="s">
        <v>2746</v>
      </c>
      <c r="G8" s="69" t="s">
        <v>2747</v>
      </c>
      <c r="H8" s="69">
        <v>400</v>
      </c>
      <c r="I8" s="69"/>
    </row>
    <row r="9" spans="1:9">
      <c r="A9" s="213">
        <v>42812</v>
      </c>
      <c r="B9" s="155" t="s">
        <v>54</v>
      </c>
      <c r="C9" s="156" t="s">
        <v>38</v>
      </c>
      <c r="D9" s="159" t="s">
        <v>318</v>
      </c>
      <c r="E9" s="160" t="s">
        <v>56</v>
      </c>
      <c r="F9" s="69" t="s">
        <v>2748</v>
      </c>
      <c r="G9" s="69" t="s">
        <v>2749</v>
      </c>
      <c r="H9" s="69">
        <v>300</v>
      </c>
      <c r="I9" s="69"/>
    </row>
    <row r="10" spans="1:9">
      <c r="A10" s="213">
        <v>42812</v>
      </c>
      <c r="B10" s="155" t="s">
        <v>54</v>
      </c>
      <c r="C10" s="156" t="s">
        <v>45</v>
      </c>
      <c r="D10" s="159" t="s">
        <v>300</v>
      </c>
      <c r="E10" s="160" t="s">
        <v>56</v>
      </c>
      <c r="F10" s="69" t="s">
        <v>751</v>
      </c>
      <c r="G10" s="69" t="s">
        <v>2750</v>
      </c>
      <c r="H10" s="69">
        <v>140</v>
      </c>
      <c r="I10" s="69"/>
    </row>
    <row r="11" spans="1:9">
      <c r="A11" s="213">
        <v>42812</v>
      </c>
      <c r="B11" s="155" t="s">
        <v>54</v>
      </c>
      <c r="C11" s="156" t="s">
        <v>340</v>
      </c>
      <c r="D11" s="159" t="s">
        <v>341</v>
      </c>
      <c r="E11" s="160" t="s">
        <v>2751</v>
      </c>
      <c r="F11" s="69"/>
      <c r="G11" s="69" t="s">
        <v>2752</v>
      </c>
      <c r="H11" s="69">
        <v>300</v>
      </c>
      <c r="I11" s="69"/>
    </row>
    <row r="12" spans="1:9">
      <c r="A12" s="213">
        <v>42819</v>
      </c>
      <c r="B12" s="155" t="s">
        <v>54</v>
      </c>
      <c r="C12" s="54" t="s">
        <v>47</v>
      </c>
      <c r="D12" s="155" t="s">
        <v>2753</v>
      </c>
      <c r="E12" s="155" t="s">
        <v>1562</v>
      </c>
      <c r="F12" s="69"/>
      <c r="G12" s="69" t="s">
        <v>2754</v>
      </c>
      <c r="H12" s="69">
        <v>60</v>
      </c>
      <c r="I12" s="69"/>
    </row>
    <row r="13" spans="1:9">
      <c r="A13" s="213">
        <v>42819</v>
      </c>
      <c r="B13" s="155" t="s">
        <v>54</v>
      </c>
      <c r="C13" s="54" t="s">
        <v>621</v>
      </c>
      <c r="D13" s="155" t="s">
        <v>1700</v>
      </c>
      <c r="E13" s="155" t="s">
        <v>1562</v>
      </c>
      <c r="F13" s="69"/>
      <c r="G13" s="69" t="s">
        <v>2755</v>
      </c>
      <c r="H13" s="69">
        <v>100</v>
      </c>
      <c r="I13" s="69"/>
    </row>
    <row r="14" spans="1:9">
      <c r="A14" s="213">
        <v>42843</v>
      </c>
      <c r="B14" s="168" t="s">
        <v>54</v>
      </c>
      <c r="C14" s="189" t="s">
        <v>340</v>
      </c>
      <c r="D14" s="168" t="s">
        <v>206</v>
      </c>
      <c r="E14" s="155" t="s">
        <v>56</v>
      </c>
      <c r="F14" s="69"/>
      <c r="G14" s="69" t="s">
        <v>2756</v>
      </c>
      <c r="H14" s="69">
        <v>120</v>
      </c>
      <c r="I14" s="69"/>
    </row>
    <row r="15" spans="1:9">
      <c r="A15" s="213">
        <v>42843</v>
      </c>
      <c r="B15" s="168" t="s">
        <v>54</v>
      </c>
      <c r="C15" s="189" t="s">
        <v>144</v>
      </c>
      <c r="D15" s="168" t="s">
        <v>200</v>
      </c>
      <c r="E15" s="155" t="s">
        <v>56</v>
      </c>
      <c r="F15" s="69"/>
      <c r="G15" s="69" t="s">
        <v>2757</v>
      </c>
      <c r="H15" s="69">
        <v>80</v>
      </c>
      <c r="I15" s="69"/>
    </row>
    <row r="16" spans="1:9">
      <c r="A16" s="213">
        <v>42843</v>
      </c>
      <c r="B16" s="168" t="s">
        <v>54</v>
      </c>
      <c r="C16" s="189" t="s">
        <v>340</v>
      </c>
      <c r="D16" s="168" t="s">
        <v>209</v>
      </c>
      <c r="E16" s="155" t="s">
        <v>56</v>
      </c>
      <c r="F16" s="69"/>
      <c r="G16" s="69" t="s">
        <v>2758</v>
      </c>
      <c r="H16" s="69">
        <v>40</v>
      </c>
      <c r="I16" s="69"/>
    </row>
    <row r="17" spans="1:9">
      <c r="A17" s="213">
        <v>42843</v>
      </c>
      <c r="B17" s="155" t="s">
        <v>54</v>
      </c>
      <c r="C17" s="156" t="s">
        <v>96</v>
      </c>
      <c r="D17" s="159" t="s">
        <v>371</v>
      </c>
      <c r="E17" s="160" t="s">
        <v>56</v>
      </c>
      <c r="F17" s="69" t="s">
        <v>690</v>
      </c>
      <c r="G17" s="69" t="s">
        <v>2759</v>
      </c>
      <c r="H17" s="69">
        <v>120</v>
      </c>
      <c r="I17" s="69"/>
    </row>
    <row r="18" spans="1:9">
      <c r="A18" s="213">
        <v>42843</v>
      </c>
      <c r="B18" s="168" t="s">
        <v>54</v>
      </c>
      <c r="C18" s="189" t="s">
        <v>46</v>
      </c>
      <c r="D18" s="168" t="s">
        <v>217</v>
      </c>
      <c r="E18" s="155" t="s">
        <v>56</v>
      </c>
      <c r="F18" s="69" t="s">
        <v>695</v>
      </c>
      <c r="G18" s="69" t="s">
        <v>2760</v>
      </c>
      <c r="H18" s="69">
        <v>120</v>
      </c>
      <c r="I18" s="69"/>
    </row>
    <row r="19" ht="36" spans="1:9">
      <c r="A19" s="213">
        <v>42843</v>
      </c>
      <c r="B19" s="155" t="s">
        <v>54</v>
      </c>
      <c r="C19" s="156" t="s">
        <v>1274</v>
      </c>
      <c r="D19" s="159" t="s">
        <v>377</v>
      </c>
      <c r="E19" s="160" t="s">
        <v>56</v>
      </c>
      <c r="F19" s="69" t="s">
        <v>2761</v>
      </c>
      <c r="G19" s="69" t="s">
        <v>2762</v>
      </c>
      <c r="H19" s="69">
        <v>200</v>
      </c>
      <c r="I19" s="69"/>
    </row>
    <row r="20" spans="1:9">
      <c r="A20" s="213">
        <v>42854</v>
      </c>
      <c r="B20" s="168" t="s">
        <v>54</v>
      </c>
      <c r="C20" s="167" t="s">
        <v>27</v>
      </c>
      <c r="D20" s="154" t="s">
        <v>338</v>
      </c>
      <c r="E20" s="154" t="s">
        <v>278</v>
      </c>
      <c r="F20" s="69" t="s">
        <v>2763</v>
      </c>
      <c r="G20" s="69" t="s">
        <v>2764</v>
      </c>
      <c r="H20" s="69">
        <v>50</v>
      </c>
      <c r="I20" s="69"/>
    </row>
    <row r="21" spans="1:9">
      <c r="A21" s="213">
        <v>42854</v>
      </c>
      <c r="B21" s="168" t="s">
        <v>54</v>
      </c>
      <c r="C21" s="167" t="s">
        <v>27</v>
      </c>
      <c r="D21" s="154" t="s">
        <v>373</v>
      </c>
      <c r="E21" s="154" t="s">
        <v>280</v>
      </c>
      <c r="F21" s="88"/>
      <c r="G21" s="88" t="s">
        <v>942</v>
      </c>
      <c r="H21" s="88">
        <v>30</v>
      </c>
      <c r="I21" s="88"/>
    </row>
    <row r="22" spans="1:9">
      <c r="A22" s="213">
        <v>42854</v>
      </c>
      <c r="B22" s="168" t="s">
        <v>54</v>
      </c>
      <c r="C22" s="161" t="s">
        <v>197</v>
      </c>
      <c r="D22" s="168" t="s">
        <v>198</v>
      </c>
      <c r="E22" s="155" t="s">
        <v>56</v>
      </c>
      <c r="F22" s="29" t="s">
        <v>781</v>
      </c>
      <c r="G22" s="29" t="s">
        <v>2765</v>
      </c>
      <c r="H22" s="69">
        <v>40</v>
      </c>
      <c r="I22" s="29"/>
    </row>
    <row r="23" spans="1:9">
      <c r="A23" s="213">
        <v>42854</v>
      </c>
      <c r="B23" s="168" t="s">
        <v>54</v>
      </c>
      <c r="C23" s="167" t="s">
        <v>27</v>
      </c>
      <c r="D23" s="154" t="s">
        <v>373</v>
      </c>
      <c r="E23" s="154" t="s">
        <v>280</v>
      </c>
      <c r="F23" s="29" t="s">
        <v>2766</v>
      </c>
      <c r="G23" s="29" t="s">
        <v>2767</v>
      </c>
      <c r="H23" s="69">
        <v>40</v>
      </c>
      <c r="I23" s="29"/>
    </row>
    <row r="24" spans="1:9">
      <c r="A24" s="213">
        <v>42854</v>
      </c>
      <c r="B24" s="168" t="s">
        <v>54</v>
      </c>
      <c r="C24" s="161" t="s">
        <v>38</v>
      </c>
      <c r="D24" s="168" t="s">
        <v>142</v>
      </c>
      <c r="E24" s="155" t="s">
        <v>56</v>
      </c>
      <c r="F24" s="29"/>
      <c r="G24" s="29" t="s">
        <v>2768</v>
      </c>
      <c r="H24" s="69">
        <v>40</v>
      </c>
      <c r="I24" s="29"/>
    </row>
    <row r="25" spans="1:9">
      <c r="A25" s="213">
        <v>42854</v>
      </c>
      <c r="B25" s="168" t="s">
        <v>54</v>
      </c>
      <c r="C25" s="161" t="s">
        <v>340</v>
      </c>
      <c r="D25" s="168" t="s">
        <v>209</v>
      </c>
      <c r="E25" s="155" t="s">
        <v>56</v>
      </c>
      <c r="F25" s="29"/>
      <c r="G25" s="29" t="s">
        <v>2768</v>
      </c>
      <c r="H25" s="69">
        <v>60</v>
      </c>
      <c r="I25" s="29"/>
    </row>
    <row r="26" spans="1:9">
      <c r="A26" s="214">
        <v>42873</v>
      </c>
      <c r="B26" s="168" t="s">
        <v>54</v>
      </c>
      <c r="C26" s="167" t="s">
        <v>33</v>
      </c>
      <c r="D26" s="154" t="s">
        <v>374</v>
      </c>
      <c r="E26" s="154" t="s">
        <v>280</v>
      </c>
      <c r="F26" s="29" t="s">
        <v>1382</v>
      </c>
      <c r="G26" s="29"/>
      <c r="H26" s="69">
        <v>50</v>
      </c>
      <c r="I26" s="29"/>
    </row>
    <row r="27" spans="1:9">
      <c r="A27" s="214">
        <v>42873</v>
      </c>
      <c r="B27" s="168" t="s">
        <v>54</v>
      </c>
      <c r="C27" s="167" t="s">
        <v>33</v>
      </c>
      <c r="D27" s="154" t="s">
        <v>375</v>
      </c>
      <c r="E27" s="154" t="s">
        <v>280</v>
      </c>
      <c r="F27" s="29" t="s">
        <v>1382</v>
      </c>
      <c r="G27" s="29"/>
      <c r="H27" s="69">
        <v>50</v>
      </c>
      <c r="I27" s="29"/>
    </row>
    <row r="28" spans="1:9">
      <c r="A28" s="214">
        <v>42873</v>
      </c>
      <c r="B28" s="168" t="s">
        <v>54</v>
      </c>
      <c r="C28" s="161" t="s">
        <v>127</v>
      </c>
      <c r="D28" s="166" t="s">
        <v>258</v>
      </c>
      <c r="E28" s="68" t="s">
        <v>257</v>
      </c>
      <c r="F28" s="29"/>
      <c r="G28" s="29" t="s">
        <v>2769</v>
      </c>
      <c r="H28" s="69">
        <v>70</v>
      </c>
      <c r="I28" s="29"/>
    </row>
    <row r="29" spans="1:9">
      <c r="A29" s="214">
        <v>42873</v>
      </c>
      <c r="B29" s="168" t="s">
        <v>54</v>
      </c>
      <c r="C29" s="167" t="s">
        <v>340</v>
      </c>
      <c r="D29" s="154" t="s">
        <v>448</v>
      </c>
      <c r="E29" s="154" t="s">
        <v>280</v>
      </c>
      <c r="F29" s="29" t="s">
        <v>2770</v>
      </c>
      <c r="G29" s="29" t="s">
        <v>2771</v>
      </c>
      <c r="H29" s="69">
        <v>500</v>
      </c>
      <c r="I29" s="29"/>
    </row>
    <row r="30" spans="1:9">
      <c r="A30" s="214">
        <v>42873</v>
      </c>
      <c r="B30" s="168" t="s">
        <v>54</v>
      </c>
      <c r="C30" s="167" t="s">
        <v>340</v>
      </c>
      <c r="D30" s="154" t="s">
        <v>450</v>
      </c>
      <c r="E30" s="154" t="s">
        <v>280</v>
      </c>
      <c r="F30" s="29" t="s">
        <v>2772</v>
      </c>
      <c r="G30" s="29"/>
      <c r="H30" s="69">
        <v>200</v>
      </c>
      <c r="I30" s="29"/>
    </row>
    <row r="31" spans="1:9">
      <c r="A31" s="214">
        <v>42873</v>
      </c>
      <c r="B31" s="168" t="s">
        <v>54</v>
      </c>
      <c r="C31" s="167" t="s">
        <v>27</v>
      </c>
      <c r="D31" s="154" t="s">
        <v>475</v>
      </c>
      <c r="E31" s="154" t="s">
        <v>342</v>
      </c>
      <c r="F31" s="29" t="s">
        <v>2773</v>
      </c>
      <c r="G31" s="29"/>
      <c r="H31" s="69">
        <v>550</v>
      </c>
      <c r="I31" s="29"/>
    </row>
    <row r="32" spans="1:9">
      <c r="A32" s="214">
        <v>42873</v>
      </c>
      <c r="B32" s="168" t="s">
        <v>54</v>
      </c>
      <c r="C32" s="167" t="s">
        <v>27</v>
      </c>
      <c r="D32" s="154" t="s">
        <v>476</v>
      </c>
      <c r="E32" s="154" t="s">
        <v>342</v>
      </c>
      <c r="F32" s="29" t="s">
        <v>2773</v>
      </c>
      <c r="G32" s="29"/>
      <c r="H32" s="69">
        <v>550</v>
      </c>
      <c r="I32" s="29"/>
    </row>
    <row r="33" spans="1:9">
      <c r="A33" s="214">
        <v>42881</v>
      </c>
      <c r="B33" s="168" t="s">
        <v>54</v>
      </c>
      <c r="C33" s="161" t="s">
        <v>46</v>
      </c>
      <c r="D33" s="168" t="s">
        <v>218</v>
      </c>
      <c r="E33" s="155" t="s">
        <v>56</v>
      </c>
      <c r="F33" s="29" t="s">
        <v>2774</v>
      </c>
      <c r="G33" s="29"/>
      <c r="H33" s="69">
        <v>120</v>
      </c>
      <c r="I33" s="29"/>
    </row>
    <row r="34" spans="1:9">
      <c r="A34" s="214">
        <v>42881</v>
      </c>
      <c r="B34" s="168" t="s">
        <v>54</v>
      </c>
      <c r="C34" s="161" t="s">
        <v>328</v>
      </c>
      <c r="D34" s="168" t="s">
        <v>222</v>
      </c>
      <c r="E34" s="155" t="s">
        <v>56</v>
      </c>
      <c r="F34" s="29"/>
      <c r="G34" s="29" t="s">
        <v>2775</v>
      </c>
      <c r="H34" s="69">
        <v>40</v>
      </c>
      <c r="I34" s="29"/>
    </row>
    <row r="35" spans="1:9">
      <c r="A35" s="214">
        <v>42881</v>
      </c>
      <c r="B35" s="159" t="s">
        <v>54</v>
      </c>
      <c r="C35" s="176" t="s">
        <v>496</v>
      </c>
      <c r="D35" s="175" t="s">
        <v>498</v>
      </c>
      <c r="E35" s="175" t="s">
        <v>56</v>
      </c>
      <c r="F35" s="29"/>
      <c r="G35" s="29" t="s">
        <v>2776</v>
      </c>
      <c r="H35" s="69">
        <v>30</v>
      </c>
      <c r="I35" s="29"/>
    </row>
    <row r="36" spans="1:9">
      <c r="A36" s="214">
        <v>42881</v>
      </c>
      <c r="B36" s="159" t="s">
        <v>54</v>
      </c>
      <c r="C36" s="54" t="s">
        <v>42</v>
      </c>
      <c r="D36" s="155" t="s">
        <v>518</v>
      </c>
      <c r="E36" s="175" t="s">
        <v>56</v>
      </c>
      <c r="F36" s="29"/>
      <c r="G36" s="29" t="s">
        <v>2777</v>
      </c>
      <c r="H36" s="69">
        <v>35</v>
      </c>
      <c r="I36" s="29"/>
    </row>
    <row r="37" spans="1:9">
      <c r="A37" s="214">
        <v>42881</v>
      </c>
      <c r="B37" s="168" t="s">
        <v>54</v>
      </c>
      <c r="C37" s="161" t="s">
        <v>163</v>
      </c>
      <c r="D37" s="168" t="s">
        <v>190</v>
      </c>
      <c r="E37" s="155" t="s">
        <v>56</v>
      </c>
      <c r="F37" s="29"/>
      <c r="G37" s="29" t="s">
        <v>2778</v>
      </c>
      <c r="H37" s="69">
        <v>40</v>
      </c>
      <c r="I37" s="29"/>
    </row>
    <row r="38" spans="1:9">
      <c r="A38" s="214">
        <v>42932</v>
      </c>
      <c r="B38" s="168" t="s">
        <v>54</v>
      </c>
      <c r="C38" s="167" t="s">
        <v>328</v>
      </c>
      <c r="D38" s="154" t="s">
        <v>431</v>
      </c>
      <c r="E38" s="154" t="s">
        <v>280</v>
      </c>
      <c r="F38" s="29" t="s">
        <v>2779</v>
      </c>
      <c r="G38" s="29"/>
      <c r="H38" s="69">
        <v>30</v>
      </c>
      <c r="I38" s="29"/>
    </row>
    <row r="39" spans="1:9">
      <c r="A39" s="214">
        <v>42932</v>
      </c>
      <c r="B39" s="168" t="s">
        <v>54</v>
      </c>
      <c r="C39" s="167" t="s">
        <v>38</v>
      </c>
      <c r="D39" s="154" t="s">
        <v>319</v>
      </c>
      <c r="E39" s="154" t="s">
        <v>304</v>
      </c>
      <c r="F39" s="29" t="s">
        <v>910</v>
      </c>
      <c r="G39" s="29"/>
      <c r="H39" s="69">
        <v>50</v>
      </c>
      <c r="I39" s="29"/>
    </row>
    <row r="40" spans="1:9">
      <c r="A40" s="214">
        <v>42932</v>
      </c>
      <c r="B40" s="168" t="s">
        <v>54</v>
      </c>
      <c r="C40" s="167" t="s">
        <v>340</v>
      </c>
      <c r="D40" s="168" t="s">
        <v>528</v>
      </c>
      <c r="E40" s="155" t="s">
        <v>56</v>
      </c>
      <c r="F40" s="29"/>
      <c r="G40" s="29" t="s">
        <v>2780</v>
      </c>
      <c r="H40" s="69">
        <v>30</v>
      </c>
      <c r="I40" s="29"/>
    </row>
    <row r="41" spans="1:9">
      <c r="A41" s="214">
        <v>42932</v>
      </c>
      <c r="B41" s="168" t="s">
        <v>54</v>
      </c>
      <c r="C41" s="167" t="s">
        <v>27</v>
      </c>
      <c r="D41" s="154" t="s">
        <v>425</v>
      </c>
      <c r="E41" s="154" t="s">
        <v>344</v>
      </c>
      <c r="F41" s="29" t="s">
        <v>801</v>
      </c>
      <c r="G41" s="29"/>
      <c r="H41" s="69">
        <v>50</v>
      </c>
      <c r="I41" s="29"/>
    </row>
    <row r="42" spans="1:9">
      <c r="A42" s="214">
        <v>42932</v>
      </c>
      <c r="B42" s="168" t="s">
        <v>54</v>
      </c>
      <c r="C42" s="167" t="s">
        <v>27</v>
      </c>
      <c r="D42" s="154" t="s">
        <v>570</v>
      </c>
      <c r="E42" s="155" t="s">
        <v>56</v>
      </c>
      <c r="F42" s="122" t="s">
        <v>824</v>
      </c>
      <c r="G42" s="122"/>
      <c r="H42" s="88">
        <v>90</v>
      </c>
      <c r="I42" s="122"/>
    </row>
    <row r="43" spans="1:9">
      <c r="A43" s="214">
        <v>42932</v>
      </c>
      <c r="B43" s="168" t="s">
        <v>54</v>
      </c>
      <c r="C43" s="161" t="s">
        <v>38</v>
      </c>
      <c r="D43" s="166" t="s">
        <v>259</v>
      </c>
      <c r="E43" s="68" t="s">
        <v>257</v>
      </c>
      <c r="F43" s="29" t="s">
        <v>910</v>
      </c>
      <c r="G43" s="29"/>
      <c r="H43" s="69">
        <v>30</v>
      </c>
      <c r="I43" s="29"/>
    </row>
    <row r="44" spans="1:9">
      <c r="A44" s="214">
        <v>42932</v>
      </c>
      <c r="B44" s="168" t="s">
        <v>54</v>
      </c>
      <c r="C44" s="167" t="s">
        <v>197</v>
      </c>
      <c r="D44" s="154" t="s">
        <v>453</v>
      </c>
      <c r="E44" s="154" t="s">
        <v>280</v>
      </c>
      <c r="F44" s="29" t="s">
        <v>2781</v>
      </c>
      <c r="G44" s="29"/>
      <c r="H44" s="69">
        <v>80</v>
      </c>
      <c r="I44" s="29"/>
    </row>
    <row r="45" spans="1:9">
      <c r="A45" s="214">
        <v>42932</v>
      </c>
      <c r="B45" s="168" t="s">
        <v>54</v>
      </c>
      <c r="C45" s="167" t="s">
        <v>43</v>
      </c>
      <c r="D45" s="154" t="s">
        <v>551</v>
      </c>
      <c r="E45" s="155" t="s">
        <v>56</v>
      </c>
      <c r="F45" s="29" t="s">
        <v>2782</v>
      </c>
      <c r="G45" s="29"/>
      <c r="H45" s="69">
        <v>250</v>
      </c>
      <c r="I45" s="29"/>
    </row>
    <row r="46" spans="1:9">
      <c r="A46" s="214">
        <v>42932</v>
      </c>
      <c r="B46" s="168" t="s">
        <v>54</v>
      </c>
      <c r="C46" s="167" t="s">
        <v>43</v>
      </c>
      <c r="D46" s="154" t="s">
        <v>552</v>
      </c>
      <c r="E46" s="155" t="s">
        <v>56</v>
      </c>
      <c r="F46" s="29" t="s">
        <v>2782</v>
      </c>
      <c r="G46" s="29"/>
      <c r="H46" s="69">
        <v>250</v>
      </c>
      <c r="I46" s="29"/>
    </row>
    <row r="47" spans="1:9">
      <c r="A47" s="214">
        <v>42941</v>
      </c>
      <c r="B47" s="168" t="s">
        <v>54</v>
      </c>
      <c r="C47" s="161" t="s">
        <v>33</v>
      </c>
      <c r="D47" s="168" t="s">
        <v>520</v>
      </c>
      <c r="E47" s="155" t="s">
        <v>56</v>
      </c>
      <c r="F47" s="29" t="s">
        <v>2783</v>
      </c>
      <c r="G47" s="29"/>
      <c r="H47" s="69">
        <v>40</v>
      </c>
      <c r="I47" s="29"/>
    </row>
    <row r="48" spans="1:9">
      <c r="A48" s="214">
        <v>42941</v>
      </c>
      <c r="B48" s="168" t="s">
        <v>54</v>
      </c>
      <c r="C48" s="167" t="s">
        <v>43</v>
      </c>
      <c r="D48" s="154" t="s">
        <v>548</v>
      </c>
      <c r="E48" s="155" t="s">
        <v>2784</v>
      </c>
      <c r="F48" s="29" t="s">
        <v>2782</v>
      </c>
      <c r="G48" s="29"/>
      <c r="H48" s="69">
        <v>200</v>
      </c>
      <c r="I48" s="29"/>
    </row>
    <row r="49" spans="1:9">
      <c r="A49" s="214">
        <v>42941</v>
      </c>
      <c r="B49" s="159" t="s">
        <v>54</v>
      </c>
      <c r="C49" s="176" t="s">
        <v>39</v>
      </c>
      <c r="D49" s="175" t="s">
        <v>503</v>
      </c>
      <c r="E49" s="154" t="s">
        <v>504</v>
      </c>
      <c r="F49" s="29" t="s">
        <v>781</v>
      </c>
      <c r="G49" s="29"/>
      <c r="H49" s="69">
        <v>60</v>
      </c>
      <c r="I49" s="29"/>
    </row>
    <row r="50" spans="1:9">
      <c r="A50" s="214">
        <v>42941</v>
      </c>
      <c r="B50" s="168" t="s">
        <v>54</v>
      </c>
      <c r="C50" s="167" t="s">
        <v>43</v>
      </c>
      <c r="D50" s="154" t="s">
        <v>548</v>
      </c>
      <c r="E50" s="155" t="s">
        <v>2784</v>
      </c>
      <c r="F50" s="29"/>
      <c r="G50" s="29"/>
      <c r="H50" s="69">
        <v>50</v>
      </c>
      <c r="I50" s="29"/>
    </row>
    <row r="51" spans="1:9">
      <c r="A51" s="214">
        <v>42941</v>
      </c>
      <c r="B51" s="168" t="s">
        <v>54</v>
      </c>
      <c r="C51" s="167" t="s">
        <v>328</v>
      </c>
      <c r="D51" s="154" t="s">
        <v>435</v>
      </c>
      <c r="E51" s="154" t="s">
        <v>280</v>
      </c>
      <c r="F51" s="29" t="s">
        <v>2779</v>
      </c>
      <c r="G51" s="29"/>
      <c r="H51" s="69">
        <v>40</v>
      </c>
      <c r="I51" s="29"/>
    </row>
    <row r="52" spans="1:9">
      <c r="A52" s="214">
        <v>42941</v>
      </c>
      <c r="B52" s="168" t="s">
        <v>54</v>
      </c>
      <c r="C52" s="167" t="s">
        <v>33</v>
      </c>
      <c r="D52" s="168" t="s">
        <v>541</v>
      </c>
      <c r="E52" s="155" t="s">
        <v>56</v>
      </c>
      <c r="F52" s="29"/>
      <c r="G52" s="29"/>
      <c r="H52" s="69">
        <v>90</v>
      </c>
      <c r="I52" s="29"/>
    </row>
    <row r="53" spans="1:9">
      <c r="A53" s="214">
        <v>42941</v>
      </c>
      <c r="B53" s="168" t="s">
        <v>54</v>
      </c>
      <c r="C53" s="167" t="s">
        <v>27</v>
      </c>
      <c r="D53" s="168" t="s">
        <v>542</v>
      </c>
      <c r="E53" s="155" t="s">
        <v>56</v>
      </c>
      <c r="F53" s="29"/>
      <c r="G53" s="29"/>
      <c r="H53" s="69">
        <v>120</v>
      </c>
      <c r="I53" s="29"/>
    </row>
    <row r="54" spans="1:9">
      <c r="A54" s="214">
        <v>42941</v>
      </c>
      <c r="B54" s="168" t="s">
        <v>54</v>
      </c>
      <c r="C54" s="167" t="s">
        <v>127</v>
      </c>
      <c r="D54" s="168" t="s">
        <v>538</v>
      </c>
      <c r="E54" s="155" t="s">
        <v>56</v>
      </c>
      <c r="F54" s="29"/>
      <c r="G54" s="29"/>
      <c r="H54" s="69">
        <v>60</v>
      </c>
      <c r="I54" s="29"/>
    </row>
    <row r="55" spans="1:9">
      <c r="A55" s="214">
        <v>42947</v>
      </c>
      <c r="B55" s="168" t="s">
        <v>54</v>
      </c>
      <c r="C55" s="167" t="s">
        <v>36</v>
      </c>
      <c r="D55" s="154" t="s">
        <v>581</v>
      </c>
      <c r="E55" s="155" t="s">
        <v>56</v>
      </c>
      <c r="F55" s="29" t="s">
        <v>801</v>
      </c>
      <c r="G55" s="29"/>
      <c r="H55" s="69">
        <v>80</v>
      </c>
      <c r="I55" s="29"/>
    </row>
    <row r="56" spans="1:9">
      <c r="A56" s="214">
        <v>42947</v>
      </c>
      <c r="B56" s="168" t="s">
        <v>54</v>
      </c>
      <c r="C56" s="167" t="s">
        <v>560</v>
      </c>
      <c r="D56" s="154" t="s">
        <v>561</v>
      </c>
      <c r="E56" s="155" t="s">
        <v>56</v>
      </c>
      <c r="F56" s="29" t="s">
        <v>2785</v>
      </c>
      <c r="G56" s="29"/>
      <c r="H56" s="69">
        <v>260</v>
      </c>
      <c r="I56" s="29"/>
    </row>
    <row r="57" spans="1:9">
      <c r="A57" s="214">
        <v>42947</v>
      </c>
      <c r="B57" s="168" t="s">
        <v>54</v>
      </c>
      <c r="C57" s="167" t="s">
        <v>560</v>
      </c>
      <c r="D57" s="154" t="s">
        <v>562</v>
      </c>
      <c r="E57" s="155" t="s">
        <v>56</v>
      </c>
      <c r="F57" s="29" t="s">
        <v>2785</v>
      </c>
      <c r="G57" s="29"/>
      <c r="H57" s="69">
        <v>270</v>
      </c>
      <c r="I57" s="29"/>
    </row>
    <row r="58" spans="1:9">
      <c r="A58" s="214">
        <v>42947</v>
      </c>
      <c r="B58" s="168" t="s">
        <v>54</v>
      </c>
      <c r="C58" s="167" t="s">
        <v>560</v>
      </c>
      <c r="D58" s="154" t="s">
        <v>564</v>
      </c>
      <c r="E58" s="155" t="s">
        <v>56</v>
      </c>
      <c r="F58" s="29" t="s">
        <v>2785</v>
      </c>
      <c r="G58" s="29"/>
      <c r="H58" s="69">
        <v>270</v>
      </c>
      <c r="I58" s="29"/>
    </row>
    <row r="59" spans="1:9">
      <c r="A59" s="214">
        <v>42947</v>
      </c>
      <c r="B59" s="168" t="s">
        <v>54</v>
      </c>
      <c r="C59" s="167" t="s">
        <v>96</v>
      </c>
      <c r="D59" s="154" t="s">
        <v>553</v>
      </c>
      <c r="E59" s="155" t="s">
        <v>56</v>
      </c>
      <c r="F59" s="29" t="s">
        <v>860</v>
      </c>
      <c r="G59" s="29"/>
      <c r="H59" s="69">
        <v>60</v>
      </c>
      <c r="I59" s="29"/>
    </row>
    <row r="60" spans="1:9">
      <c r="A60" s="214">
        <v>42947</v>
      </c>
      <c r="B60" s="168" t="s">
        <v>54</v>
      </c>
      <c r="C60" s="167" t="s">
        <v>96</v>
      </c>
      <c r="D60" s="154" t="s">
        <v>554</v>
      </c>
      <c r="E60" s="155" t="s">
        <v>56</v>
      </c>
      <c r="F60" s="29" t="s">
        <v>860</v>
      </c>
      <c r="G60" s="29"/>
      <c r="H60" s="69">
        <v>60</v>
      </c>
      <c r="I60" s="29"/>
    </row>
    <row r="61" spans="1:9">
      <c r="A61" s="214">
        <v>42947</v>
      </c>
      <c r="B61" s="168" t="s">
        <v>54</v>
      </c>
      <c r="C61" s="167" t="s">
        <v>96</v>
      </c>
      <c r="D61" s="154" t="s">
        <v>555</v>
      </c>
      <c r="E61" s="155" t="s">
        <v>56</v>
      </c>
      <c r="F61" s="29" t="s">
        <v>860</v>
      </c>
      <c r="G61" s="29"/>
      <c r="H61" s="69">
        <v>60</v>
      </c>
      <c r="I61" s="29"/>
    </row>
    <row r="62" spans="1:9">
      <c r="A62" s="214">
        <v>42947</v>
      </c>
      <c r="B62" s="168" t="s">
        <v>54</v>
      </c>
      <c r="C62" s="167" t="s">
        <v>96</v>
      </c>
      <c r="D62" s="154" t="s">
        <v>556</v>
      </c>
      <c r="E62" s="155" t="s">
        <v>56</v>
      </c>
      <c r="F62" s="29" t="s">
        <v>860</v>
      </c>
      <c r="G62" s="29"/>
      <c r="H62" s="69">
        <v>60</v>
      </c>
      <c r="I62" s="29"/>
    </row>
    <row r="63" spans="1:9">
      <c r="A63" s="214">
        <v>42947</v>
      </c>
      <c r="B63" s="168" t="s">
        <v>54</v>
      </c>
      <c r="C63" s="167" t="s">
        <v>96</v>
      </c>
      <c r="D63" s="154" t="s">
        <v>557</v>
      </c>
      <c r="E63" s="155" t="s">
        <v>56</v>
      </c>
      <c r="F63" s="29" t="s">
        <v>860</v>
      </c>
      <c r="G63" s="29"/>
      <c r="H63" s="69">
        <v>60</v>
      </c>
      <c r="I63" s="29"/>
    </row>
    <row r="64" spans="1:9">
      <c r="A64" s="214">
        <v>42947</v>
      </c>
      <c r="B64" s="168" t="s">
        <v>54</v>
      </c>
      <c r="C64" s="167" t="s">
        <v>43</v>
      </c>
      <c r="D64" s="154" t="s">
        <v>2786</v>
      </c>
      <c r="E64" s="155" t="s">
        <v>56</v>
      </c>
      <c r="F64" s="29" t="s">
        <v>860</v>
      </c>
      <c r="G64" s="29"/>
      <c r="H64" s="69">
        <v>80</v>
      </c>
      <c r="I64" s="29"/>
    </row>
    <row r="65" spans="1:9">
      <c r="A65" s="214">
        <v>42947</v>
      </c>
      <c r="B65" s="168" t="s">
        <v>54</v>
      </c>
      <c r="C65" s="167" t="s">
        <v>40</v>
      </c>
      <c r="D65" s="154" t="s">
        <v>576</v>
      </c>
      <c r="E65" s="155" t="s">
        <v>56</v>
      </c>
      <c r="F65" s="29" t="s">
        <v>781</v>
      </c>
      <c r="G65" s="29"/>
      <c r="H65" s="69">
        <v>60</v>
      </c>
      <c r="I65" s="29"/>
    </row>
    <row r="66" spans="1:9">
      <c r="A66" s="214">
        <v>42952</v>
      </c>
      <c r="B66" s="168" t="s">
        <v>54</v>
      </c>
      <c r="C66" s="61" t="s">
        <v>197</v>
      </c>
      <c r="D66" s="69" t="s">
        <v>619</v>
      </c>
      <c r="E66" s="155" t="s">
        <v>56</v>
      </c>
      <c r="F66" s="29"/>
      <c r="G66" s="29"/>
      <c r="H66" s="69">
        <v>150</v>
      </c>
      <c r="I66" s="29"/>
    </row>
    <row r="67" spans="1:9">
      <c r="A67" s="214">
        <v>42959</v>
      </c>
      <c r="B67" s="168" t="s">
        <v>54</v>
      </c>
      <c r="C67" s="167" t="s">
        <v>46</v>
      </c>
      <c r="D67" s="154" t="s">
        <v>593</v>
      </c>
      <c r="E67" s="155" t="s">
        <v>56</v>
      </c>
      <c r="F67" s="29" t="s">
        <v>781</v>
      </c>
      <c r="G67" s="29"/>
      <c r="H67" s="69">
        <v>30</v>
      </c>
      <c r="I67" s="29"/>
    </row>
    <row r="68" spans="1:9">
      <c r="A68" s="214">
        <v>42973</v>
      </c>
      <c r="B68" s="168" t="s">
        <v>54</v>
      </c>
      <c r="C68" s="167" t="s">
        <v>560</v>
      </c>
      <c r="D68" s="154" t="s">
        <v>561</v>
      </c>
      <c r="E68" s="155" t="s">
        <v>56</v>
      </c>
      <c r="F68" s="29" t="s">
        <v>2787</v>
      </c>
      <c r="G68" s="29"/>
      <c r="H68" s="69">
        <v>20</v>
      </c>
      <c r="I68" s="29"/>
    </row>
    <row r="69" spans="1:9">
      <c r="A69" s="214">
        <v>42973</v>
      </c>
      <c r="B69" s="168" t="s">
        <v>54</v>
      </c>
      <c r="C69" s="167" t="s">
        <v>96</v>
      </c>
      <c r="D69" s="154" t="s">
        <v>455</v>
      </c>
      <c r="E69" s="154" t="s">
        <v>267</v>
      </c>
      <c r="F69" s="29" t="s">
        <v>2711</v>
      </c>
      <c r="G69" s="29"/>
      <c r="H69" s="69">
        <v>100</v>
      </c>
      <c r="I69" s="29"/>
    </row>
    <row r="70" spans="1:9">
      <c r="A70" s="214">
        <v>42973</v>
      </c>
      <c r="B70" s="168" t="s">
        <v>54</v>
      </c>
      <c r="C70" s="167" t="s">
        <v>27</v>
      </c>
      <c r="D70" s="154" t="s">
        <v>583</v>
      </c>
      <c r="E70" s="155" t="s">
        <v>56</v>
      </c>
      <c r="F70" s="29" t="s">
        <v>2066</v>
      </c>
      <c r="G70" s="29"/>
      <c r="H70" s="69">
        <v>30</v>
      </c>
      <c r="I70" s="29"/>
    </row>
    <row r="71" spans="1:9">
      <c r="A71" s="214">
        <v>42973</v>
      </c>
      <c r="B71" s="168" t="s">
        <v>54</v>
      </c>
      <c r="C71" s="167" t="s">
        <v>43</v>
      </c>
      <c r="D71" s="154" t="s">
        <v>552</v>
      </c>
      <c r="E71" s="155" t="s">
        <v>56</v>
      </c>
      <c r="F71" s="29" t="s">
        <v>695</v>
      </c>
      <c r="G71" s="29"/>
      <c r="H71" s="69">
        <v>45</v>
      </c>
      <c r="I71" s="29"/>
    </row>
    <row r="72" spans="1:9">
      <c r="A72" s="214">
        <v>42973</v>
      </c>
      <c r="B72" s="168" t="s">
        <v>54</v>
      </c>
      <c r="C72" s="167" t="s">
        <v>43</v>
      </c>
      <c r="D72" s="154" t="s">
        <v>2788</v>
      </c>
      <c r="E72" s="155" t="s">
        <v>56</v>
      </c>
      <c r="F72" s="29" t="s">
        <v>695</v>
      </c>
      <c r="G72" s="29"/>
      <c r="H72" s="69">
        <v>45</v>
      </c>
      <c r="I72" s="29"/>
    </row>
    <row r="73" spans="1:9">
      <c r="A73" s="214"/>
      <c r="B73" s="159"/>
      <c r="C73" s="218"/>
      <c r="D73" s="168"/>
      <c r="E73" s="219"/>
      <c r="F73" s="29"/>
      <c r="G73" s="29"/>
      <c r="H73" s="69"/>
      <c r="I73" s="29"/>
    </row>
    <row r="74" spans="1:9">
      <c r="A74" s="214"/>
      <c r="B74" s="159"/>
      <c r="C74" s="218"/>
      <c r="D74" s="168"/>
      <c r="E74" s="219"/>
      <c r="F74" s="29"/>
      <c r="G74" s="29"/>
      <c r="H74" s="69"/>
      <c r="I74" s="29"/>
    </row>
    <row r="75" spans="1:9">
      <c r="A75" s="214"/>
      <c r="B75" s="159"/>
      <c r="C75" s="220"/>
      <c r="D75" s="168"/>
      <c r="E75" s="219"/>
      <c r="F75" s="29"/>
      <c r="G75" s="29"/>
      <c r="H75" s="69"/>
      <c r="I75" s="29"/>
    </row>
    <row r="76" spans="1:9">
      <c r="A76" s="214"/>
      <c r="B76" s="159"/>
      <c r="C76" s="218"/>
      <c r="D76" s="221"/>
      <c r="E76" s="222"/>
      <c r="F76" s="29"/>
      <c r="G76" s="29"/>
      <c r="H76" s="69"/>
      <c r="I76" s="29"/>
    </row>
    <row r="77" spans="1:9">
      <c r="A77" s="214"/>
      <c r="B77" s="159"/>
      <c r="C77" s="220"/>
      <c r="D77" s="168"/>
      <c r="E77" s="219"/>
      <c r="F77" s="29"/>
      <c r="G77" s="29"/>
      <c r="H77" s="69"/>
      <c r="I77" s="29"/>
    </row>
    <row r="78" spans="1:9">
      <c r="A78" s="214"/>
      <c r="B78" s="68"/>
      <c r="C78" s="223"/>
      <c r="D78" s="155"/>
      <c r="E78" s="224"/>
      <c r="F78" s="29"/>
      <c r="G78" s="29"/>
      <c r="H78" s="69"/>
      <c r="I78" s="29"/>
    </row>
    <row r="79" spans="1:9">
      <c r="A79" s="214"/>
      <c r="B79" s="154"/>
      <c r="C79" s="61"/>
      <c r="D79" s="29"/>
      <c r="E79" s="29"/>
      <c r="F79" s="29"/>
      <c r="G79" s="29"/>
      <c r="H79" s="69"/>
      <c r="I79" s="29"/>
    </row>
    <row r="80" spans="1:9">
      <c r="A80" s="214"/>
      <c r="B80" s="159"/>
      <c r="C80" s="61"/>
      <c r="D80" s="159"/>
      <c r="E80" s="225"/>
      <c r="F80" s="225"/>
      <c r="G80" s="29"/>
      <c r="H80" s="69"/>
      <c r="I80" s="29"/>
    </row>
    <row r="81" spans="1:9">
      <c r="A81" s="214"/>
      <c r="B81" s="155"/>
      <c r="C81" s="189"/>
      <c r="D81" s="168"/>
      <c r="E81" s="226"/>
      <c r="F81" s="29"/>
      <c r="G81" s="29"/>
      <c r="H81" s="69"/>
      <c r="I81" s="29"/>
    </row>
    <row r="82" spans="1:9">
      <c r="A82" s="214"/>
      <c r="B82" s="68"/>
      <c r="C82" s="223"/>
      <c r="D82" s="155"/>
      <c r="E82" s="224"/>
      <c r="F82" s="29"/>
      <c r="G82" s="29"/>
      <c r="H82" s="69"/>
      <c r="I82" s="29"/>
    </row>
    <row r="83" spans="1:9">
      <c r="A83" s="214"/>
      <c r="B83" s="227"/>
      <c r="C83" s="54"/>
      <c r="D83" s="155"/>
      <c r="E83" s="155"/>
      <c r="F83" s="29"/>
      <c r="G83" s="29"/>
      <c r="H83" s="69"/>
      <c r="I83" s="29"/>
    </row>
    <row r="84" spans="1:9">
      <c r="A84" s="214"/>
      <c r="B84" s="69"/>
      <c r="C84" s="61"/>
      <c r="D84" s="69"/>
      <c r="E84" s="69"/>
      <c r="F84" s="29"/>
      <c r="G84" s="29"/>
      <c r="H84" s="69"/>
      <c r="I84" s="29"/>
    </row>
    <row r="85" spans="1:9">
      <c r="A85" s="214"/>
      <c r="B85" s="69"/>
      <c r="C85" s="61"/>
      <c r="D85" s="69"/>
      <c r="E85" s="69"/>
      <c r="F85" s="29"/>
      <c r="G85" s="29"/>
      <c r="H85" s="69"/>
      <c r="I85" s="29"/>
    </row>
    <row r="86" spans="1:9">
      <c r="A86" s="214"/>
      <c r="B86" s="159"/>
      <c r="C86" s="189"/>
      <c r="D86" s="168"/>
      <c r="E86" s="219"/>
      <c r="F86" s="29"/>
      <c r="G86" s="29"/>
      <c r="H86" s="69"/>
      <c r="I86" s="29"/>
    </row>
    <row r="87" spans="1:9">
      <c r="A87" s="214"/>
      <c r="B87" s="68"/>
      <c r="C87" s="223"/>
      <c r="D87" s="155"/>
      <c r="E87" s="224"/>
      <c r="F87" s="29"/>
      <c r="G87" s="29"/>
      <c r="H87" s="69"/>
      <c r="I87" s="29"/>
    </row>
    <row r="88" spans="1:9">
      <c r="A88" s="214"/>
      <c r="B88" s="159"/>
      <c r="C88" s="189"/>
      <c r="D88" s="168"/>
      <c r="E88" s="219"/>
      <c r="F88" s="29"/>
      <c r="G88" s="29"/>
      <c r="H88" s="69"/>
      <c r="I88" s="29"/>
    </row>
    <row r="89" spans="1:9">
      <c r="A89" s="214"/>
      <c r="B89" s="159"/>
      <c r="C89" s="189"/>
      <c r="D89" s="168"/>
      <c r="E89" s="219"/>
      <c r="F89" s="29"/>
      <c r="G89" s="29"/>
      <c r="H89" s="69"/>
      <c r="I89" s="29"/>
    </row>
    <row r="90" spans="1:9">
      <c r="A90" s="214"/>
      <c r="B90" s="159"/>
      <c r="C90" s="189"/>
      <c r="D90" s="221"/>
      <c r="E90" s="222"/>
      <c r="F90" s="29"/>
      <c r="G90" s="29"/>
      <c r="H90" s="69"/>
      <c r="I90" s="29"/>
    </row>
    <row r="91" spans="1:9">
      <c r="A91" s="214"/>
      <c r="B91" s="159"/>
      <c r="C91" s="189"/>
      <c r="D91" s="228"/>
      <c r="E91" s="229"/>
      <c r="F91" s="29"/>
      <c r="G91" s="29"/>
      <c r="H91" s="69"/>
      <c r="I91" s="29"/>
    </row>
    <row r="92" spans="1:9">
      <c r="A92" s="214"/>
      <c r="B92" s="155"/>
      <c r="C92" s="189"/>
      <c r="D92" s="168"/>
      <c r="E92" s="226"/>
      <c r="F92" s="29"/>
      <c r="G92" s="29"/>
      <c r="H92" s="69"/>
      <c r="I92" s="29"/>
    </row>
    <row r="93" spans="1:9">
      <c r="A93" s="214"/>
      <c r="B93" s="155"/>
      <c r="C93" s="189"/>
      <c r="D93" s="168"/>
      <c r="E93" s="226"/>
      <c r="F93" s="29"/>
      <c r="G93" s="29"/>
      <c r="H93" s="69"/>
      <c r="I93" s="29"/>
    </row>
    <row r="94" spans="1:9">
      <c r="A94" s="214"/>
      <c r="B94" s="68"/>
      <c r="C94" s="223"/>
      <c r="D94" s="155"/>
      <c r="E94" s="224"/>
      <c r="F94" s="29"/>
      <c r="G94" s="29"/>
      <c r="H94" s="69"/>
      <c r="I94" s="29"/>
    </row>
    <row r="95" spans="1:9">
      <c r="A95" s="214"/>
      <c r="B95" s="155"/>
      <c r="C95" s="54"/>
      <c r="D95" s="155"/>
      <c r="E95" s="155"/>
      <c r="F95" s="29"/>
      <c r="G95" s="29"/>
      <c r="H95" s="69"/>
      <c r="I95" s="29"/>
    </row>
    <row r="96" spans="1:9">
      <c r="A96" s="214"/>
      <c r="B96" s="155"/>
      <c r="C96" s="54"/>
      <c r="D96" s="155"/>
      <c r="E96" s="155"/>
      <c r="F96" s="29"/>
      <c r="G96" s="29"/>
      <c r="H96" s="69"/>
      <c r="I96" s="29"/>
    </row>
    <row r="97" spans="1:9">
      <c r="A97" s="187"/>
      <c r="B97" s="155"/>
      <c r="C97" s="189"/>
      <c r="D97" s="168"/>
      <c r="E97" s="168"/>
      <c r="F97" s="29"/>
      <c r="G97" s="29"/>
      <c r="H97" s="69"/>
      <c r="I97" s="29"/>
    </row>
    <row r="98" spans="1:9">
      <c r="A98" s="187"/>
      <c r="B98" s="155"/>
      <c r="C98" s="190"/>
      <c r="D98" s="68"/>
      <c r="E98" s="29"/>
      <c r="F98" s="29"/>
      <c r="G98" s="29"/>
      <c r="H98" s="69"/>
      <c r="I98" s="29"/>
    </row>
    <row r="99" spans="1:9">
      <c r="A99" s="187"/>
      <c r="B99" s="155"/>
      <c r="C99" s="189"/>
      <c r="D99" s="168"/>
      <c r="E99" s="226"/>
      <c r="F99" s="29"/>
      <c r="G99" s="29"/>
      <c r="H99" s="69"/>
      <c r="I99" s="29"/>
    </row>
    <row r="100" spans="1:9">
      <c r="A100" s="187"/>
      <c r="B100" s="155"/>
      <c r="C100" s="189"/>
      <c r="D100" s="168"/>
      <c r="E100" s="226"/>
      <c r="F100" s="29"/>
      <c r="G100" s="29"/>
      <c r="H100" s="69"/>
      <c r="I100" s="29"/>
    </row>
    <row r="101" spans="1:9">
      <c r="A101" s="187"/>
      <c r="B101" s="155"/>
      <c r="C101" s="189"/>
      <c r="D101" s="168"/>
      <c r="E101" s="168"/>
      <c r="F101" s="29"/>
      <c r="G101" s="29"/>
      <c r="H101" s="69"/>
      <c r="I101" s="29"/>
    </row>
    <row r="102" spans="1:9">
      <c r="A102" s="187"/>
      <c r="B102" s="159"/>
      <c r="C102" s="189"/>
      <c r="D102" s="228"/>
      <c r="E102" s="219"/>
      <c r="F102" s="29"/>
      <c r="G102" s="29"/>
      <c r="H102" s="69"/>
      <c r="I102" s="29"/>
    </row>
    <row r="103" spans="1:9">
      <c r="A103" s="187"/>
      <c r="B103" s="155"/>
      <c r="C103" s="189"/>
      <c r="D103" s="168"/>
      <c r="E103" s="226"/>
      <c r="F103" s="29"/>
      <c r="G103" s="29"/>
      <c r="H103" s="69"/>
      <c r="I103" s="29"/>
    </row>
    <row r="104" spans="1:9">
      <c r="A104" s="187"/>
      <c r="B104" s="155"/>
      <c r="C104" s="189"/>
      <c r="D104" s="168"/>
      <c r="E104" s="168"/>
      <c r="F104" s="29"/>
      <c r="G104" s="29"/>
      <c r="H104" s="69"/>
      <c r="I104" s="29"/>
    </row>
    <row r="105" spans="1:9">
      <c r="A105" s="187"/>
      <c r="B105" s="155"/>
      <c r="C105" s="189"/>
      <c r="D105" s="168"/>
      <c r="E105" s="226"/>
      <c r="F105" s="29"/>
      <c r="G105" s="29"/>
      <c r="H105" s="69"/>
      <c r="I105" s="29"/>
    </row>
    <row r="106" spans="1:9">
      <c r="A106" s="187"/>
      <c r="B106" s="159"/>
      <c r="C106" s="189"/>
      <c r="D106" s="168"/>
      <c r="E106" s="219"/>
      <c r="F106" s="29"/>
      <c r="G106" s="29"/>
      <c r="H106" s="69"/>
      <c r="I106" s="29"/>
    </row>
    <row r="107" spans="1:9">
      <c r="A107" s="187"/>
      <c r="B107" s="155"/>
      <c r="C107" s="54"/>
      <c r="D107" s="155"/>
      <c r="E107" s="155"/>
      <c r="F107" s="29"/>
      <c r="G107" s="29"/>
      <c r="H107" s="69"/>
      <c r="I107" s="29"/>
    </row>
    <row r="108" spans="1:9">
      <c r="A108" s="187"/>
      <c r="B108" s="155"/>
      <c r="C108" s="54"/>
      <c r="D108" s="155"/>
      <c r="E108" s="155"/>
      <c r="F108" s="29"/>
      <c r="G108" s="29"/>
      <c r="H108" s="69"/>
      <c r="I108" s="29"/>
    </row>
    <row r="109" spans="1:9">
      <c r="A109" s="187"/>
      <c r="B109" s="155"/>
      <c r="C109" s="54"/>
      <c r="D109" s="155"/>
      <c r="E109" s="155"/>
      <c r="F109" s="29"/>
      <c r="G109" s="29"/>
      <c r="H109" s="69"/>
      <c r="I109" s="29"/>
    </row>
    <row r="110" spans="1:9">
      <c r="A110" s="187"/>
      <c r="B110" s="154"/>
      <c r="C110" s="61"/>
      <c r="D110" s="69"/>
      <c r="E110" s="155"/>
      <c r="F110" s="29"/>
      <c r="G110" s="29"/>
      <c r="H110" s="69"/>
      <c r="I110" s="29"/>
    </row>
    <row r="111" spans="1:9">
      <c r="A111" s="187"/>
      <c r="B111" s="227"/>
      <c r="C111" s="54"/>
      <c r="D111" s="155"/>
      <c r="E111" s="155"/>
      <c r="F111" s="29"/>
      <c r="G111" s="29"/>
      <c r="H111" s="69"/>
      <c r="I111" s="29"/>
    </row>
    <row r="112" spans="1:9">
      <c r="A112" s="187"/>
      <c r="B112" s="68"/>
      <c r="C112" s="61"/>
      <c r="D112" s="69"/>
      <c r="E112" s="230"/>
      <c r="F112" s="29"/>
      <c r="G112" s="29"/>
      <c r="H112" s="69"/>
      <c r="I112" s="29"/>
    </row>
    <row r="113" spans="1:9">
      <c r="A113" s="187"/>
      <c r="B113" s="155"/>
      <c r="C113" s="231"/>
      <c r="D113" s="162"/>
      <c r="E113" s="155"/>
      <c r="F113" s="29"/>
      <c r="G113" s="29"/>
      <c r="H113" s="69"/>
      <c r="I113" s="29"/>
    </row>
    <row r="114" spans="1:9">
      <c r="A114" s="187"/>
      <c r="B114" s="155"/>
      <c r="C114" s="54"/>
      <c r="D114" s="155"/>
      <c r="E114" s="155"/>
      <c r="F114" s="29"/>
      <c r="G114" s="29"/>
      <c r="H114" s="69"/>
      <c r="I114" s="29"/>
    </row>
    <row r="115" spans="1:9">
      <c r="A115" s="187"/>
      <c r="B115" s="155"/>
      <c r="C115" s="189"/>
      <c r="D115" s="168"/>
      <c r="E115" s="226"/>
      <c r="F115" s="29"/>
      <c r="G115" s="29"/>
      <c r="H115" s="69"/>
      <c r="I115" s="29"/>
    </row>
    <row r="116" spans="1:9">
      <c r="A116" s="187"/>
      <c r="B116" s="155"/>
      <c r="C116" s="161"/>
      <c r="D116" s="168"/>
      <c r="E116" s="168"/>
      <c r="F116" s="29"/>
      <c r="G116" s="29"/>
      <c r="H116" s="69"/>
      <c r="I116" s="29"/>
    </row>
    <row r="117" spans="1:9">
      <c r="A117" s="187"/>
      <c r="B117" s="155"/>
      <c r="C117" s="54"/>
      <c r="D117" s="155"/>
      <c r="E117" s="155"/>
      <c r="F117" s="29"/>
      <c r="G117" s="29"/>
      <c r="H117" s="69"/>
      <c r="I117" s="29"/>
    </row>
    <row r="118" spans="1:9">
      <c r="A118" s="187"/>
      <c r="B118" s="227"/>
      <c r="C118" s="54"/>
      <c r="D118" s="155"/>
      <c r="E118" s="155"/>
      <c r="F118" s="29"/>
      <c r="G118" s="29"/>
      <c r="H118" s="69"/>
      <c r="I118" s="29"/>
    </row>
    <row r="119" spans="1:9">
      <c r="A119" s="187"/>
      <c r="B119" s="155"/>
      <c r="C119" s="189"/>
      <c r="D119" s="168"/>
      <c r="E119" s="225"/>
      <c r="F119" s="29"/>
      <c r="G119" s="29"/>
      <c r="H119" s="69"/>
      <c r="I119" s="29"/>
    </row>
    <row r="120" spans="1:9">
      <c r="A120" s="214"/>
      <c r="B120" s="155"/>
      <c r="C120" s="54"/>
      <c r="D120" s="155"/>
      <c r="E120" s="155"/>
      <c r="F120" s="29"/>
      <c r="G120" s="29"/>
      <c r="H120" s="69"/>
      <c r="I120" s="29"/>
    </row>
    <row r="121" spans="1:9">
      <c r="A121" s="214"/>
      <c r="B121" s="69"/>
      <c r="C121" s="61"/>
      <c r="D121" s="69"/>
      <c r="E121" s="69"/>
      <c r="F121" s="29"/>
      <c r="G121" s="29"/>
      <c r="H121" s="69"/>
      <c r="I121" s="29"/>
    </row>
    <row r="122" spans="1:9">
      <c r="A122" s="214"/>
      <c r="B122" s="159"/>
      <c r="C122" s="61"/>
      <c r="D122" s="69"/>
      <c r="E122" s="69"/>
      <c r="F122" s="29"/>
      <c r="G122" s="29"/>
      <c r="H122" s="69"/>
      <c r="I122" s="29"/>
    </row>
    <row r="123" spans="1:9">
      <c r="A123" s="214"/>
      <c r="B123" s="159"/>
      <c r="C123" s="232"/>
      <c r="D123" s="221"/>
      <c r="E123" s="222"/>
      <c r="F123" s="29"/>
      <c r="G123" s="29"/>
      <c r="H123" s="69"/>
      <c r="I123" s="29"/>
    </row>
    <row r="124" spans="1:9">
      <c r="A124" s="214"/>
      <c r="B124" s="155"/>
      <c r="C124" s="189"/>
      <c r="D124" s="168"/>
      <c r="E124" s="226"/>
      <c r="F124" s="29"/>
      <c r="G124" s="29"/>
      <c r="H124" s="69"/>
      <c r="I124" s="29"/>
    </row>
    <row r="125" spans="1:9">
      <c r="A125" s="214"/>
      <c r="B125" s="155"/>
      <c r="C125" s="54"/>
      <c r="D125" s="155"/>
      <c r="E125" s="155"/>
      <c r="F125" s="29"/>
      <c r="G125" s="29"/>
      <c r="H125" s="69"/>
      <c r="I125" s="29"/>
    </row>
    <row r="126" spans="1:9">
      <c r="A126" s="214"/>
      <c r="B126" s="155"/>
      <c r="C126" s="54"/>
      <c r="D126" s="155"/>
      <c r="E126" s="155"/>
      <c r="F126" s="29"/>
      <c r="G126" s="29"/>
      <c r="H126" s="69"/>
      <c r="I126" s="29"/>
    </row>
    <row r="127" spans="1:9">
      <c r="A127" s="214"/>
      <c r="B127" s="155"/>
      <c r="C127" s="54"/>
      <c r="D127" s="233"/>
      <c r="E127" s="234"/>
      <c r="F127" s="29"/>
      <c r="G127" s="29"/>
      <c r="H127" s="69"/>
      <c r="I127" s="29"/>
    </row>
    <row r="128" spans="1:9">
      <c r="A128" s="214"/>
      <c r="B128" s="155"/>
      <c r="C128" s="161"/>
      <c r="D128" s="168"/>
      <c r="E128" s="235"/>
      <c r="F128" s="29"/>
      <c r="G128" s="29"/>
      <c r="H128" s="69"/>
      <c r="I128" s="29"/>
    </row>
    <row r="129" spans="1:9">
      <c r="A129" s="214"/>
      <c r="B129" s="155"/>
      <c r="C129" s="161"/>
      <c r="D129" s="168"/>
      <c r="E129" s="235"/>
      <c r="F129" s="29"/>
      <c r="G129" s="29"/>
      <c r="H129" s="69"/>
      <c r="I129" s="29"/>
    </row>
    <row r="130" spans="1:9">
      <c r="A130" s="214"/>
      <c r="B130" s="155"/>
      <c r="C130" s="189"/>
      <c r="D130" s="168"/>
      <c r="E130" s="168"/>
      <c r="F130" s="29"/>
      <c r="G130" s="29"/>
      <c r="H130" s="69"/>
      <c r="I130" s="29"/>
    </row>
    <row r="131" spans="1:9">
      <c r="A131" s="214"/>
      <c r="B131" s="155"/>
      <c r="C131" s="189"/>
      <c r="D131" s="168"/>
      <c r="E131" s="225"/>
      <c r="F131" s="29"/>
      <c r="G131" s="29"/>
      <c r="H131" s="69"/>
      <c r="I131" s="29"/>
    </row>
    <row r="132" spans="1:9">
      <c r="A132" s="214"/>
      <c r="B132" s="155"/>
      <c r="C132" s="54"/>
      <c r="D132" s="155"/>
      <c r="E132" s="155"/>
      <c r="F132" s="29"/>
      <c r="G132" s="29"/>
      <c r="H132" s="69"/>
      <c r="I132" s="29"/>
    </row>
    <row r="133" spans="1:9">
      <c r="A133" s="214"/>
      <c r="B133" s="155"/>
      <c r="C133" s="54"/>
      <c r="D133" s="155"/>
      <c r="E133" s="155"/>
      <c r="F133" s="29"/>
      <c r="G133" s="29"/>
      <c r="H133" s="69"/>
      <c r="I133" s="29"/>
    </row>
    <row r="134" spans="1:9">
      <c r="A134" s="214"/>
      <c r="B134" s="155"/>
      <c r="C134" s="61"/>
      <c r="D134" s="29"/>
      <c r="E134" s="29"/>
      <c r="F134" s="29"/>
      <c r="G134" s="29"/>
      <c r="H134" s="69"/>
      <c r="I134" s="29"/>
    </row>
    <row r="135" spans="1:9">
      <c r="A135" s="214"/>
      <c r="B135" s="155"/>
      <c r="C135" s="54"/>
      <c r="D135" s="155"/>
      <c r="E135" s="155"/>
      <c r="F135" s="29"/>
      <c r="G135" s="29"/>
      <c r="H135" s="69"/>
      <c r="I135" s="29"/>
    </row>
    <row r="136" spans="1:9">
      <c r="A136" s="214"/>
      <c r="B136" s="159"/>
      <c r="C136" s="218"/>
      <c r="D136" s="221"/>
      <c r="E136" s="222"/>
      <c r="F136" s="29"/>
      <c r="G136" s="29"/>
      <c r="H136" s="69"/>
      <c r="I136" s="29"/>
    </row>
    <row r="137" spans="1:9">
      <c r="A137" s="214"/>
      <c r="B137" s="69"/>
      <c r="C137" s="61"/>
      <c r="D137" s="69"/>
      <c r="E137" s="69"/>
      <c r="F137" s="29"/>
      <c r="G137" s="29"/>
      <c r="H137" s="69"/>
      <c r="I137" s="29"/>
    </row>
    <row r="138" spans="1:9">
      <c r="A138" s="214"/>
      <c r="B138" s="154"/>
      <c r="C138" s="61"/>
      <c r="D138" s="29"/>
      <c r="E138" s="29"/>
      <c r="F138" s="29"/>
      <c r="G138" s="29"/>
      <c r="H138" s="69"/>
      <c r="I138" s="29"/>
    </row>
    <row r="139" spans="1:9">
      <c r="A139" s="214"/>
      <c r="B139" s="154"/>
      <c r="C139" s="61"/>
      <c r="D139" s="29"/>
      <c r="E139" s="29"/>
      <c r="F139" s="29"/>
      <c r="G139" s="29"/>
      <c r="H139" s="69"/>
      <c r="I139" s="29"/>
    </row>
    <row r="140" spans="1:9">
      <c r="A140" s="214"/>
      <c r="B140" s="154"/>
      <c r="C140" s="61"/>
      <c r="D140" s="29"/>
      <c r="E140" s="29"/>
      <c r="F140" s="29"/>
      <c r="G140" s="29"/>
      <c r="H140" s="69"/>
      <c r="I140" s="29"/>
    </row>
    <row r="141" spans="1:9">
      <c r="A141" s="214"/>
      <c r="B141" s="154"/>
      <c r="C141" s="61"/>
      <c r="D141" s="29"/>
      <c r="E141" s="29"/>
      <c r="F141" s="29"/>
      <c r="G141" s="29"/>
      <c r="H141" s="69"/>
      <c r="I141" s="29"/>
    </row>
    <row r="142" spans="1:9">
      <c r="A142" s="214"/>
      <c r="B142" s="154"/>
      <c r="C142" s="61"/>
      <c r="D142" s="29"/>
      <c r="E142" s="29"/>
      <c r="F142" s="29"/>
      <c r="G142" s="29"/>
      <c r="H142" s="69"/>
      <c r="I142" s="29"/>
    </row>
    <row r="143" spans="1:9">
      <c r="A143" s="214"/>
      <c r="B143" s="154"/>
      <c r="C143" s="61"/>
      <c r="D143" s="29"/>
      <c r="E143" s="29"/>
      <c r="F143" s="29"/>
      <c r="G143" s="29"/>
      <c r="H143" s="69"/>
      <c r="I143" s="29"/>
    </row>
    <row r="144" spans="1:9">
      <c r="A144" s="214"/>
      <c r="B144" s="154"/>
      <c r="C144" s="61"/>
      <c r="D144" s="29"/>
      <c r="E144" s="29"/>
      <c r="F144" s="29"/>
      <c r="G144" s="29"/>
      <c r="H144" s="69"/>
      <c r="I144" s="29"/>
    </row>
    <row r="145" spans="1:9">
      <c r="A145" s="214"/>
      <c r="B145" s="154"/>
      <c r="C145" s="61"/>
      <c r="D145" s="29"/>
      <c r="E145" s="29"/>
      <c r="F145" s="29"/>
      <c r="G145" s="29"/>
      <c r="H145" s="69"/>
      <c r="I145" s="29"/>
    </row>
    <row r="146" spans="1:9">
      <c r="A146" s="214"/>
      <c r="B146" s="154"/>
      <c r="C146" s="61"/>
      <c r="D146" s="29"/>
      <c r="E146" s="29"/>
      <c r="F146" s="29"/>
      <c r="G146" s="29"/>
      <c r="H146" s="69"/>
      <c r="I146" s="29"/>
    </row>
    <row r="147" spans="1:9">
      <c r="A147" s="214"/>
      <c r="B147" s="154"/>
      <c r="C147" s="61"/>
      <c r="D147" s="29"/>
      <c r="E147" s="29"/>
      <c r="F147" s="29"/>
      <c r="G147" s="29"/>
      <c r="H147" s="69"/>
      <c r="I147" s="29"/>
    </row>
    <row r="148" spans="1:9">
      <c r="A148" s="214"/>
      <c r="B148" s="154"/>
      <c r="C148" s="61"/>
      <c r="D148" s="29"/>
      <c r="E148" s="29"/>
      <c r="F148" s="29"/>
      <c r="G148" s="29"/>
      <c r="H148" s="69"/>
      <c r="I148" s="29"/>
    </row>
    <row r="149" spans="1:9">
      <c r="A149" s="214"/>
      <c r="B149" s="154"/>
      <c r="C149" s="61"/>
      <c r="D149" s="29"/>
      <c r="E149" s="29"/>
      <c r="F149" s="29"/>
      <c r="G149" s="29"/>
      <c r="H149" s="69"/>
      <c r="I149" s="29"/>
    </row>
    <row r="150" spans="1:9">
      <c r="A150" s="214"/>
      <c r="B150" s="154"/>
      <c r="C150" s="61"/>
      <c r="D150" s="29"/>
      <c r="E150" s="29"/>
      <c r="F150" s="29"/>
      <c r="G150" s="29"/>
      <c r="H150" s="69"/>
      <c r="I150" s="29"/>
    </row>
    <row r="151" spans="1:9">
      <c r="A151" s="214"/>
      <c r="B151" s="154"/>
      <c r="C151" s="61"/>
      <c r="D151" s="29"/>
      <c r="E151" s="29"/>
      <c r="F151" s="29"/>
      <c r="G151" s="29"/>
      <c r="H151" s="69"/>
      <c r="I151" s="29"/>
    </row>
    <row r="152" spans="1:9">
      <c r="A152" s="214"/>
      <c r="B152" s="154"/>
      <c r="C152" s="61"/>
      <c r="D152" s="29"/>
      <c r="E152" s="29"/>
      <c r="F152" s="29"/>
      <c r="G152" s="29"/>
      <c r="H152" s="69"/>
      <c r="I152" s="29"/>
    </row>
    <row r="153" spans="1:9">
      <c r="A153" s="214"/>
      <c r="B153" s="154"/>
      <c r="C153" s="61"/>
      <c r="D153" s="29"/>
      <c r="E153" s="29"/>
      <c r="F153" s="29"/>
      <c r="G153" s="29"/>
      <c r="H153" s="69"/>
      <c r="I153" s="29"/>
    </row>
    <row r="154" spans="1:9">
      <c r="A154" s="214"/>
      <c r="B154" s="154"/>
      <c r="C154" s="61"/>
      <c r="D154" s="29"/>
      <c r="E154" s="29"/>
      <c r="F154" s="29"/>
      <c r="G154" s="29"/>
      <c r="H154" s="69"/>
      <c r="I154" s="29"/>
    </row>
    <row r="155" spans="1:9">
      <c r="A155" s="214"/>
      <c r="B155" s="154"/>
      <c r="C155" s="61"/>
      <c r="D155" s="29"/>
      <c r="E155" s="29"/>
      <c r="F155" s="29"/>
      <c r="G155" s="29"/>
      <c r="H155" s="69"/>
      <c r="I155" s="29"/>
    </row>
    <row r="156" spans="1:9">
      <c r="A156" s="214"/>
      <c r="B156" s="154"/>
      <c r="C156" s="61"/>
      <c r="D156" s="29"/>
      <c r="E156" s="29"/>
      <c r="F156" s="29"/>
      <c r="G156" s="29"/>
      <c r="H156" s="69"/>
      <c r="I156" s="29"/>
    </row>
    <row r="157" spans="1:9">
      <c r="A157" s="214"/>
      <c r="B157" s="154"/>
      <c r="C157" s="61"/>
      <c r="D157" s="29"/>
      <c r="E157" s="29"/>
      <c r="F157" s="29"/>
      <c r="G157" s="29"/>
      <c r="H157" s="69"/>
      <c r="I157" s="29"/>
    </row>
    <row r="158" spans="1:9">
      <c r="A158" s="214"/>
      <c r="B158" s="154"/>
      <c r="C158" s="61"/>
      <c r="D158" s="29"/>
      <c r="E158" s="29"/>
      <c r="F158" s="29"/>
      <c r="G158" s="29"/>
      <c r="H158" s="69"/>
      <c r="I158" s="29"/>
    </row>
    <row r="159" spans="1:9">
      <c r="A159" s="214"/>
      <c r="B159" s="154"/>
      <c r="C159" s="61"/>
      <c r="D159" s="29"/>
      <c r="E159" s="29"/>
      <c r="F159" s="29"/>
      <c r="G159" s="29"/>
      <c r="H159" s="69"/>
      <c r="I159" s="29"/>
    </row>
    <row r="160" spans="1:9">
      <c r="A160" s="214"/>
      <c r="B160" s="154"/>
      <c r="C160" s="61"/>
      <c r="D160" s="29"/>
      <c r="E160" s="29"/>
      <c r="F160" s="29"/>
      <c r="G160" s="29"/>
      <c r="H160" s="69"/>
      <c r="I160" s="29"/>
    </row>
    <row r="161" spans="1:9">
      <c r="A161" s="214"/>
      <c r="B161" s="154"/>
      <c r="C161" s="61"/>
      <c r="D161" s="29"/>
      <c r="E161" s="29"/>
      <c r="F161" s="29"/>
      <c r="G161" s="29"/>
      <c r="H161" s="69"/>
      <c r="I161" s="29"/>
    </row>
    <row r="162" spans="1:9">
      <c r="A162" s="214"/>
      <c r="B162" s="154"/>
      <c r="C162" s="61"/>
      <c r="D162" s="29"/>
      <c r="E162" s="29"/>
      <c r="F162" s="29"/>
      <c r="G162" s="29"/>
      <c r="H162" s="69"/>
      <c r="I162" s="29"/>
    </row>
    <row r="163" spans="1:9">
      <c r="A163" s="214"/>
      <c r="B163" s="154"/>
      <c r="C163" s="61"/>
      <c r="D163" s="29"/>
      <c r="E163" s="29"/>
      <c r="F163" s="29"/>
      <c r="G163" s="29"/>
      <c r="H163" s="69"/>
      <c r="I163" s="29"/>
    </row>
    <row r="164" spans="1:9">
      <c r="A164" s="214"/>
      <c r="B164" s="154"/>
      <c r="C164" s="61"/>
      <c r="D164" s="29"/>
      <c r="E164" s="29"/>
      <c r="F164" s="29"/>
      <c r="G164" s="29"/>
      <c r="H164" s="69"/>
      <c r="I164" s="29"/>
    </row>
    <row r="165" spans="1:9">
      <c r="A165" s="214"/>
      <c r="B165" s="154"/>
      <c r="C165" s="61"/>
      <c r="D165" s="29"/>
      <c r="E165" s="29"/>
      <c r="F165" s="29"/>
      <c r="G165" s="29"/>
      <c r="H165" s="69"/>
      <c r="I165" s="29"/>
    </row>
    <row r="166" spans="1:9">
      <c r="A166" s="214"/>
      <c r="B166" s="154"/>
      <c r="C166" s="61"/>
      <c r="D166" s="29"/>
      <c r="E166" s="29"/>
      <c r="F166" s="29"/>
      <c r="G166" s="29"/>
      <c r="H166" s="69"/>
      <c r="I166" s="29"/>
    </row>
    <row r="167" spans="1:9">
      <c r="A167" s="214"/>
      <c r="B167" s="154"/>
      <c r="C167" s="61"/>
      <c r="D167" s="29"/>
      <c r="E167" s="29"/>
      <c r="F167" s="29"/>
      <c r="G167" s="29"/>
      <c r="H167" s="69"/>
      <c r="I167" s="29"/>
    </row>
    <row r="168" spans="1:9">
      <c r="A168" s="214"/>
      <c r="B168" s="154"/>
      <c r="C168" s="61"/>
      <c r="D168" s="29"/>
      <c r="E168" s="29"/>
      <c r="F168" s="29"/>
      <c r="G168" s="29"/>
      <c r="H168" s="69"/>
      <c r="I168" s="29"/>
    </row>
    <row r="169" spans="1:9">
      <c r="A169" s="214"/>
      <c r="B169" s="154"/>
      <c r="C169" s="61"/>
      <c r="D169" s="29"/>
      <c r="E169" s="29"/>
      <c r="F169" s="29"/>
      <c r="G169" s="29"/>
      <c r="H169" s="69"/>
      <c r="I169" s="29"/>
    </row>
    <row r="170" spans="1:9">
      <c r="A170" s="214"/>
      <c r="B170" s="154"/>
      <c r="C170" s="61"/>
      <c r="D170" s="29"/>
      <c r="E170" s="29"/>
      <c r="F170" s="29"/>
      <c r="G170" s="29"/>
      <c r="H170" s="69"/>
      <c r="I170" s="29"/>
    </row>
    <row r="171" spans="1:9">
      <c r="A171" s="214"/>
      <c r="B171" s="154"/>
      <c r="C171" s="61"/>
      <c r="D171" s="29"/>
      <c r="E171" s="29"/>
      <c r="F171" s="29"/>
      <c r="G171" s="29"/>
      <c r="H171" s="69"/>
      <c r="I171" s="29"/>
    </row>
    <row r="172" spans="1:9">
      <c r="A172" s="214"/>
      <c r="B172" s="154"/>
      <c r="C172" s="61"/>
      <c r="D172" s="29"/>
      <c r="E172" s="29"/>
      <c r="F172" s="29"/>
      <c r="G172" s="29"/>
      <c r="H172" s="69"/>
      <c r="I172" s="29"/>
    </row>
    <row r="173" spans="1:9">
      <c r="A173" s="214"/>
      <c r="B173" s="154"/>
      <c r="C173" s="61"/>
      <c r="D173" s="29"/>
      <c r="E173" s="29"/>
      <c r="F173" s="29"/>
      <c r="G173" s="29"/>
      <c r="H173" s="69"/>
      <c r="I173" s="29"/>
    </row>
    <row r="174" spans="1:9">
      <c r="A174" s="214"/>
      <c r="B174" s="154"/>
      <c r="C174" s="61"/>
      <c r="D174" s="29"/>
      <c r="E174" s="29"/>
      <c r="F174" s="29"/>
      <c r="G174" s="29"/>
      <c r="H174" s="69"/>
      <c r="I174" s="29"/>
    </row>
    <row r="175" spans="1:9">
      <c r="A175" s="214"/>
      <c r="B175" s="154"/>
      <c r="C175" s="61"/>
      <c r="D175" s="29"/>
      <c r="E175" s="29"/>
      <c r="F175" s="29"/>
      <c r="G175" s="29"/>
      <c r="H175" s="69"/>
      <c r="I175" s="29"/>
    </row>
    <row r="176" spans="1:9">
      <c r="A176" s="214"/>
      <c r="B176" s="154"/>
      <c r="C176" s="61"/>
      <c r="D176" s="29"/>
      <c r="E176" s="29"/>
      <c r="F176" s="29"/>
      <c r="G176" s="29"/>
      <c r="H176" s="69"/>
      <c r="I176" s="29"/>
    </row>
    <row r="177" spans="1:9">
      <c r="A177" s="214"/>
      <c r="B177" s="154"/>
      <c r="C177" s="61"/>
      <c r="D177" s="29"/>
      <c r="E177" s="29"/>
      <c r="F177" s="29"/>
      <c r="G177" s="29"/>
      <c r="H177" s="69"/>
      <c r="I177" s="29"/>
    </row>
    <row r="178" spans="1:9">
      <c r="A178" s="214"/>
      <c r="B178" s="154"/>
      <c r="C178" s="61"/>
      <c r="D178" s="29"/>
      <c r="E178" s="29"/>
      <c r="F178" s="29"/>
      <c r="G178" s="29"/>
      <c r="H178" s="69"/>
      <c r="I178" s="29"/>
    </row>
    <row r="179" spans="1:9">
      <c r="A179" s="214"/>
      <c r="B179" s="154"/>
      <c r="C179" s="61"/>
      <c r="D179" s="29"/>
      <c r="E179" s="29"/>
      <c r="F179" s="29"/>
      <c r="G179" s="29"/>
      <c r="H179" s="69"/>
      <c r="I179" s="29"/>
    </row>
    <row r="180" spans="1:9">
      <c r="A180" s="214"/>
      <c r="B180" s="154"/>
      <c r="C180" s="61"/>
      <c r="D180" s="29"/>
      <c r="E180" s="29"/>
      <c r="F180" s="29"/>
      <c r="G180" s="29"/>
      <c r="H180" s="69"/>
      <c r="I180" s="29"/>
    </row>
    <row r="181" spans="1:9">
      <c r="A181" s="214"/>
      <c r="B181" s="154"/>
      <c r="C181" s="61"/>
      <c r="D181" s="29"/>
      <c r="E181" s="29"/>
      <c r="F181" s="29"/>
      <c r="G181" s="29"/>
      <c r="H181" s="69"/>
      <c r="I181" s="29"/>
    </row>
    <row r="182" spans="1:9">
      <c r="A182" s="214"/>
      <c r="B182" s="154"/>
      <c r="C182" s="61"/>
      <c r="D182" s="29"/>
      <c r="E182" s="29"/>
      <c r="F182" s="29"/>
      <c r="G182" s="29"/>
      <c r="H182" s="69"/>
      <c r="I182" s="29"/>
    </row>
    <row r="183" spans="1:9">
      <c r="A183" s="214"/>
      <c r="B183" s="154"/>
      <c r="C183" s="61"/>
      <c r="D183" s="29"/>
      <c r="E183" s="29"/>
      <c r="F183" s="29"/>
      <c r="G183" s="29"/>
      <c r="H183" s="69"/>
      <c r="I183" s="29"/>
    </row>
    <row r="184" spans="1:9">
      <c r="A184" s="214"/>
      <c r="B184" s="154"/>
      <c r="C184" s="61"/>
      <c r="D184" s="29"/>
      <c r="E184" s="29"/>
      <c r="F184" s="29"/>
      <c r="G184" s="29"/>
      <c r="H184" s="69"/>
      <c r="I184" s="29"/>
    </row>
    <row r="185" spans="1:9">
      <c r="A185" s="214"/>
      <c r="B185" s="154"/>
      <c r="C185" s="61"/>
      <c r="D185" s="29"/>
      <c r="E185" s="29"/>
      <c r="F185" s="29"/>
      <c r="G185" s="29"/>
      <c r="H185" s="69"/>
      <c r="I185" s="29"/>
    </row>
    <row r="186" spans="1:9">
      <c r="A186" s="214"/>
      <c r="B186" s="154"/>
      <c r="C186" s="61"/>
      <c r="D186" s="29"/>
      <c r="E186" s="29"/>
      <c r="F186" s="29"/>
      <c r="G186" s="29"/>
      <c r="H186" s="69"/>
      <c r="I186" s="29"/>
    </row>
    <row r="187" spans="1:9">
      <c r="A187" s="214"/>
      <c r="B187" s="154"/>
      <c r="C187" s="61"/>
      <c r="D187" s="29"/>
      <c r="E187" s="29"/>
      <c r="F187" s="29"/>
      <c r="G187" s="29"/>
      <c r="H187" s="69"/>
      <c r="I187" s="29"/>
    </row>
    <row r="188" spans="1:9">
      <c r="A188" s="214"/>
      <c r="B188" s="154"/>
      <c r="C188" s="61"/>
      <c r="D188" s="29"/>
      <c r="E188" s="29"/>
      <c r="F188" s="29"/>
      <c r="G188" s="29"/>
      <c r="H188" s="69"/>
      <c r="I188" s="29"/>
    </row>
    <row r="189" spans="1:9">
      <c r="A189" s="214"/>
      <c r="B189" s="154"/>
      <c r="C189" s="61"/>
      <c r="D189" s="29"/>
      <c r="E189" s="29"/>
      <c r="F189" s="29"/>
      <c r="G189" s="29"/>
      <c r="H189" s="69"/>
      <c r="I189" s="29"/>
    </row>
    <row r="190" spans="1:9">
      <c r="A190" s="214"/>
      <c r="B190" s="154"/>
      <c r="C190" s="61"/>
      <c r="D190" s="29"/>
      <c r="E190" s="29"/>
      <c r="F190" s="29"/>
      <c r="G190" s="29"/>
      <c r="H190" s="69"/>
      <c r="I190" s="29"/>
    </row>
    <row r="191" spans="1:9">
      <c r="A191" s="214"/>
      <c r="B191" s="154"/>
      <c r="C191" s="61"/>
      <c r="D191" s="29"/>
      <c r="E191" s="29"/>
      <c r="F191" s="29"/>
      <c r="G191" s="29"/>
      <c r="H191" s="69"/>
      <c r="I191" s="29"/>
    </row>
    <row r="192" spans="1:9">
      <c r="A192" s="214"/>
      <c r="B192" s="154"/>
      <c r="C192" s="61"/>
      <c r="D192" s="29"/>
      <c r="E192" s="29"/>
      <c r="F192" s="29"/>
      <c r="G192" s="29"/>
      <c r="H192" s="69"/>
      <c r="I192" s="29"/>
    </row>
    <row r="193" spans="1:9">
      <c r="A193" s="214"/>
      <c r="B193" s="154"/>
      <c r="C193" s="61"/>
      <c r="D193" s="29"/>
      <c r="E193" s="29"/>
      <c r="F193" s="29"/>
      <c r="G193" s="29"/>
      <c r="H193" s="69"/>
      <c r="I193" s="29"/>
    </row>
    <row r="194" spans="1:9">
      <c r="A194" s="214"/>
      <c r="B194" s="154"/>
      <c r="C194" s="61"/>
      <c r="D194" s="29"/>
      <c r="E194" s="29"/>
      <c r="F194" s="29"/>
      <c r="G194" s="29"/>
      <c r="H194" s="69"/>
      <c r="I194" s="29"/>
    </row>
    <row r="195" spans="1:9">
      <c r="A195" s="214"/>
      <c r="B195" s="154"/>
      <c r="C195" s="61"/>
      <c r="D195" s="29"/>
      <c r="E195" s="29"/>
      <c r="F195" s="29"/>
      <c r="G195" s="29"/>
      <c r="H195" s="69"/>
      <c r="I195" s="29"/>
    </row>
    <row r="196" spans="1:9">
      <c r="A196" s="214"/>
      <c r="B196" s="154"/>
      <c r="C196" s="61"/>
      <c r="D196" s="29"/>
      <c r="E196" s="29"/>
      <c r="F196" s="29"/>
      <c r="G196" s="29"/>
      <c r="H196" s="69"/>
      <c r="I196" s="29"/>
    </row>
    <row r="197" spans="1:9">
      <c r="A197" s="214"/>
      <c r="B197" s="154"/>
      <c r="C197" s="61"/>
      <c r="D197" s="29"/>
      <c r="E197" s="29"/>
      <c r="F197" s="29"/>
      <c r="G197" s="29"/>
      <c r="H197" s="69"/>
      <c r="I197" s="29"/>
    </row>
    <row r="198" spans="1:9">
      <c r="A198" s="214"/>
      <c r="B198" s="154"/>
      <c r="C198" s="61"/>
      <c r="D198" s="29"/>
      <c r="E198" s="29"/>
      <c r="F198" s="29"/>
      <c r="G198" s="29"/>
      <c r="H198" s="69"/>
      <c r="I198" s="29"/>
    </row>
    <row r="199" spans="1:9">
      <c r="A199" s="214"/>
      <c r="B199" s="154"/>
      <c r="C199" s="61"/>
      <c r="D199" s="29"/>
      <c r="E199" s="29"/>
      <c r="F199" s="29"/>
      <c r="G199" s="29"/>
      <c r="H199" s="69"/>
      <c r="I199" s="29"/>
    </row>
    <row r="200" spans="1:9">
      <c r="A200" s="214"/>
      <c r="B200" s="154"/>
      <c r="C200" s="61"/>
      <c r="D200" s="29"/>
      <c r="E200" s="29"/>
      <c r="F200" s="29"/>
      <c r="G200" s="29"/>
      <c r="H200" s="69"/>
      <c r="I200" s="29"/>
    </row>
    <row r="201" spans="1:9">
      <c r="A201" s="214"/>
      <c r="B201" s="154"/>
      <c r="C201" s="61"/>
      <c r="D201" s="29"/>
      <c r="E201" s="29"/>
      <c r="F201" s="29"/>
      <c r="G201" s="29"/>
      <c r="H201" s="69"/>
      <c r="I201" s="29"/>
    </row>
    <row r="202" spans="1:9">
      <c r="A202" s="214"/>
      <c r="B202" s="154"/>
      <c r="C202" s="61"/>
      <c r="D202" s="29"/>
      <c r="E202" s="29"/>
      <c r="F202" s="29"/>
      <c r="G202" s="29"/>
      <c r="H202" s="69"/>
      <c r="I202" s="29"/>
    </row>
    <row r="203" spans="1:9">
      <c r="A203" s="214"/>
      <c r="B203" s="154"/>
      <c r="C203" s="61"/>
      <c r="D203" s="29"/>
      <c r="E203" s="29"/>
      <c r="F203" s="29"/>
      <c r="G203" s="29"/>
      <c r="H203" s="69"/>
      <c r="I203" s="29"/>
    </row>
    <row r="204" spans="1:9">
      <c r="A204" s="214"/>
      <c r="B204" s="154"/>
      <c r="C204" s="61"/>
      <c r="D204" s="29"/>
      <c r="E204" s="29"/>
      <c r="F204" s="29"/>
      <c r="G204" s="29"/>
      <c r="H204" s="69"/>
      <c r="I204" s="29"/>
    </row>
    <row r="205" spans="1:9">
      <c r="A205" s="214"/>
      <c r="B205" s="154"/>
      <c r="C205" s="61"/>
      <c r="D205" s="29"/>
      <c r="E205" s="29"/>
      <c r="F205" s="29"/>
      <c r="G205" s="29"/>
      <c r="H205" s="69"/>
      <c r="I205" s="29"/>
    </row>
    <row r="206" spans="1:9">
      <c r="A206" s="214"/>
      <c r="B206" s="154"/>
      <c r="C206" s="61"/>
      <c r="D206" s="29"/>
      <c r="E206" s="29"/>
      <c r="F206" s="29"/>
      <c r="G206" s="29"/>
      <c r="H206" s="69"/>
      <c r="I206" s="29"/>
    </row>
    <row r="207" spans="1:9">
      <c r="A207" s="214"/>
      <c r="B207" s="154"/>
      <c r="C207" s="61"/>
      <c r="D207" s="29"/>
      <c r="E207" s="29"/>
      <c r="F207" s="29"/>
      <c r="G207" s="29"/>
      <c r="H207" s="69"/>
      <c r="I207" s="29"/>
    </row>
    <row r="208" spans="1:9">
      <c r="A208" s="214"/>
      <c r="B208" s="154"/>
      <c r="C208" s="61"/>
      <c r="D208" s="29"/>
      <c r="E208" s="29"/>
      <c r="F208" s="29"/>
      <c r="G208" s="29"/>
      <c r="H208" s="69"/>
      <c r="I208" s="29"/>
    </row>
    <row r="209" spans="1:9">
      <c r="A209" s="214"/>
      <c r="B209" s="154"/>
      <c r="C209" s="61"/>
      <c r="D209" s="29"/>
      <c r="E209" s="29"/>
      <c r="F209" s="29"/>
      <c r="G209" s="29"/>
      <c r="H209" s="69"/>
      <c r="I209" s="29"/>
    </row>
    <row r="210" spans="1:9">
      <c r="A210" s="214"/>
      <c r="B210" s="154"/>
      <c r="C210" s="61"/>
      <c r="D210" s="29"/>
      <c r="E210" s="29"/>
      <c r="F210" s="29"/>
      <c r="G210" s="29"/>
      <c r="H210" s="69"/>
      <c r="I210" s="29"/>
    </row>
    <row r="211" spans="1:9">
      <c r="A211" s="214"/>
      <c r="B211" s="154"/>
      <c r="C211" s="61"/>
      <c r="D211" s="29"/>
      <c r="E211" s="29"/>
      <c r="F211" s="29"/>
      <c r="G211" s="29"/>
      <c r="H211" s="69"/>
      <c r="I211" s="29"/>
    </row>
    <row r="212" spans="1:9">
      <c r="A212" s="214"/>
      <c r="B212" s="154"/>
      <c r="C212" s="61"/>
      <c r="D212" s="29"/>
      <c r="E212" s="29"/>
      <c r="F212" s="29"/>
      <c r="G212" s="29"/>
      <c r="H212" s="69"/>
      <c r="I212" s="29"/>
    </row>
    <row r="213" spans="1:9">
      <c r="A213" s="214"/>
      <c r="B213" s="154"/>
      <c r="C213" s="61"/>
      <c r="D213" s="29"/>
      <c r="E213" s="29"/>
      <c r="F213" s="29"/>
      <c r="G213" s="29"/>
      <c r="H213" s="69"/>
      <c r="I213" s="29"/>
    </row>
    <row r="214" spans="1:9">
      <c r="A214" s="214"/>
      <c r="B214" s="154"/>
      <c r="C214" s="61"/>
      <c r="D214" s="29"/>
      <c r="E214" s="29"/>
      <c r="F214" s="29"/>
      <c r="G214" s="29"/>
      <c r="H214" s="69"/>
      <c r="I214" s="29"/>
    </row>
    <row r="215" spans="1:9">
      <c r="A215" s="214"/>
      <c r="B215" s="154"/>
      <c r="C215" s="61"/>
      <c r="D215" s="29"/>
      <c r="E215" s="29"/>
      <c r="F215" s="29"/>
      <c r="G215" s="29"/>
      <c r="H215" s="69"/>
      <c r="I215" s="29"/>
    </row>
    <row r="216" spans="1:9">
      <c r="A216" s="214"/>
      <c r="B216" s="154"/>
      <c r="C216" s="61"/>
      <c r="D216" s="29"/>
      <c r="E216" s="29"/>
      <c r="F216" s="29"/>
      <c r="G216" s="29"/>
      <c r="H216" s="69"/>
      <c r="I216" s="29"/>
    </row>
    <row r="217" spans="1:9">
      <c r="A217" s="214"/>
      <c r="B217" s="154"/>
      <c r="C217" s="61"/>
      <c r="D217" s="29"/>
      <c r="E217" s="29"/>
      <c r="F217" s="29"/>
      <c r="G217" s="29"/>
      <c r="H217" s="69"/>
      <c r="I217" s="29"/>
    </row>
    <row r="218" spans="1:9">
      <c r="A218" s="214"/>
      <c r="B218" s="154"/>
      <c r="C218" s="61"/>
      <c r="D218" s="29"/>
      <c r="E218" s="29"/>
      <c r="F218" s="29"/>
      <c r="G218" s="29"/>
      <c r="H218" s="69"/>
      <c r="I218" s="29"/>
    </row>
    <row r="219" spans="1:9">
      <c r="A219" s="214"/>
      <c r="B219" s="154"/>
      <c r="C219" s="61"/>
      <c r="D219" s="29"/>
      <c r="E219" s="29"/>
      <c r="F219" s="29"/>
      <c r="G219" s="29"/>
      <c r="H219" s="69"/>
      <c r="I219" s="29"/>
    </row>
    <row r="220" spans="1:9">
      <c r="A220" s="214"/>
      <c r="B220" s="154"/>
      <c r="C220" s="61"/>
      <c r="D220" s="29"/>
      <c r="E220" s="29"/>
      <c r="F220" s="29"/>
      <c r="G220" s="29"/>
      <c r="H220" s="69"/>
      <c r="I220" s="29"/>
    </row>
    <row r="221" spans="1:9">
      <c r="A221" s="214"/>
      <c r="B221" s="154"/>
      <c r="C221" s="61"/>
      <c r="D221" s="29"/>
      <c r="E221" s="29"/>
      <c r="F221" s="29"/>
      <c r="G221" s="29"/>
      <c r="H221" s="69"/>
      <c r="I221" s="29"/>
    </row>
    <row r="222" spans="1:9">
      <c r="A222" s="214"/>
      <c r="B222" s="154"/>
      <c r="C222" s="61"/>
      <c r="D222" s="29"/>
      <c r="E222" s="29"/>
      <c r="F222" s="29"/>
      <c r="G222" s="29"/>
      <c r="H222" s="69"/>
      <c r="I222" s="29"/>
    </row>
    <row r="223" spans="1:9">
      <c r="A223" s="214"/>
      <c r="B223" s="154"/>
      <c r="C223" s="61"/>
      <c r="D223" s="29"/>
      <c r="E223" s="29"/>
      <c r="F223" s="29"/>
      <c r="G223" s="29"/>
      <c r="H223" s="69"/>
      <c r="I223" s="29"/>
    </row>
    <row r="224" spans="1:9">
      <c r="A224" s="214"/>
      <c r="B224" s="154"/>
      <c r="C224" s="61"/>
      <c r="D224" s="29"/>
      <c r="E224" s="29"/>
      <c r="F224" s="29"/>
      <c r="G224" s="29"/>
      <c r="H224" s="69"/>
      <c r="I224" s="29"/>
    </row>
    <row r="225" spans="1:9">
      <c r="A225" s="214"/>
      <c r="B225" s="154"/>
      <c r="C225" s="61"/>
      <c r="D225" s="29"/>
      <c r="E225" s="29"/>
      <c r="F225" s="29"/>
      <c r="G225" s="29"/>
      <c r="H225" s="69"/>
      <c r="I225" s="29"/>
    </row>
    <row r="226" spans="1:9">
      <c r="A226" s="214"/>
      <c r="B226" s="154"/>
      <c r="C226" s="61"/>
      <c r="D226" s="29"/>
      <c r="E226" s="29"/>
      <c r="F226" s="29"/>
      <c r="G226" s="29"/>
      <c r="H226" s="69"/>
      <c r="I226" s="29"/>
    </row>
    <row r="227" spans="1:9">
      <c r="A227" s="214"/>
      <c r="B227" s="154"/>
      <c r="C227" s="61"/>
      <c r="D227" s="29"/>
      <c r="E227" s="29"/>
      <c r="F227" s="29"/>
      <c r="G227" s="29"/>
      <c r="H227" s="69"/>
      <c r="I227" s="29"/>
    </row>
    <row r="228" spans="1:9">
      <c r="A228" s="214"/>
      <c r="B228" s="154"/>
      <c r="C228" s="61"/>
      <c r="D228" s="29"/>
      <c r="E228" s="29"/>
      <c r="F228" s="29"/>
      <c r="G228" s="29"/>
      <c r="H228" s="69"/>
      <c r="I228" s="29"/>
    </row>
    <row r="229" spans="1:9">
      <c r="A229" s="214"/>
      <c r="B229" s="154"/>
      <c r="C229" s="61"/>
      <c r="D229" s="29"/>
      <c r="E229" s="29"/>
      <c r="F229" s="29"/>
      <c r="G229" s="29"/>
      <c r="H229" s="69"/>
      <c r="I229" s="29"/>
    </row>
    <row r="230" spans="1:9">
      <c r="A230" s="214"/>
      <c r="B230" s="154"/>
      <c r="C230" s="61"/>
      <c r="D230" s="29"/>
      <c r="E230" s="29"/>
      <c r="F230" s="29"/>
      <c r="G230" s="29"/>
      <c r="H230" s="69"/>
      <c r="I230" s="29"/>
    </row>
    <row r="231" spans="1:9">
      <c r="A231" s="214"/>
      <c r="B231" s="154"/>
      <c r="C231" s="61"/>
      <c r="D231" s="29"/>
      <c r="E231" s="29"/>
      <c r="F231" s="29"/>
      <c r="G231" s="29"/>
      <c r="H231" s="69"/>
      <c r="I231" s="29"/>
    </row>
    <row r="232" spans="1:9">
      <c r="A232" s="214"/>
      <c r="B232" s="154"/>
      <c r="C232" s="61"/>
      <c r="D232" s="29"/>
      <c r="E232" s="29"/>
      <c r="F232" s="29"/>
      <c r="G232" s="29"/>
      <c r="H232" s="69"/>
      <c r="I232" s="29"/>
    </row>
    <row r="233" spans="1:9">
      <c r="A233" s="214"/>
      <c r="B233" s="154"/>
      <c r="C233" s="61"/>
      <c r="D233" s="29"/>
      <c r="E233" s="29"/>
      <c r="F233" s="29"/>
      <c r="G233" s="29"/>
      <c r="H233" s="69"/>
      <c r="I233" s="29"/>
    </row>
    <row r="234" spans="1:9">
      <c r="A234" s="214"/>
      <c r="B234" s="154"/>
      <c r="C234" s="61"/>
      <c r="D234" s="29"/>
      <c r="E234" s="29"/>
      <c r="F234" s="29"/>
      <c r="G234" s="29"/>
      <c r="H234" s="69"/>
      <c r="I234" s="29"/>
    </row>
    <row r="235" spans="1:9">
      <c r="A235" s="214"/>
      <c r="B235" s="154"/>
      <c r="C235" s="61"/>
      <c r="D235" s="29"/>
      <c r="E235" s="29"/>
      <c r="F235" s="29"/>
      <c r="G235" s="29"/>
      <c r="H235" s="69"/>
      <c r="I235" s="29"/>
    </row>
    <row r="236" spans="1:9">
      <c r="A236" s="214"/>
      <c r="B236" s="154"/>
      <c r="C236" s="61"/>
      <c r="D236" s="29"/>
      <c r="E236" s="29"/>
      <c r="F236" s="29"/>
      <c r="G236" s="29"/>
      <c r="H236" s="69"/>
      <c r="I236" s="29"/>
    </row>
    <row r="237" spans="1:9">
      <c r="A237" s="214"/>
      <c r="B237" s="154"/>
      <c r="C237" s="61"/>
      <c r="D237" s="29"/>
      <c r="E237" s="29"/>
      <c r="F237" s="29"/>
      <c r="G237" s="29"/>
      <c r="H237" s="69"/>
      <c r="I237" s="29"/>
    </row>
    <row r="238" spans="1:9">
      <c r="A238" s="214"/>
      <c r="B238" s="154"/>
      <c r="C238" s="61"/>
      <c r="D238" s="29"/>
      <c r="E238" s="29"/>
      <c r="F238" s="29"/>
      <c r="G238" s="29"/>
      <c r="H238" s="69"/>
      <c r="I238" s="29"/>
    </row>
    <row r="239" spans="1:9">
      <c r="A239" s="214"/>
      <c r="B239" s="154"/>
      <c r="C239" s="61"/>
      <c r="D239" s="29"/>
      <c r="E239" s="29"/>
      <c r="F239" s="29"/>
      <c r="G239" s="29"/>
      <c r="H239" s="69"/>
      <c r="I239" s="29"/>
    </row>
    <row r="240" spans="1:9">
      <c r="A240" s="214"/>
      <c r="B240" s="154"/>
      <c r="C240" s="61"/>
      <c r="D240" s="29"/>
      <c r="E240" s="29"/>
      <c r="F240" s="29"/>
      <c r="G240" s="29"/>
      <c r="H240" s="69"/>
      <c r="I240" s="29"/>
    </row>
    <row r="241" spans="1:9">
      <c r="A241" s="214"/>
      <c r="B241" s="154"/>
      <c r="C241" s="61"/>
      <c r="D241" s="29"/>
      <c r="E241" s="29"/>
      <c r="F241" s="29"/>
      <c r="G241" s="29"/>
      <c r="H241" s="69"/>
      <c r="I241" s="29"/>
    </row>
    <row r="242" spans="1:9">
      <c r="A242" s="214"/>
      <c r="B242" s="154"/>
      <c r="C242" s="61"/>
      <c r="D242" s="29"/>
      <c r="E242" s="29"/>
      <c r="F242" s="29"/>
      <c r="G242" s="29"/>
      <c r="H242" s="69"/>
      <c r="I242" s="29"/>
    </row>
    <row r="243" spans="1:9">
      <c r="A243" s="214"/>
      <c r="B243" s="154"/>
      <c r="C243" s="61"/>
      <c r="D243" s="29"/>
      <c r="E243" s="29"/>
      <c r="F243" s="29"/>
      <c r="G243" s="29"/>
      <c r="H243" s="69"/>
      <c r="I243" s="29"/>
    </row>
    <row r="244" spans="1:9">
      <c r="A244" s="214"/>
      <c r="B244" s="154"/>
      <c r="C244" s="61"/>
      <c r="D244" s="29"/>
      <c r="E244" s="29"/>
      <c r="F244" s="29"/>
      <c r="G244" s="29"/>
      <c r="H244" s="69"/>
      <c r="I244" s="29"/>
    </row>
    <row r="245" spans="1:9">
      <c r="A245" s="214"/>
      <c r="B245" s="154"/>
      <c r="C245" s="61"/>
      <c r="D245" s="29"/>
      <c r="E245" s="29"/>
      <c r="F245" s="29"/>
      <c r="G245" s="29"/>
      <c r="H245" s="69"/>
      <c r="I245" s="29"/>
    </row>
    <row r="246" spans="1:9">
      <c r="A246" s="214"/>
      <c r="B246" s="154"/>
      <c r="C246" s="61"/>
      <c r="D246" s="29"/>
      <c r="E246" s="29"/>
      <c r="F246" s="29"/>
      <c r="G246" s="29"/>
      <c r="H246" s="69"/>
      <c r="I246" s="29"/>
    </row>
    <row r="247" spans="1:9">
      <c r="A247" s="214"/>
      <c r="B247" s="154"/>
      <c r="C247" s="61"/>
      <c r="D247" s="29"/>
      <c r="E247" s="29"/>
      <c r="F247" s="29"/>
      <c r="G247" s="29"/>
      <c r="H247" s="69"/>
      <c r="I247" s="29"/>
    </row>
    <row r="248" spans="1:9">
      <c r="A248" s="214"/>
      <c r="B248" s="154"/>
      <c r="C248" s="61"/>
      <c r="D248" s="29"/>
      <c r="E248" s="29"/>
      <c r="F248" s="29"/>
      <c r="G248" s="29"/>
      <c r="H248" s="69"/>
      <c r="I248" s="29"/>
    </row>
    <row r="249" spans="1:9">
      <c r="A249" s="214"/>
      <c r="B249" s="154"/>
      <c r="C249" s="61"/>
      <c r="D249" s="29"/>
      <c r="E249" s="29"/>
      <c r="F249" s="29"/>
      <c r="G249" s="29"/>
      <c r="H249" s="69"/>
      <c r="I249" s="29"/>
    </row>
    <row r="250" spans="1:9">
      <c r="A250" s="214"/>
      <c r="B250" s="154"/>
      <c r="C250" s="61"/>
      <c r="D250" s="29"/>
      <c r="E250" s="29"/>
      <c r="F250" s="29"/>
      <c r="G250" s="29"/>
      <c r="H250" s="69"/>
      <c r="I250" s="29"/>
    </row>
    <row r="251" spans="1:9">
      <c r="A251" s="214"/>
      <c r="B251" s="154"/>
      <c r="C251" s="61"/>
      <c r="D251" s="29"/>
      <c r="E251" s="29"/>
      <c r="F251" s="29"/>
      <c r="G251" s="29"/>
      <c r="H251" s="69"/>
      <c r="I251" s="29"/>
    </row>
    <row r="252" spans="1:9">
      <c r="A252" s="214"/>
      <c r="B252" s="154"/>
      <c r="C252" s="61"/>
      <c r="D252" s="29"/>
      <c r="E252" s="29"/>
      <c r="F252" s="29"/>
      <c r="G252" s="29"/>
      <c r="H252" s="69"/>
      <c r="I252" s="29"/>
    </row>
    <row r="253" spans="1:9">
      <c r="A253" s="214"/>
      <c r="B253" s="154"/>
      <c r="C253" s="61"/>
      <c r="D253" s="29"/>
      <c r="E253" s="29"/>
      <c r="F253" s="29"/>
      <c r="G253" s="29"/>
      <c r="H253" s="69"/>
      <c r="I253" s="29"/>
    </row>
    <row r="254" spans="1:9">
      <c r="A254" s="214"/>
      <c r="B254" s="154"/>
      <c r="C254" s="61"/>
      <c r="D254" s="29"/>
      <c r="E254" s="29"/>
      <c r="F254" s="29"/>
      <c r="G254" s="29"/>
      <c r="H254" s="69"/>
      <c r="I254" s="29"/>
    </row>
    <row r="255" spans="1:9">
      <c r="A255" s="214"/>
      <c r="B255" s="154"/>
      <c r="C255" s="61"/>
      <c r="D255" s="29"/>
      <c r="E255" s="29"/>
      <c r="F255" s="29"/>
      <c r="G255" s="29"/>
      <c r="H255" s="69"/>
      <c r="I255" s="29"/>
    </row>
    <row r="256" spans="1:9">
      <c r="A256" s="214"/>
      <c r="B256" s="154"/>
      <c r="C256" s="61"/>
      <c r="D256" s="29"/>
      <c r="E256" s="29"/>
      <c r="F256" s="29"/>
      <c r="G256" s="29"/>
      <c r="H256" s="69"/>
      <c r="I256" s="29"/>
    </row>
    <row r="257" spans="1:9">
      <c r="A257" s="214"/>
      <c r="B257" s="154"/>
      <c r="C257" s="61"/>
      <c r="D257" s="29"/>
      <c r="E257" s="29"/>
      <c r="F257" s="29"/>
      <c r="G257" s="29"/>
      <c r="H257" s="69"/>
      <c r="I257" s="29"/>
    </row>
    <row r="258" spans="1:9">
      <c r="A258" s="214"/>
      <c r="B258" s="154"/>
      <c r="C258" s="61"/>
      <c r="D258" s="29"/>
      <c r="E258" s="29"/>
      <c r="F258" s="29"/>
      <c r="G258" s="29"/>
      <c r="H258" s="69"/>
      <c r="I258" s="29"/>
    </row>
    <row r="259" spans="1:9">
      <c r="A259" s="214"/>
      <c r="B259" s="154"/>
      <c r="C259" s="61"/>
      <c r="D259" s="29"/>
      <c r="E259" s="29"/>
      <c r="F259" s="29"/>
      <c r="G259" s="29"/>
      <c r="H259" s="69"/>
      <c r="I259" s="29"/>
    </row>
    <row r="260" spans="1:9">
      <c r="A260" s="214"/>
      <c r="B260" s="154"/>
      <c r="C260" s="61"/>
      <c r="D260" s="29"/>
      <c r="E260" s="29"/>
      <c r="F260" s="29"/>
      <c r="G260" s="29"/>
      <c r="H260" s="69"/>
      <c r="I260" s="29"/>
    </row>
    <row r="261" spans="1:9">
      <c r="A261" s="214"/>
      <c r="B261" s="154"/>
      <c r="C261" s="61"/>
      <c r="D261" s="29"/>
      <c r="E261" s="29"/>
      <c r="F261" s="29"/>
      <c r="G261" s="29"/>
      <c r="H261" s="69"/>
      <c r="I261" s="29"/>
    </row>
    <row r="262" spans="1:9">
      <c r="A262" s="214"/>
      <c r="B262" s="154"/>
      <c r="C262" s="61"/>
      <c r="D262" s="29"/>
      <c r="E262" s="29"/>
      <c r="F262" s="29"/>
      <c r="G262" s="29"/>
      <c r="H262" s="69"/>
      <c r="I262" s="29"/>
    </row>
    <row r="263" spans="1:9">
      <c r="A263" s="214"/>
      <c r="B263" s="154"/>
      <c r="C263" s="61"/>
      <c r="D263" s="29"/>
      <c r="E263" s="29"/>
      <c r="F263" s="29"/>
      <c r="G263" s="29"/>
      <c r="H263" s="69"/>
      <c r="I263" s="29"/>
    </row>
    <row r="264" spans="1:9">
      <c r="A264" s="214"/>
      <c r="B264" s="154"/>
      <c r="C264" s="61"/>
      <c r="D264" s="29"/>
      <c r="E264" s="29"/>
      <c r="F264" s="29"/>
      <c r="G264" s="29"/>
      <c r="H264" s="69"/>
      <c r="I264" s="29"/>
    </row>
    <row r="265" spans="1:9">
      <c r="A265" s="214"/>
      <c r="B265" s="154"/>
      <c r="C265" s="61"/>
      <c r="D265" s="29"/>
      <c r="E265" s="29"/>
      <c r="F265" s="29"/>
      <c r="G265" s="29"/>
      <c r="H265" s="69"/>
      <c r="I265" s="29"/>
    </row>
    <row r="266" spans="1:9">
      <c r="A266" s="214"/>
      <c r="B266" s="154"/>
      <c r="C266" s="61"/>
      <c r="D266" s="29"/>
      <c r="E266" s="29"/>
      <c r="F266" s="29"/>
      <c r="G266" s="29"/>
      <c r="H266" s="69"/>
      <c r="I266" s="29"/>
    </row>
    <row r="267" spans="1:9">
      <c r="A267" s="214"/>
      <c r="B267" s="154"/>
      <c r="C267" s="61"/>
      <c r="D267" s="29"/>
      <c r="E267" s="29"/>
      <c r="F267" s="29"/>
      <c r="G267" s="29"/>
      <c r="H267" s="69"/>
      <c r="I267" s="29"/>
    </row>
    <row r="268" spans="1:9">
      <c r="A268" s="214"/>
      <c r="B268" s="154"/>
      <c r="C268" s="61"/>
      <c r="D268" s="29"/>
      <c r="E268" s="29"/>
      <c r="F268" s="29"/>
      <c r="G268" s="29"/>
      <c r="H268" s="69"/>
      <c r="I268" s="29"/>
    </row>
    <row r="269" spans="1:9">
      <c r="A269" s="214"/>
      <c r="B269" s="154"/>
      <c r="C269" s="61"/>
      <c r="D269" s="29"/>
      <c r="E269" s="29"/>
      <c r="F269" s="29"/>
      <c r="G269" s="29"/>
      <c r="H269" s="69"/>
      <c r="I269" s="29"/>
    </row>
    <row r="270" spans="1:9">
      <c r="A270" s="214"/>
      <c r="B270" s="154"/>
      <c r="C270" s="61"/>
      <c r="D270" s="29"/>
      <c r="E270" s="29"/>
      <c r="F270" s="29"/>
      <c r="G270" s="29"/>
      <c r="H270" s="69"/>
      <c r="I270" s="29"/>
    </row>
    <row r="271" spans="1:9">
      <c r="A271" s="214"/>
      <c r="B271" s="154"/>
      <c r="C271" s="61"/>
      <c r="D271" s="29"/>
      <c r="E271" s="29"/>
      <c r="F271" s="29"/>
      <c r="G271" s="29"/>
      <c r="H271" s="69"/>
      <c r="I271" s="29"/>
    </row>
    <row r="272" spans="1:9">
      <c r="A272" s="214"/>
      <c r="B272" s="154"/>
      <c r="C272" s="61"/>
      <c r="D272" s="29"/>
      <c r="E272" s="29"/>
      <c r="F272" s="29"/>
      <c r="G272" s="29"/>
      <c r="H272" s="69"/>
      <c r="I272" s="29"/>
    </row>
    <row r="273" spans="1:9">
      <c r="A273" s="214"/>
      <c r="B273" s="154"/>
      <c r="C273" s="61"/>
      <c r="D273" s="29"/>
      <c r="E273" s="29"/>
      <c r="F273" s="29"/>
      <c r="G273" s="29"/>
      <c r="H273" s="69"/>
      <c r="I273" s="29"/>
    </row>
    <row r="274" spans="1:9">
      <c r="A274" s="214"/>
      <c r="B274" s="154"/>
      <c r="C274" s="61"/>
      <c r="D274" s="29"/>
      <c r="E274" s="29"/>
      <c r="F274" s="29"/>
      <c r="G274" s="29"/>
      <c r="H274" s="69"/>
      <c r="I274" s="29"/>
    </row>
    <row r="275" spans="1:9">
      <c r="A275" s="214"/>
      <c r="B275" s="154"/>
      <c r="C275" s="61"/>
      <c r="D275" s="29"/>
      <c r="E275" s="29"/>
      <c r="F275" s="29"/>
      <c r="G275" s="29"/>
      <c r="H275" s="69"/>
      <c r="I275" s="29"/>
    </row>
    <row r="276" spans="1:9">
      <c r="A276" s="214"/>
      <c r="B276" s="154"/>
      <c r="C276" s="61"/>
      <c r="D276" s="29"/>
      <c r="E276" s="29"/>
      <c r="F276" s="29"/>
      <c r="G276" s="29"/>
      <c r="H276" s="69"/>
      <c r="I276" s="29"/>
    </row>
    <row r="277" spans="1:9">
      <c r="A277" s="214"/>
      <c r="B277" s="154"/>
      <c r="C277" s="61"/>
      <c r="D277" s="29"/>
      <c r="E277" s="29"/>
      <c r="F277" s="29"/>
      <c r="G277" s="29"/>
      <c r="H277" s="69"/>
      <c r="I277" s="29"/>
    </row>
    <row r="278" spans="1:9">
      <c r="A278" s="214"/>
      <c r="B278" s="154"/>
      <c r="C278" s="61"/>
      <c r="D278" s="29"/>
      <c r="E278" s="29"/>
      <c r="F278" s="29"/>
      <c r="G278" s="29"/>
      <c r="H278" s="69"/>
      <c r="I278" s="29"/>
    </row>
    <row r="279" spans="1:9">
      <c r="A279" s="214"/>
      <c r="B279" s="154"/>
      <c r="C279" s="61"/>
      <c r="D279" s="29"/>
      <c r="E279" s="29"/>
      <c r="F279" s="29"/>
      <c r="G279" s="29"/>
      <c r="H279" s="69"/>
      <c r="I279" s="29"/>
    </row>
    <row r="280" spans="1:9">
      <c r="A280" s="214"/>
      <c r="B280" s="154"/>
      <c r="C280" s="61"/>
      <c r="D280" s="29"/>
      <c r="E280" s="29"/>
      <c r="F280" s="29"/>
      <c r="G280" s="29"/>
      <c r="H280" s="69"/>
      <c r="I280" s="29"/>
    </row>
    <row r="281" spans="1:9">
      <c r="A281" s="214"/>
      <c r="B281" s="154"/>
      <c r="C281" s="61"/>
      <c r="D281" s="29"/>
      <c r="E281" s="29"/>
      <c r="F281" s="29"/>
      <c r="G281" s="29"/>
      <c r="H281" s="69"/>
      <c r="I281" s="29"/>
    </row>
    <row r="282" spans="1:9">
      <c r="A282" s="214"/>
      <c r="B282" s="154"/>
      <c r="C282" s="61"/>
      <c r="D282" s="29"/>
      <c r="E282" s="29"/>
      <c r="F282" s="29"/>
      <c r="G282" s="29"/>
      <c r="H282" s="69"/>
      <c r="I282" s="29"/>
    </row>
    <row r="283" spans="1:9">
      <c r="A283" s="214"/>
      <c r="B283" s="154"/>
      <c r="C283" s="61"/>
      <c r="D283" s="29"/>
      <c r="E283" s="29"/>
      <c r="F283" s="29"/>
      <c r="G283" s="29"/>
      <c r="H283" s="69"/>
      <c r="I283" s="29"/>
    </row>
    <row r="284" spans="1:9">
      <c r="A284" s="214"/>
      <c r="B284" s="154"/>
      <c r="C284" s="61"/>
      <c r="D284" s="29"/>
      <c r="E284" s="29"/>
      <c r="F284" s="29"/>
      <c r="G284" s="29"/>
      <c r="H284" s="69"/>
      <c r="I284" s="29"/>
    </row>
    <row r="285" spans="1:9">
      <c r="A285" s="214"/>
      <c r="B285" s="154"/>
      <c r="C285" s="61"/>
      <c r="D285" s="29"/>
      <c r="E285" s="29"/>
      <c r="F285" s="29"/>
      <c r="G285" s="29"/>
      <c r="H285" s="69"/>
      <c r="I285" s="29"/>
    </row>
    <row r="286" spans="1:9">
      <c r="A286" s="214"/>
      <c r="B286" s="154"/>
      <c r="C286" s="61"/>
      <c r="D286" s="29"/>
      <c r="E286" s="29"/>
      <c r="F286" s="29"/>
      <c r="G286" s="29"/>
      <c r="H286" s="69"/>
      <c r="I286" s="29"/>
    </row>
    <row r="287" spans="1:9">
      <c r="A287" s="214"/>
      <c r="B287" s="154"/>
      <c r="C287" s="61"/>
      <c r="D287" s="29"/>
      <c r="E287" s="29"/>
      <c r="F287" s="29"/>
      <c r="G287" s="29"/>
      <c r="H287" s="69"/>
      <c r="I287" s="29"/>
    </row>
    <row r="288" spans="1:9">
      <c r="A288" s="214"/>
      <c r="B288" s="154"/>
      <c r="C288" s="61"/>
      <c r="D288" s="29"/>
      <c r="E288" s="29"/>
      <c r="F288" s="29"/>
      <c r="G288" s="29"/>
      <c r="H288" s="69"/>
      <c r="I288" s="29"/>
    </row>
    <row r="289" spans="1:9">
      <c r="A289" s="214"/>
      <c r="B289" s="154"/>
      <c r="C289" s="61"/>
      <c r="D289" s="29"/>
      <c r="E289" s="29"/>
      <c r="F289" s="29"/>
      <c r="G289" s="29"/>
      <c r="H289" s="69"/>
      <c r="I289" s="29"/>
    </row>
    <row r="290" spans="1:9">
      <c r="A290" s="214"/>
      <c r="B290" s="154"/>
      <c r="C290" s="61"/>
      <c r="D290" s="29"/>
      <c r="E290" s="29"/>
      <c r="F290" s="29"/>
      <c r="G290" s="29"/>
      <c r="H290" s="69"/>
      <c r="I290" s="29"/>
    </row>
    <row r="291" spans="1:9">
      <c r="A291" s="214"/>
      <c r="B291" s="154"/>
      <c r="C291" s="61"/>
      <c r="D291" s="29"/>
      <c r="E291" s="29"/>
      <c r="F291" s="29"/>
      <c r="G291" s="29"/>
      <c r="H291" s="69"/>
      <c r="I291" s="29"/>
    </row>
    <row r="292" spans="1:9">
      <c r="A292" s="214"/>
      <c r="B292" s="154"/>
      <c r="C292" s="61"/>
      <c r="D292" s="29"/>
      <c r="E292" s="29"/>
      <c r="F292" s="29"/>
      <c r="G292" s="29"/>
      <c r="H292" s="69"/>
      <c r="I292" s="29"/>
    </row>
    <row r="293" spans="1:9">
      <c r="A293" s="214"/>
      <c r="B293" s="154"/>
      <c r="C293" s="61"/>
      <c r="D293" s="29"/>
      <c r="E293" s="29"/>
      <c r="F293" s="29"/>
      <c r="G293" s="29"/>
      <c r="H293" s="69"/>
      <c r="I293" s="29"/>
    </row>
    <row r="294" spans="1:9">
      <c r="A294" s="214"/>
      <c r="B294" s="154"/>
      <c r="C294" s="61"/>
      <c r="D294" s="29"/>
      <c r="E294" s="29"/>
      <c r="F294" s="29"/>
      <c r="G294" s="29"/>
      <c r="H294" s="69"/>
      <c r="I294" s="29"/>
    </row>
    <row r="295" spans="1:9">
      <c r="A295" s="214"/>
      <c r="B295" s="154"/>
      <c r="C295" s="61"/>
      <c r="D295" s="29"/>
      <c r="E295" s="29"/>
      <c r="F295" s="29"/>
      <c r="G295" s="29"/>
      <c r="H295" s="69"/>
      <c r="I295" s="29"/>
    </row>
    <row r="296" spans="1:9">
      <c r="A296" s="214"/>
      <c r="B296" s="154"/>
      <c r="C296" s="61"/>
      <c r="D296" s="29"/>
      <c r="E296" s="29"/>
      <c r="F296" s="29"/>
      <c r="G296" s="29"/>
      <c r="H296" s="69"/>
      <c r="I296" s="29"/>
    </row>
    <row r="297" spans="1:9">
      <c r="A297" s="214"/>
      <c r="B297" s="154"/>
      <c r="C297" s="61"/>
      <c r="D297" s="29"/>
      <c r="E297" s="29"/>
      <c r="F297" s="29"/>
      <c r="G297" s="29"/>
      <c r="H297" s="69"/>
      <c r="I297" s="29"/>
    </row>
    <row r="298" spans="1:9">
      <c r="A298" s="214"/>
      <c r="B298" s="154"/>
      <c r="C298" s="61"/>
      <c r="D298" s="29"/>
      <c r="E298" s="29"/>
      <c r="F298" s="29"/>
      <c r="G298" s="29"/>
      <c r="H298" s="69"/>
      <c r="I298" s="29"/>
    </row>
    <row r="299" spans="1:9">
      <c r="A299" s="214"/>
      <c r="B299" s="154"/>
      <c r="C299" s="61"/>
      <c r="D299" s="29"/>
      <c r="E299" s="29"/>
      <c r="F299" s="29"/>
      <c r="G299" s="29"/>
      <c r="H299" s="69"/>
      <c r="I299" s="29"/>
    </row>
  </sheetData>
  <mergeCells count="2">
    <mergeCell ref="A1:H1"/>
    <mergeCell ref="A2:I2"/>
  </mergeCells>
  <conditionalFormatting sqref="E119">
    <cfRule type="expression" priority="3" stopIfTrue="1">
      <formula>$A119="×"</formula>
    </cfRule>
  </conditionalFormatting>
  <conditionalFormatting sqref="E127">
    <cfRule type="expression" dxfId="0" priority="2" stopIfTrue="1">
      <formula>$A127="×"</formula>
    </cfRule>
  </conditionalFormatting>
  <conditionalFormatting sqref="E131">
    <cfRule type="expression" priority="1" stopIfTrue="1">
      <formula>$A131="×"</formula>
    </cfRule>
  </conditionalFormatting>
  <pageMargins left="0.75" right="0.75" top="1" bottom="1" header="0.509027777777778" footer="0.509027777777778"/>
  <pageSetup paperSize="9" orientation="portrait"/>
  <headerFooter alignWithMargins="0" scaleWithDoc="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S166"/>
  <sheetViews>
    <sheetView zoomScale="110" zoomScaleNormal="110" workbookViewId="0">
      <pane ySplit="4" topLeftCell="A92" activePane="bottomLeft" state="frozen"/>
      <selection/>
      <selection pane="bottomLeft" activeCell="G109" sqref="G109"/>
    </sheetView>
  </sheetViews>
  <sheetFormatPr defaultColWidth="9" defaultRowHeight="14.25"/>
  <cols>
    <col min="1" max="1" width="10.375" style="179"/>
    <col min="2" max="2" width="5.375" style="90" customWidth="1"/>
    <col min="3" max="3" width="6.125" style="180" customWidth="1"/>
    <col min="4" max="4" width="12.375" style="78" customWidth="1"/>
    <col min="5" max="5" width="13.375" style="7" customWidth="1"/>
    <col min="6" max="7" width="7.125" style="90" customWidth="1"/>
    <col min="8" max="8" width="7.125" style="78" customWidth="1"/>
    <col min="9" max="9" width="9" style="78" customWidth="1"/>
    <col min="10" max="10" width="10.125" style="181"/>
    <col min="11" max="11" width="9" style="47" customWidth="1"/>
    <col min="12" max="12" width="14"/>
  </cols>
  <sheetData>
    <row r="1" ht="27" customHeight="1" spans="1:19">
      <c r="A1" s="182" t="s">
        <v>2789</v>
      </c>
      <c r="B1" s="183"/>
      <c r="C1" s="183"/>
      <c r="D1" s="183"/>
      <c r="E1" s="183"/>
      <c r="F1" s="183"/>
      <c r="G1" s="183"/>
      <c r="H1" s="183"/>
      <c r="I1" s="183"/>
      <c r="J1" s="191"/>
      <c r="K1" s="192" t="s">
        <v>674</v>
      </c>
      <c r="L1" s="169">
        <f>SUBTOTAL(109,J:J)</f>
        <v>20096.5</v>
      </c>
      <c r="R1" s="68">
        <f>(O1*Q1*2+P1*Q1*2)*0.000001</f>
        <v>0</v>
      </c>
      <c r="S1" s="68">
        <f>R1*300</f>
        <v>0</v>
      </c>
    </row>
    <row r="2" spans="1:11">
      <c r="A2" s="184" t="s">
        <v>2790</v>
      </c>
      <c r="B2" s="109"/>
      <c r="C2" s="185"/>
      <c r="D2" s="186"/>
      <c r="E2" s="109"/>
      <c r="F2" s="109"/>
      <c r="G2" s="109"/>
      <c r="H2" s="186"/>
      <c r="I2" s="186"/>
      <c r="J2" s="193"/>
      <c r="K2" s="186"/>
    </row>
    <row r="3" spans="1:11">
      <c r="A3" s="187" t="s">
        <v>675</v>
      </c>
      <c r="B3" s="69" t="s">
        <v>2791</v>
      </c>
      <c r="C3" s="53" t="s">
        <v>50</v>
      </c>
      <c r="D3" s="68" t="s">
        <v>51</v>
      </c>
      <c r="E3" s="69" t="s">
        <v>52</v>
      </c>
      <c r="F3" s="69" t="s">
        <v>2792</v>
      </c>
      <c r="G3" s="69"/>
      <c r="H3" s="69"/>
      <c r="I3" s="69" t="s">
        <v>2793</v>
      </c>
      <c r="J3" s="194" t="s">
        <v>2794</v>
      </c>
      <c r="K3" s="68" t="s">
        <v>53</v>
      </c>
    </row>
    <row r="4" spans="1:11">
      <c r="A4" s="187"/>
      <c r="B4" s="69"/>
      <c r="C4" s="53"/>
      <c r="D4" s="68"/>
      <c r="E4" s="69"/>
      <c r="F4" s="69" t="s">
        <v>2795</v>
      </c>
      <c r="G4" s="69" t="s">
        <v>2796</v>
      </c>
      <c r="H4" s="69" t="s">
        <v>2797</v>
      </c>
      <c r="I4" s="69"/>
      <c r="J4" s="194"/>
      <c r="K4" s="68"/>
    </row>
    <row r="5" spans="1:11">
      <c r="A5" s="187">
        <v>42752</v>
      </c>
      <c r="B5" s="155" t="s">
        <v>54</v>
      </c>
      <c r="C5" s="54" t="s">
        <v>163</v>
      </c>
      <c r="D5" s="155" t="s">
        <v>155</v>
      </c>
      <c r="E5" s="69" t="s">
        <v>56</v>
      </c>
      <c r="F5" s="69">
        <v>950</v>
      </c>
      <c r="G5" s="69">
        <v>770</v>
      </c>
      <c r="H5" s="68">
        <v>270</v>
      </c>
      <c r="I5" s="72">
        <f t="shared" ref="I5:I15" si="0">(F5*H5*2+G5*H5*2)*0.000001</f>
        <v>0.9288</v>
      </c>
      <c r="J5" s="195">
        <v>240</v>
      </c>
      <c r="K5" s="154"/>
    </row>
    <row r="6" spans="1:11">
      <c r="A6" s="187">
        <v>42752</v>
      </c>
      <c r="B6" s="155" t="s">
        <v>54</v>
      </c>
      <c r="C6" s="161" t="s">
        <v>40</v>
      </c>
      <c r="D6" s="162" t="s">
        <v>107</v>
      </c>
      <c r="E6" s="155" t="s">
        <v>56</v>
      </c>
      <c r="F6" s="69">
        <v>820</v>
      </c>
      <c r="G6" s="69">
        <v>650</v>
      </c>
      <c r="H6" s="68">
        <v>220</v>
      </c>
      <c r="I6" s="72">
        <f t="shared" si="0"/>
        <v>0.6468</v>
      </c>
      <c r="J6" s="195">
        <v>200</v>
      </c>
      <c r="K6" s="154"/>
    </row>
    <row r="7" spans="1:11">
      <c r="A7" s="187">
        <v>42752</v>
      </c>
      <c r="B7" s="155" t="s">
        <v>54</v>
      </c>
      <c r="C7" s="54" t="s">
        <v>163</v>
      </c>
      <c r="D7" s="155" t="s">
        <v>154</v>
      </c>
      <c r="E7" s="69" t="s">
        <v>56</v>
      </c>
      <c r="F7" s="69">
        <v>620</v>
      </c>
      <c r="G7" s="69">
        <v>450</v>
      </c>
      <c r="H7" s="68">
        <v>280</v>
      </c>
      <c r="I7" s="72">
        <f t="shared" si="0"/>
        <v>0.5992</v>
      </c>
      <c r="J7" s="195">
        <v>80</v>
      </c>
      <c r="K7" s="154"/>
    </row>
    <row r="8" spans="1:11">
      <c r="A8" s="187">
        <v>42752</v>
      </c>
      <c r="B8" s="155" t="s">
        <v>54</v>
      </c>
      <c r="C8" s="188" t="s">
        <v>27</v>
      </c>
      <c r="D8" s="157" t="s">
        <v>130</v>
      </c>
      <c r="E8" s="155" t="s">
        <v>56</v>
      </c>
      <c r="F8" s="69">
        <v>680</v>
      </c>
      <c r="G8" s="69">
        <v>510</v>
      </c>
      <c r="H8" s="68">
        <v>120</v>
      </c>
      <c r="I8" s="72">
        <f t="shared" si="0"/>
        <v>0.2856</v>
      </c>
      <c r="J8" s="195">
        <v>100</v>
      </c>
      <c r="K8" s="154"/>
    </row>
    <row r="9" spans="1:11">
      <c r="A9" s="187">
        <v>42752</v>
      </c>
      <c r="B9" s="155" t="s">
        <v>54</v>
      </c>
      <c r="C9" s="188" t="s">
        <v>27</v>
      </c>
      <c r="D9" s="157" t="s">
        <v>131</v>
      </c>
      <c r="E9" s="155" t="s">
        <v>56</v>
      </c>
      <c r="F9" s="69">
        <v>680</v>
      </c>
      <c r="G9" s="69">
        <v>510</v>
      </c>
      <c r="H9" s="68">
        <v>120</v>
      </c>
      <c r="I9" s="72">
        <f t="shared" si="0"/>
        <v>0.2856</v>
      </c>
      <c r="J9" s="195">
        <v>100</v>
      </c>
      <c r="K9" s="154"/>
    </row>
    <row r="10" spans="1:11">
      <c r="A10" s="187">
        <v>42752</v>
      </c>
      <c r="B10" s="155" t="s">
        <v>54</v>
      </c>
      <c r="C10" s="188" t="s">
        <v>27</v>
      </c>
      <c r="D10" s="157" t="s">
        <v>133</v>
      </c>
      <c r="E10" s="155" t="s">
        <v>56</v>
      </c>
      <c r="F10" s="69">
        <v>230</v>
      </c>
      <c r="G10" s="69">
        <v>230</v>
      </c>
      <c r="H10" s="68">
        <v>100</v>
      </c>
      <c r="I10" s="72">
        <f t="shared" si="0"/>
        <v>0.092</v>
      </c>
      <c r="J10" s="195">
        <v>100</v>
      </c>
      <c r="K10" s="154"/>
    </row>
    <row r="11" spans="1:11">
      <c r="A11" s="187">
        <v>42752</v>
      </c>
      <c r="B11" s="155" t="s">
        <v>54</v>
      </c>
      <c r="C11" s="188" t="s">
        <v>27</v>
      </c>
      <c r="D11" s="157" t="s">
        <v>135</v>
      </c>
      <c r="E11" s="155" t="s">
        <v>56</v>
      </c>
      <c r="F11" s="69">
        <v>230</v>
      </c>
      <c r="G11" s="69">
        <v>230</v>
      </c>
      <c r="H11" s="68">
        <v>100</v>
      </c>
      <c r="I11" s="72">
        <f t="shared" si="0"/>
        <v>0.092</v>
      </c>
      <c r="J11" s="195">
        <v>100</v>
      </c>
      <c r="K11" s="154"/>
    </row>
    <row r="12" spans="1:11">
      <c r="A12" s="187">
        <v>42752</v>
      </c>
      <c r="B12" s="69" t="s">
        <v>54</v>
      </c>
      <c r="C12" s="61" t="s">
        <v>38</v>
      </c>
      <c r="D12" s="69" t="s">
        <v>138</v>
      </c>
      <c r="E12" s="155" t="s">
        <v>56</v>
      </c>
      <c r="F12" s="69">
        <v>1220</v>
      </c>
      <c r="G12" s="69">
        <v>680</v>
      </c>
      <c r="H12" s="68">
        <v>270</v>
      </c>
      <c r="I12" s="72">
        <f t="shared" si="0"/>
        <v>1.026</v>
      </c>
      <c r="J12" s="195">
        <v>200</v>
      </c>
      <c r="K12" s="154"/>
    </row>
    <row r="13" spans="1:11">
      <c r="A13" s="187">
        <v>42752</v>
      </c>
      <c r="B13" s="69" t="s">
        <v>54</v>
      </c>
      <c r="C13" s="61" t="s">
        <v>38</v>
      </c>
      <c r="D13" s="69" t="s">
        <v>140</v>
      </c>
      <c r="E13" s="155" t="s">
        <v>56</v>
      </c>
      <c r="F13" s="69">
        <v>1150</v>
      </c>
      <c r="G13" s="69">
        <v>670</v>
      </c>
      <c r="H13" s="68">
        <v>200</v>
      </c>
      <c r="I13" s="72">
        <f t="shared" si="0"/>
        <v>0.728</v>
      </c>
      <c r="J13" s="195">
        <v>200</v>
      </c>
      <c r="K13" s="154"/>
    </row>
    <row r="14" spans="1:11">
      <c r="A14" s="187">
        <v>42752</v>
      </c>
      <c r="B14" s="69" t="s">
        <v>54</v>
      </c>
      <c r="C14" s="61" t="s">
        <v>45</v>
      </c>
      <c r="D14" s="69" t="s">
        <v>156</v>
      </c>
      <c r="E14" s="69" t="s">
        <v>56</v>
      </c>
      <c r="F14" s="69">
        <v>600</v>
      </c>
      <c r="G14" s="69">
        <v>320</v>
      </c>
      <c r="H14" s="68">
        <v>110</v>
      </c>
      <c r="I14" s="72">
        <f t="shared" si="0"/>
        <v>0.2024</v>
      </c>
      <c r="J14" s="195">
        <v>120</v>
      </c>
      <c r="K14" s="154"/>
    </row>
    <row r="15" spans="1:11">
      <c r="A15" s="187">
        <v>42752</v>
      </c>
      <c r="B15" s="69" t="s">
        <v>54</v>
      </c>
      <c r="C15" s="61" t="s">
        <v>45</v>
      </c>
      <c r="D15" s="69" t="s">
        <v>157</v>
      </c>
      <c r="E15" s="69" t="s">
        <v>56</v>
      </c>
      <c r="F15" s="69">
        <v>600</v>
      </c>
      <c r="G15" s="69">
        <v>320</v>
      </c>
      <c r="H15" s="68">
        <v>110</v>
      </c>
      <c r="I15" s="72">
        <f t="shared" si="0"/>
        <v>0.2024</v>
      </c>
      <c r="J15" s="195">
        <v>120</v>
      </c>
      <c r="K15" s="154"/>
    </row>
    <row r="16" spans="1:11">
      <c r="A16" s="187">
        <v>42784</v>
      </c>
      <c r="B16" s="69" t="s">
        <v>54</v>
      </c>
      <c r="C16" s="61" t="s">
        <v>82</v>
      </c>
      <c r="D16" s="69" t="s">
        <v>182</v>
      </c>
      <c r="E16" s="155" t="s">
        <v>56</v>
      </c>
      <c r="F16" s="69">
        <v>560</v>
      </c>
      <c r="G16" s="69">
        <v>960</v>
      </c>
      <c r="H16" s="68">
        <v>140</v>
      </c>
      <c r="I16" s="72">
        <f t="shared" ref="I16:I19" si="1">(F16*H16*2+G16*H16*2)*0.000001</f>
        <v>0.4256</v>
      </c>
      <c r="J16" s="195">
        <v>130</v>
      </c>
      <c r="K16" s="154"/>
    </row>
    <row r="17" spans="1:11">
      <c r="A17" s="187">
        <v>42784</v>
      </c>
      <c r="B17" s="69" t="s">
        <v>54</v>
      </c>
      <c r="C17" s="61" t="s">
        <v>82</v>
      </c>
      <c r="D17" s="69" t="s">
        <v>182</v>
      </c>
      <c r="E17" s="155" t="s">
        <v>56</v>
      </c>
      <c r="F17" s="69">
        <v>560</v>
      </c>
      <c r="G17" s="69">
        <v>960</v>
      </c>
      <c r="H17" s="68">
        <v>210</v>
      </c>
      <c r="I17" s="72">
        <f t="shared" si="1"/>
        <v>0.6384</v>
      </c>
      <c r="J17" s="195">
        <v>180</v>
      </c>
      <c r="K17" s="154"/>
    </row>
    <row r="18" spans="1:11">
      <c r="A18" s="187">
        <v>42791</v>
      </c>
      <c r="B18" s="69" t="s">
        <v>54</v>
      </c>
      <c r="C18" s="61" t="s">
        <v>38</v>
      </c>
      <c r="D18" s="69" t="s">
        <v>142</v>
      </c>
      <c r="E18" s="155" t="s">
        <v>56</v>
      </c>
      <c r="F18" s="69">
        <v>1600</v>
      </c>
      <c r="G18" s="69">
        <v>800</v>
      </c>
      <c r="H18" s="68">
        <v>160</v>
      </c>
      <c r="I18" s="72">
        <f t="shared" si="1"/>
        <v>0.768</v>
      </c>
      <c r="J18" s="195">
        <v>200</v>
      </c>
      <c r="K18" s="154"/>
    </row>
    <row r="19" spans="1:11">
      <c r="A19" s="187">
        <v>42791</v>
      </c>
      <c r="B19" s="69" t="s">
        <v>54</v>
      </c>
      <c r="C19" s="61" t="s">
        <v>186</v>
      </c>
      <c r="D19" s="69" t="s">
        <v>196</v>
      </c>
      <c r="E19" s="155" t="s">
        <v>56</v>
      </c>
      <c r="F19" s="69">
        <v>1280</v>
      </c>
      <c r="G19" s="69">
        <v>800</v>
      </c>
      <c r="H19" s="68">
        <v>400</v>
      </c>
      <c r="I19" s="72">
        <f t="shared" si="1"/>
        <v>1.664</v>
      </c>
      <c r="J19" s="195">
        <v>520</v>
      </c>
      <c r="K19" s="154"/>
    </row>
    <row r="20" spans="1:11">
      <c r="A20" s="187">
        <v>42791</v>
      </c>
      <c r="B20" s="155" t="s">
        <v>54</v>
      </c>
      <c r="C20" s="161" t="s">
        <v>96</v>
      </c>
      <c r="D20" s="166" t="s">
        <v>97</v>
      </c>
      <c r="E20" s="68" t="s">
        <v>84</v>
      </c>
      <c r="F20" s="69">
        <v>1280</v>
      </c>
      <c r="G20" s="69">
        <v>860</v>
      </c>
      <c r="H20" s="68">
        <v>860</v>
      </c>
      <c r="I20" s="72">
        <f t="shared" ref="I20:I83" si="2">(F20*H20*2+G20*H20*2)*0.000001</f>
        <v>3.6808</v>
      </c>
      <c r="J20" s="195">
        <v>1150</v>
      </c>
      <c r="K20" s="154"/>
    </row>
    <row r="21" spans="1:11">
      <c r="A21" s="187">
        <v>42791</v>
      </c>
      <c r="B21" s="155" t="s">
        <v>54</v>
      </c>
      <c r="C21" s="156" t="s">
        <v>36</v>
      </c>
      <c r="D21" s="159" t="s">
        <v>293</v>
      </c>
      <c r="E21" s="160" t="s">
        <v>56</v>
      </c>
      <c r="F21" s="69">
        <v>1020</v>
      </c>
      <c r="G21" s="69">
        <v>950</v>
      </c>
      <c r="H21" s="68">
        <v>250</v>
      </c>
      <c r="I21" s="72">
        <f t="shared" si="2"/>
        <v>0.985</v>
      </c>
      <c r="J21" s="195">
        <v>320</v>
      </c>
      <c r="K21" s="154"/>
    </row>
    <row r="22" spans="1:11">
      <c r="A22" s="187">
        <v>42791</v>
      </c>
      <c r="B22" s="155" t="s">
        <v>54</v>
      </c>
      <c r="C22" s="156" t="s">
        <v>42</v>
      </c>
      <c r="D22" s="159" t="s">
        <v>286</v>
      </c>
      <c r="E22" s="160" t="s">
        <v>56</v>
      </c>
      <c r="F22" s="69">
        <v>620</v>
      </c>
      <c r="G22" s="69">
        <v>650</v>
      </c>
      <c r="H22" s="68">
        <v>160</v>
      </c>
      <c r="I22" s="72">
        <f t="shared" si="2"/>
        <v>0.4064</v>
      </c>
      <c r="J22" s="195">
        <v>135</v>
      </c>
      <c r="K22" s="154"/>
    </row>
    <row r="23" spans="1:11">
      <c r="A23" s="187">
        <v>42798</v>
      </c>
      <c r="B23" s="155" t="s">
        <v>54</v>
      </c>
      <c r="C23" s="156" t="s">
        <v>42</v>
      </c>
      <c r="D23" s="159" t="s">
        <v>288</v>
      </c>
      <c r="E23" s="160" t="s">
        <v>56</v>
      </c>
      <c r="F23" s="69">
        <v>630</v>
      </c>
      <c r="G23" s="69">
        <v>900</v>
      </c>
      <c r="H23" s="68">
        <v>270</v>
      </c>
      <c r="I23" s="72">
        <f t="shared" si="2"/>
        <v>0.8262</v>
      </c>
      <c r="J23" s="195">
        <v>480</v>
      </c>
      <c r="K23" s="154"/>
    </row>
    <row r="24" spans="1:11">
      <c r="A24" s="187">
        <v>42805</v>
      </c>
      <c r="B24" s="155" t="s">
        <v>54</v>
      </c>
      <c r="C24" s="156" t="s">
        <v>42</v>
      </c>
      <c r="D24" s="159" t="s">
        <v>286</v>
      </c>
      <c r="E24" s="160" t="s">
        <v>56</v>
      </c>
      <c r="F24" s="69">
        <v>650</v>
      </c>
      <c r="G24" s="69">
        <v>620</v>
      </c>
      <c r="H24" s="68">
        <v>110</v>
      </c>
      <c r="I24" s="72">
        <f t="shared" si="2"/>
        <v>0.2794</v>
      </c>
      <c r="J24" s="195">
        <v>85</v>
      </c>
      <c r="K24" s="154"/>
    </row>
    <row r="25" spans="1:11">
      <c r="A25" s="187">
        <v>42805</v>
      </c>
      <c r="B25" s="155" t="s">
        <v>54</v>
      </c>
      <c r="C25" s="156" t="s">
        <v>30</v>
      </c>
      <c r="D25" s="159" t="s">
        <v>285</v>
      </c>
      <c r="E25" s="160" t="s">
        <v>56</v>
      </c>
      <c r="F25" s="69">
        <v>870</v>
      </c>
      <c r="G25" s="69">
        <v>550</v>
      </c>
      <c r="H25" s="68">
        <v>150</v>
      </c>
      <c r="I25" s="72">
        <f t="shared" si="2"/>
        <v>0.426</v>
      </c>
      <c r="J25" s="195">
        <v>130</v>
      </c>
      <c r="K25" s="154"/>
    </row>
    <row r="26" spans="1:11">
      <c r="A26" s="187">
        <v>42805</v>
      </c>
      <c r="B26" s="155" t="s">
        <v>54</v>
      </c>
      <c r="C26" s="156" t="s">
        <v>30</v>
      </c>
      <c r="D26" s="159" t="s">
        <v>285</v>
      </c>
      <c r="E26" s="160" t="s">
        <v>56</v>
      </c>
      <c r="F26" s="69">
        <v>850</v>
      </c>
      <c r="G26" s="69">
        <v>360</v>
      </c>
      <c r="H26" s="68">
        <v>150</v>
      </c>
      <c r="I26" s="72">
        <f t="shared" si="2"/>
        <v>0.363</v>
      </c>
      <c r="J26" s="195">
        <v>110</v>
      </c>
      <c r="K26" s="154"/>
    </row>
    <row r="27" spans="1:11">
      <c r="A27" s="187">
        <v>42805</v>
      </c>
      <c r="B27" s="69" t="s">
        <v>54</v>
      </c>
      <c r="C27" s="61" t="s">
        <v>1274</v>
      </c>
      <c r="D27" s="69" t="s">
        <v>213</v>
      </c>
      <c r="E27" s="155" t="s">
        <v>56</v>
      </c>
      <c r="F27" s="69">
        <v>320</v>
      </c>
      <c r="G27" s="69">
        <v>410</v>
      </c>
      <c r="H27" s="68">
        <v>120</v>
      </c>
      <c r="I27" s="72">
        <f t="shared" si="2"/>
        <v>0.1752</v>
      </c>
      <c r="J27" s="195">
        <v>100</v>
      </c>
      <c r="K27" s="154"/>
    </row>
    <row r="28" spans="1:11">
      <c r="A28" s="187">
        <v>42805</v>
      </c>
      <c r="B28" s="155" t="s">
        <v>54</v>
      </c>
      <c r="C28" s="156" t="s">
        <v>27</v>
      </c>
      <c r="D28" s="159" t="s">
        <v>292</v>
      </c>
      <c r="E28" s="160" t="s">
        <v>56</v>
      </c>
      <c r="F28" s="69">
        <v>1020</v>
      </c>
      <c r="G28" s="69">
        <v>910</v>
      </c>
      <c r="H28" s="68">
        <v>220</v>
      </c>
      <c r="I28" s="72">
        <f t="shared" si="2"/>
        <v>0.8492</v>
      </c>
      <c r="J28" s="195">
        <v>250</v>
      </c>
      <c r="K28" s="154"/>
    </row>
    <row r="29" spans="1:11">
      <c r="A29" s="187">
        <v>42805</v>
      </c>
      <c r="B29" s="155" t="s">
        <v>54</v>
      </c>
      <c r="C29" s="61" t="s">
        <v>1274</v>
      </c>
      <c r="D29" s="159" t="s">
        <v>296</v>
      </c>
      <c r="E29" s="160" t="s">
        <v>56</v>
      </c>
      <c r="F29" s="69">
        <v>1150</v>
      </c>
      <c r="G29" s="69">
        <v>540</v>
      </c>
      <c r="H29" s="68">
        <v>340</v>
      </c>
      <c r="I29" s="72">
        <f t="shared" si="2"/>
        <v>1.1492</v>
      </c>
      <c r="J29" s="195">
        <v>350</v>
      </c>
      <c r="K29" s="154"/>
    </row>
    <row r="30" spans="1:11">
      <c r="A30" s="187">
        <v>42812</v>
      </c>
      <c r="B30" s="69" t="s">
        <v>54</v>
      </c>
      <c r="C30" s="61" t="s">
        <v>85</v>
      </c>
      <c r="D30" s="69" t="s">
        <v>196</v>
      </c>
      <c r="E30" s="155" t="s">
        <v>56</v>
      </c>
      <c r="F30" s="69">
        <v>1280</v>
      </c>
      <c r="G30" s="69">
        <v>800</v>
      </c>
      <c r="H30" s="68">
        <v>500</v>
      </c>
      <c r="I30" s="72">
        <f t="shared" si="2"/>
        <v>2.08</v>
      </c>
      <c r="J30" s="195">
        <v>625</v>
      </c>
      <c r="K30" s="154"/>
    </row>
    <row r="31" spans="1:11">
      <c r="A31" s="187">
        <v>42812</v>
      </c>
      <c r="B31" s="155" t="s">
        <v>54</v>
      </c>
      <c r="C31" s="156" t="s">
        <v>36</v>
      </c>
      <c r="D31" s="159" t="s">
        <v>293</v>
      </c>
      <c r="E31" s="160" t="s">
        <v>56</v>
      </c>
      <c r="F31" s="69">
        <v>1020</v>
      </c>
      <c r="G31" s="69">
        <v>960</v>
      </c>
      <c r="H31" s="68">
        <v>320</v>
      </c>
      <c r="I31" s="72">
        <f t="shared" si="2"/>
        <v>1.2672</v>
      </c>
      <c r="J31" s="195">
        <v>380</v>
      </c>
      <c r="K31" s="154"/>
    </row>
    <row r="32" spans="1:11">
      <c r="A32" s="187">
        <v>42812</v>
      </c>
      <c r="B32" s="69" t="s">
        <v>54</v>
      </c>
      <c r="C32" s="61" t="s">
        <v>38</v>
      </c>
      <c r="D32" s="69" t="s">
        <v>142</v>
      </c>
      <c r="E32" s="155" t="s">
        <v>56</v>
      </c>
      <c r="F32" s="69">
        <v>1500</v>
      </c>
      <c r="G32" s="69">
        <v>580</v>
      </c>
      <c r="H32" s="68">
        <v>60</v>
      </c>
      <c r="I32" s="72">
        <f t="shared" si="2"/>
        <v>0.2496</v>
      </c>
      <c r="J32" s="195">
        <v>200</v>
      </c>
      <c r="K32" s="154"/>
    </row>
    <row r="33" spans="1:11">
      <c r="A33" s="187">
        <v>42812</v>
      </c>
      <c r="B33" s="155" t="s">
        <v>54</v>
      </c>
      <c r="C33" s="156" t="s">
        <v>27</v>
      </c>
      <c r="D33" s="159" t="s">
        <v>338</v>
      </c>
      <c r="E33" s="160" t="s">
        <v>56</v>
      </c>
      <c r="F33" s="69"/>
      <c r="G33" s="69"/>
      <c r="H33" s="68"/>
      <c r="I33" s="72">
        <f t="shared" si="2"/>
        <v>0</v>
      </c>
      <c r="J33" s="195">
        <v>400</v>
      </c>
      <c r="K33" s="154"/>
    </row>
    <row r="34" spans="1:11">
      <c r="A34" s="187">
        <v>42812</v>
      </c>
      <c r="B34" s="69" t="s">
        <v>54</v>
      </c>
      <c r="C34" s="61" t="s">
        <v>46</v>
      </c>
      <c r="D34" s="69" t="s">
        <v>218</v>
      </c>
      <c r="E34" s="155" t="s">
        <v>56</v>
      </c>
      <c r="F34" s="69">
        <v>750</v>
      </c>
      <c r="G34" s="69">
        <v>750</v>
      </c>
      <c r="H34" s="68">
        <v>150</v>
      </c>
      <c r="I34" s="72">
        <f t="shared" si="2"/>
        <v>0.45</v>
      </c>
      <c r="J34" s="195">
        <f t="shared" ref="J34:J36" si="3">I34*300</f>
        <v>135</v>
      </c>
      <c r="K34" s="154"/>
    </row>
    <row r="35" spans="1:11">
      <c r="A35" s="187">
        <v>42812</v>
      </c>
      <c r="B35" s="69" t="s">
        <v>54</v>
      </c>
      <c r="C35" s="61" t="s">
        <v>46</v>
      </c>
      <c r="D35" s="69" t="s">
        <v>218</v>
      </c>
      <c r="E35" s="155" t="s">
        <v>56</v>
      </c>
      <c r="F35" s="69">
        <v>750</v>
      </c>
      <c r="G35" s="69">
        <v>750</v>
      </c>
      <c r="H35" s="68">
        <v>150</v>
      </c>
      <c r="I35" s="72">
        <f t="shared" si="2"/>
        <v>0.45</v>
      </c>
      <c r="J35" s="195">
        <f t="shared" si="3"/>
        <v>135</v>
      </c>
      <c r="K35" s="154"/>
    </row>
    <row r="36" spans="1:11">
      <c r="A36" s="187">
        <v>42819</v>
      </c>
      <c r="B36" s="168" t="s">
        <v>54</v>
      </c>
      <c r="C36" s="189" t="s">
        <v>340</v>
      </c>
      <c r="D36" s="168" t="s">
        <v>206</v>
      </c>
      <c r="E36" s="155" t="s">
        <v>56</v>
      </c>
      <c r="F36" s="69">
        <v>900</v>
      </c>
      <c r="G36" s="69">
        <v>600</v>
      </c>
      <c r="H36" s="68">
        <v>180</v>
      </c>
      <c r="I36" s="72">
        <f t="shared" si="2"/>
        <v>0.54</v>
      </c>
      <c r="J36" s="195">
        <f t="shared" si="3"/>
        <v>162</v>
      </c>
      <c r="K36" s="154"/>
    </row>
    <row r="37" spans="1:11">
      <c r="A37" s="187">
        <v>42819</v>
      </c>
      <c r="B37" s="155" t="s">
        <v>54</v>
      </c>
      <c r="C37" s="156" t="s">
        <v>27</v>
      </c>
      <c r="D37" s="159" t="s">
        <v>339</v>
      </c>
      <c r="E37" s="160" t="s">
        <v>56</v>
      </c>
      <c r="F37" s="69">
        <v>640</v>
      </c>
      <c r="G37" s="69">
        <v>390</v>
      </c>
      <c r="H37" s="68">
        <v>140</v>
      </c>
      <c r="I37" s="72">
        <f t="shared" si="2"/>
        <v>0.2884</v>
      </c>
      <c r="J37" s="195">
        <v>90</v>
      </c>
      <c r="K37" s="154"/>
    </row>
    <row r="38" spans="1:11">
      <c r="A38" s="187">
        <v>42819</v>
      </c>
      <c r="B38" s="155" t="s">
        <v>54</v>
      </c>
      <c r="C38" s="156" t="s">
        <v>27</v>
      </c>
      <c r="D38" s="159" t="s">
        <v>339</v>
      </c>
      <c r="E38" s="160" t="s">
        <v>56</v>
      </c>
      <c r="F38" s="69">
        <v>640</v>
      </c>
      <c r="G38" s="69">
        <v>390</v>
      </c>
      <c r="H38" s="68">
        <v>140</v>
      </c>
      <c r="I38" s="72">
        <f t="shared" si="2"/>
        <v>0.2884</v>
      </c>
      <c r="J38" s="195">
        <v>90</v>
      </c>
      <c r="K38" s="154"/>
    </row>
    <row r="39" spans="1:11">
      <c r="A39" s="187">
        <v>42819</v>
      </c>
      <c r="B39" s="155" t="s">
        <v>54</v>
      </c>
      <c r="C39" s="156" t="s">
        <v>27</v>
      </c>
      <c r="D39" s="159" t="s">
        <v>338</v>
      </c>
      <c r="E39" s="160" t="s">
        <v>56</v>
      </c>
      <c r="F39" s="69">
        <v>800</v>
      </c>
      <c r="G39" s="69">
        <v>900</v>
      </c>
      <c r="H39" s="68">
        <v>290</v>
      </c>
      <c r="I39" s="72">
        <f t="shared" si="2"/>
        <v>0.986</v>
      </c>
      <c r="J39" s="195">
        <v>300</v>
      </c>
      <c r="K39" s="154"/>
    </row>
    <row r="40" spans="1:11">
      <c r="A40" s="187">
        <v>42819</v>
      </c>
      <c r="B40" s="168" t="s">
        <v>54</v>
      </c>
      <c r="C40" s="189" t="s">
        <v>201</v>
      </c>
      <c r="D40" s="168" t="s">
        <v>207</v>
      </c>
      <c r="E40" s="155" t="s">
        <v>56</v>
      </c>
      <c r="F40" s="69">
        <v>835</v>
      </c>
      <c r="G40" s="69">
        <v>540</v>
      </c>
      <c r="H40" s="68">
        <v>220</v>
      </c>
      <c r="I40" s="72">
        <f t="shared" si="2"/>
        <v>0.605</v>
      </c>
      <c r="J40" s="195">
        <v>180</v>
      </c>
      <c r="K40" s="154"/>
    </row>
    <row r="41" spans="1:11">
      <c r="A41" s="187">
        <v>42819</v>
      </c>
      <c r="B41" s="168" t="s">
        <v>54</v>
      </c>
      <c r="C41" s="189" t="s">
        <v>201</v>
      </c>
      <c r="D41" s="168" t="s">
        <v>207</v>
      </c>
      <c r="E41" s="155" t="s">
        <v>56</v>
      </c>
      <c r="F41" s="69">
        <v>835</v>
      </c>
      <c r="G41" s="69">
        <v>540</v>
      </c>
      <c r="H41" s="68">
        <v>220</v>
      </c>
      <c r="I41" s="72">
        <f t="shared" si="2"/>
        <v>0.605</v>
      </c>
      <c r="J41" s="195">
        <v>180</v>
      </c>
      <c r="K41" s="154"/>
    </row>
    <row r="42" spans="1:11">
      <c r="A42" s="187">
        <v>42819</v>
      </c>
      <c r="B42" s="155" t="s">
        <v>54</v>
      </c>
      <c r="C42" s="156" t="s">
        <v>144</v>
      </c>
      <c r="D42" s="159" t="s">
        <v>298</v>
      </c>
      <c r="E42" s="160" t="s">
        <v>56</v>
      </c>
      <c r="F42" s="69">
        <v>1200</v>
      </c>
      <c r="G42" s="69">
        <v>720</v>
      </c>
      <c r="H42" s="68">
        <v>150</v>
      </c>
      <c r="I42" s="72">
        <f t="shared" si="2"/>
        <v>0.576</v>
      </c>
      <c r="J42" s="195">
        <v>170</v>
      </c>
      <c r="K42" s="154"/>
    </row>
    <row r="43" spans="1:11">
      <c r="A43" s="187">
        <v>42819</v>
      </c>
      <c r="B43" s="155" t="s">
        <v>54</v>
      </c>
      <c r="C43" s="156" t="s">
        <v>27</v>
      </c>
      <c r="D43" s="159" t="s">
        <v>338</v>
      </c>
      <c r="E43" s="160" t="s">
        <v>56</v>
      </c>
      <c r="F43" s="69">
        <v>900</v>
      </c>
      <c r="G43" s="69">
        <v>800</v>
      </c>
      <c r="H43" s="68">
        <v>300</v>
      </c>
      <c r="I43" s="72">
        <f t="shared" si="2"/>
        <v>1.02</v>
      </c>
      <c r="J43" s="195">
        <v>310</v>
      </c>
      <c r="K43" s="154"/>
    </row>
    <row r="44" spans="1:11">
      <c r="A44" s="187">
        <v>42819</v>
      </c>
      <c r="B44" s="69" t="s">
        <v>54</v>
      </c>
      <c r="C44" s="190" t="s">
        <v>2798</v>
      </c>
      <c r="D44" s="68" t="s">
        <v>2799</v>
      </c>
      <c r="E44" s="160" t="s">
        <v>56</v>
      </c>
      <c r="F44" s="69">
        <v>800</v>
      </c>
      <c r="G44" s="69">
        <v>500</v>
      </c>
      <c r="H44" s="68">
        <v>220</v>
      </c>
      <c r="I44" s="72">
        <f t="shared" si="2"/>
        <v>0.572</v>
      </c>
      <c r="J44" s="195">
        <v>170</v>
      </c>
      <c r="K44" s="154"/>
    </row>
    <row r="45" spans="1:11">
      <c r="A45" s="187">
        <v>42830</v>
      </c>
      <c r="B45" s="155" t="s">
        <v>54</v>
      </c>
      <c r="C45" s="156" t="s">
        <v>1274</v>
      </c>
      <c r="D45" s="159" t="s">
        <v>296</v>
      </c>
      <c r="E45" s="160" t="s">
        <v>56</v>
      </c>
      <c r="F45" s="69">
        <v>1150</v>
      </c>
      <c r="G45" s="69">
        <v>540</v>
      </c>
      <c r="H45" s="68">
        <v>340</v>
      </c>
      <c r="I45" s="72">
        <f t="shared" si="2"/>
        <v>1.1492</v>
      </c>
      <c r="J45" s="195">
        <v>350</v>
      </c>
      <c r="K45" s="154"/>
    </row>
    <row r="46" spans="1:11">
      <c r="A46" s="187">
        <v>42830</v>
      </c>
      <c r="B46" s="155" t="s">
        <v>54</v>
      </c>
      <c r="C46" s="156" t="s">
        <v>328</v>
      </c>
      <c r="D46" s="159" t="s">
        <v>331</v>
      </c>
      <c r="E46" s="160" t="s">
        <v>56</v>
      </c>
      <c r="F46" s="69">
        <v>380</v>
      </c>
      <c r="G46" s="69">
        <v>280</v>
      </c>
      <c r="H46" s="68">
        <v>300</v>
      </c>
      <c r="I46" s="72">
        <f t="shared" si="2"/>
        <v>0.396</v>
      </c>
      <c r="J46" s="195">
        <v>120</v>
      </c>
      <c r="K46" s="154"/>
    </row>
    <row r="47" spans="1:11">
      <c r="A47" s="187">
        <v>42830</v>
      </c>
      <c r="B47" s="155" t="s">
        <v>54</v>
      </c>
      <c r="C47" s="156" t="s">
        <v>328</v>
      </c>
      <c r="D47" s="159" t="s">
        <v>332</v>
      </c>
      <c r="E47" s="160" t="s">
        <v>56</v>
      </c>
      <c r="F47" s="69">
        <v>260</v>
      </c>
      <c r="G47" s="69">
        <v>260</v>
      </c>
      <c r="H47" s="68">
        <v>300</v>
      </c>
      <c r="I47" s="72">
        <f t="shared" si="2"/>
        <v>0.312</v>
      </c>
      <c r="J47" s="195">
        <v>100</v>
      </c>
      <c r="K47" s="154"/>
    </row>
    <row r="48" spans="1:11">
      <c r="A48" s="187">
        <v>42830</v>
      </c>
      <c r="B48" s="155" t="s">
        <v>54</v>
      </c>
      <c r="C48" s="188" t="s">
        <v>30</v>
      </c>
      <c r="D48" s="157" t="s">
        <v>117</v>
      </c>
      <c r="E48" s="155" t="s">
        <v>56</v>
      </c>
      <c r="F48" s="69">
        <v>330</v>
      </c>
      <c r="G48" s="69">
        <v>350</v>
      </c>
      <c r="H48" s="68">
        <v>380</v>
      </c>
      <c r="I48" s="72">
        <f t="shared" si="2"/>
        <v>0.5168</v>
      </c>
      <c r="J48" s="195">
        <v>160</v>
      </c>
      <c r="K48" s="154"/>
    </row>
    <row r="49" spans="1:11">
      <c r="A49" s="187">
        <v>42830</v>
      </c>
      <c r="B49" s="155" t="s">
        <v>54</v>
      </c>
      <c r="C49" s="188" t="s">
        <v>30</v>
      </c>
      <c r="D49" s="157" t="s">
        <v>123</v>
      </c>
      <c r="E49" s="155" t="s">
        <v>56</v>
      </c>
      <c r="F49" s="69">
        <v>300</v>
      </c>
      <c r="G49" s="69">
        <v>300</v>
      </c>
      <c r="H49" s="68">
        <v>300</v>
      </c>
      <c r="I49" s="72">
        <f t="shared" si="2"/>
        <v>0.36</v>
      </c>
      <c r="J49" s="195">
        <v>110</v>
      </c>
      <c r="K49" s="154"/>
    </row>
    <row r="50" spans="1:11">
      <c r="A50" s="187">
        <v>42830</v>
      </c>
      <c r="B50" s="155" t="s">
        <v>54</v>
      </c>
      <c r="C50" s="156" t="s">
        <v>45</v>
      </c>
      <c r="D50" s="159" t="s">
        <v>352</v>
      </c>
      <c r="E50" s="160" t="s">
        <v>56</v>
      </c>
      <c r="F50" s="69">
        <v>700</v>
      </c>
      <c r="G50" s="69">
        <v>980</v>
      </c>
      <c r="H50" s="68">
        <v>150</v>
      </c>
      <c r="I50" s="72">
        <f t="shared" si="2"/>
        <v>0.504</v>
      </c>
      <c r="J50" s="195">
        <v>150</v>
      </c>
      <c r="K50" s="154"/>
    </row>
    <row r="51" spans="1:11">
      <c r="A51" s="187">
        <v>42830</v>
      </c>
      <c r="B51" s="155" t="s">
        <v>54</v>
      </c>
      <c r="C51" s="156" t="s">
        <v>38</v>
      </c>
      <c r="D51" s="159" t="s">
        <v>319</v>
      </c>
      <c r="E51" s="160" t="s">
        <v>56</v>
      </c>
      <c r="F51" s="69">
        <v>630</v>
      </c>
      <c r="G51" s="69">
        <v>280</v>
      </c>
      <c r="H51" s="68">
        <v>300</v>
      </c>
      <c r="I51" s="72">
        <f t="shared" si="2"/>
        <v>0.546</v>
      </c>
      <c r="J51" s="195">
        <v>170</v>
      </c>
      <c r="K51" s="154"/>
    </row>
    <row r="52" spans="1:11">
      <c r="A52" s="187">
        <v>42830</v>
      </c>
      <c r="B52" s="155" t="s">
        <v>54</v>
      </c>
      <c r="C52" s="156" t="s">
        <v>39</v>
      </c>
      <c r="D52" s="159" t="s">
        <v>362</v>
      </c>
      <c r="E52" s="160" t="s">
        <v>56</v>
      </c>
      <c r="F52" s="69">
        <v>350</v>
      </c>
      <c r="G52" s="69">
        <v>350</v>
      </c>
      <c r="H52" s="68">
        <v>100</v>
      </c>
      <c r="I52" s="72">
        <f t="shared" si="2"/>
        <v>0.14</v>
      </c>
      <c r="J52" s="195">
        <v>50</v>
      </c>
      <c r="K52" s="154"/>
    </row>
    <row r="53" spans="1:11">
      <c r="A53" s="187">
        <v>42843</v>
      </c>
      <c r="B53" s="155" t="s">
        <v>54</v>
      </c>
      <c r="C53" s="156" t="s">
        <v>27</v>
      </c>
      <c r="D53" s="159" t="s">
        <v>338</v>
      </c>
      <c r="E53" s="160" t="s">
        <v>56</v>
      </c>
      <c r="F53" s="69">
        <v>800</v>
      </c>
      <c r="G53" s="69">
        <v>900</v>
      </c>
      <c r="H53" s="68">
        <v>290</v>
      </c>
      <c r="I53" s="72">
        <f t="shared" si="2"/>
        <v>0.986</v>
      </c>
      <c r="J53" s="195">
        <v>300</v>
      </c>
      <c r="K53" s="154"/>
    </row>
    <row r="54" spans="1:11">
      <c r="A54" s="187">
        <v>42843</v>
      </c>
      <c r="B54" s="155" t="s">
        <v>54</v>
      </c>
      <c r="C54" s="156" t="s">
        <v>27</v>
      </c>
      <c r="D54" s="159" t="s">
        <v>338</v>
      </c>
      <c r="E54" s="160" t="s">
        <v>56</v>
      </c>
      <c r="F54" s="69">
        <v>800</v>
      </c>
      <c r="G54" s="69">
        <v>900</v>
      </c>
      <c r="H54" s="68">
        <v>290</v>
      </c>
      <c r="I54" s="72">
        <f t="shared" si="2"/>
        <v>0.986</v>
      </c>
      <c r="J54" s="195">
        <v>300</v>
      </c>
      <c r="K54" s="154"/>
    </row>
    <row r="55" spans="1:11">
      <c r="A55" s="187">
        <v>42843</v>
      </c>
      <c r="B55" s="155" t="s">
        <v>54</v>
      </c>
      <c r="C55" s="156" t="s">
        <v>27</v>
      </c>
      <c r="D55" s="159" t="s">
        <v>339</v>
      </c>
      <c r="E55" s="160" t="s">
        <v>56</v>
      </c>
      <c r="F55" s="69">
        <v>640</v>
      </c>
      <c r="G55" s="69">
        <v>390</v>
      </c>
      <c r="H55" s="68">
        <v>140</v>
      </c>
      <c r="I55" s="72">
        <f t="shared" si="2"/>
        <v>0.2884</v>
      </c>
      <c r="J55" s="195">
        <v>90</v>
      </c>
      <c r="K55" s="154"/>
    </row>
    <row r="56" spans="1:11">
      <c r="A56" s="187">
        <v>42843</v>
      </c>
      <c r="B56" s="155" t="s">
        <v>54</v>
      </c>
      <c r="C56" s="156" t="s">
        <v>27</v>
      </c>
      <c r="D56" s="159" t="s">
        <v>339</v>
      </c>
      <c r="E56" s="160" t="s">
        <v>56</v>
      </c>
      <c r="F56" s="69">
        <v>640</v>
      </c>
      <c r="G56" s="69">
        <v>390</v>
      </c>
      <c r="H56" s="68">
        <v>140</v>
      </c>
      <c r="I56" s="72">
        <f t="shared" si="2"/>
        <v>0.2884</v>
      </c>
      <c r="J56" s="195">
        <v>90</v>
      </c>
      <c r="K56" s="154"/>
    </row>
    <row r="57" spans="1:11">
      <c r="A57" s="187">
        <v>42843</v>
      </c>
      <c r="B57" s="168" t="s">
        <v>54</v>
      </c>
      <c r="C57" s="189" t="s">
        <v>144</v>
      </c>
      <c r="D57" s="168" t="s">
        <v>200</v>
      </c>
      <c r="E57" s="155" t="s">
        <v>56</v>
      </c>
      <c r="F57" s="69">
        <v>380</v>
      </c>
      <c r="G57" s="69">
        <v>450</v>
      </c>
      <c r="H57" s="68">
        <v>600</v>
      </c>
      <c r="I57" s="72">
        <f t="shared" si="2"/>
        <v>0.996</v>
      </c>
      <c r="J57" s="195">
        <v>300</v>
      </c>
      <c r="K57" s="154"/>
    </row>
    <row r="58" spans="1:11">
      <c r="A58" s="187">
        <v>42843</v>
      </c>
      <c r="B58" s="168" t="s">
        <v>54</v>
      </c>
      <c r="C58" s="189" t="s">
        <v>144</v>
      </c>
      <c r="D58" s="168" t="s">
        <v>219</v>
      </c>
      <c r="E58" s="155" t="s">
        <v>56</v>
      </c>
      <c r="F58" s="69">
        <v>380</v>
      </c>
      <c r="G58" s="69">
        <v>450</v>
      </c>
      <c r="H58" s="68">
        <v>600</v>
      </c>
      <c r="I58" s="72">
        <f t="shared" si="2"/>
        <v>0.996</v>
      </c>
      <c r="J58" s="195">
        <v>300</v>
      </c>
      <c r="K58" s="154"/>
    </row>
    <row r="59" spans="1:11">
      <c r="A59" s="187">
        <v>42843</v>
      </c>
      <c r="B59" s="155" t="s">
        <v>54</v>
      </c>
      <c r="C59" s="156" t="s">
        <v>36</v>
      </c>
      <c r="D59" s="159" t="s">
        <v>353</v>
      </c>
      <c r="E59" s="160" t="s">
        <v>56</v>
      </c>
      <c r="F59" s="69">
        <v>650</v>
      </c>
      <c r="G59" s="69">
        <v>720</v>
      </c>
      <c r="H59" s="68">
        <v>190</v>
      </c>
      <c r="I59" s="72">
        <f t="shared" si="2"/>
        <v>0.5206</v>
      </c>
      <c r="J59" s="195">
        <v>160</v>
      </c>
      <c r="K59" s="154"/>
    </row>
    <row r="60" spans="1:11">
      <c r="A60" s="187">
        <v>42843</v>
      </c>
      <c r="B60" s="155" t="s">
        <v>54</v>
      </c>
      <c r="C60" s="156" t="s">
        <v>36</v>
      </c>
      <c r="D60" s="159" t="s">
        <v>353</v>
      </c>
      <c r="E60" s="160" t="s">
        <v>56</v>
      </c>
      <c r="F60" s="69">
        <v>650</v>
      </c>
      <c r="G60" s="69">
        <v>720</v>
      </c>
      <c r="H60" s="68">
        <v>200</v>
      </c>
      <c r="I60" s="72">
        <f t="shared" si="2"/>
        <v>0.548</v>
      </c>
      <c r="J60" s="195">
        <v>160</v>
      </c>
      <c r="K60" s="154"/>
    </row>
    <row r="61" spans="1:11">
      <c r="A61" s="187">
        <v>42843</v>
      </c>
      <c r="B61" s="155" t="s">
        <v>54</v>
      </c>
      <c r="C61" s="156" t="s">
        <v>38</v>
      </c>
      <c r="D61" s="159" t="s">
        <v>318</v>
      </c>
      <c r="E61" s="160" t="s">
        <v>56</v>
      </c>
      <c r="F61" s="69">
        <v>430</v>
      </c>
      <c r="G61" s="69">
        <v>430</v>
      </c>
      <c r="H61" s="68">
        <v>400</v>
      </c>
      <c r="I61" s="72">
        <f t="shared" si="2"/>
        <v>0.688</v>
      </c>
      <c r="J61" s="195">
        <v>210</v>
      </c>
      <c r="K61" s="154"/>
    </row>
    <row r="62" spans="1:11">
      <c r="A62" s="187">
        <v>42843</v>
      </c>
      <c r="B62" s="155" t="s">
        <v>54</v>
      </c>
      <c r="C62" s="156" t="s">
        <v>1274</v>
      </c>
      <c r="D62" s="159" t="s">
        <v>377</v>
      </c>
      <c r="E62" s="160" t="s">
        <v>56</v>
      </c>
      <c r="F62" s="69"/>
      <c r="G62" s="69"/>
      <c r="H62" s="68"/>
      <c r="I62" s="72">
        <f t="shared" si="2"/>
        <v>0</v>
      </c>
      <c r="J62" s="195">
        <v>200</v>
      </c>
      <c r="K62" s="154" t="s">
        <v>2800</v>
      </c>
    </row>
    <row r="63" spans="1:11">
      <c r="A63" s="187">
        <v>42854</v>
      </c>
      <c r="B63" s="168" t="s">
        <v>54</v>
      </c>
      <c r="C63" s="167" t="s">
        <v>30</v>
      </c>
      <c r="D63" s="154" t="s">
        <v>365</v>
      </c>
      <c r="E63" s="154" t="s">
        <v>342</v>
      </c>
      <c r="F63" s="69"/>
      <c r="G63" s="69"/>
      <c r="H63" s="68"/>
      <c r="I63" s="72">
        <f t="shared" si="2"/>
        <v>0</v>
      </c>
      <c r="J63" s="195">
        <v>150</v>
      </c>
      <c r="K63" s="154"/>
    </row>
    <row r="64" spans="1:11">
      <c r="A64" s="187">
        <v>42854</v>
      </c>
      <c r="B64" s="168" t="s">
        <v>54</v>
      </c>
      <c r="C64" s="167" t="s">
        <v>42</v>
      </c>
      <c r="D64" s="154" t="s">
        <v>351</v>
      </c>
      <c r="E64" s="154" t="s">
        <v>280</v>
      </c>
      <c r="F64" s="69">
        <v>800</v>
      </c>
      <c r="G64" s="69">
        <v>800</v>
      </c>
      <c r="H64" s="68">
        <v>250</v>
      </c>
      <c r="I64" s="72">
        <f t="shared" si="2"/>
        <v>0.8</v>
      </c>
      <c r="J64" s="195">
        <f>I64*300</f>
        <v>240</v>
      </c>
      <c r="K64" s="154"/>
    </row>
    <row r="65" spans="1:11">
      <c r="A65" s="187">
        <v>42854</v>
      </c>
      <c r="B65" s="168" t="s">
        <v>54</v>
      </c>
      <c r="C65" s="190" t="s">
        <v>328</v>
      </c>
      <c r="D65" s="68" t="s">
        <v>1058</v>
      </c>
      <c r="E65" s="29" t="s">
        <v>56</v>
      </c>
      <c r="F65" s="69">
        <v>480</v>
      </c>
      <c r="G65" s="69">
        <v>430</v>
      </c>
      <c r="H65" s="68">
        <v>440</v>
      </c>
      <c r="I65" s="72">
        <f t="shared" si="2"/>
        <v>0.8008</v>
      </c>
      <c r="J65" s="195">
        <v>240</v>
      </c>
      <c r="K65" s="154"/>
    </row>
    <row r="66" spans="1:11">
      <c r="A66" s="187">
        <v>42854</v>
      </c>
      <c r="B66" s="168" t="s">
        <v>54</v>
      </c>
      <c r="C66" s="167" t="s">
        <v>39</v>
      </c>
      <c r="D66" s="154" t="s">
        <v>377</v>
      </c>
      <c r="E66" s="154" t="s">
        <v>280</v>
      </c>
      <c r="F66" s="69"/>
      <c r="G66" s="69"/>
      <c r="H66" s="68"/>
      <c r="I66" s="72">
        <f t="shared" si="2"/>
        <v>0</v>
      </c>
      <c r="J66" s="195">
        <v>30</v>
      </c>
      <c r="K66" s="154"/>
    </row>
    <row r="67" spans="1:11">
      <c r="A67" s="187">
        <v>42854</v>
      </c>
      <c r="B67" s="168" t="s">
        <v>54</v>
      </c>
      <c r="C67" s="167" t="s">
        <v>39</v>
      </c>
      <c r="D67" s="154" t="s">
        <v>376</v>
      </c>
      <c r="E67" s="154" t="s">
        <v>280</v>
      </c>
      <c r="F67" s="69"/>
      <c r="G67" s="69"/>
      <c r="H67" s="68"/>
      <c r="I67" s="72">
        <f t="shared" si="2"/>
        <v>0</v>
      </c>
      <c r="J67" s="195">
        <v>30</v>
      </c>
      <c r="K67" s="154"/>
    </row>
    <row r="68" spans="1:11">
      <c r="A68" s="187">
        <v>42854</v>
      </c>
      <c r="B68" s="168" t="s">
        <v>54</v>
      </c>
      <c r="C68" s="190" t="s">
        <v>328</v>
      </c>
      <c r="D68" s="68" t="s">
        <v>222</v>
      </c>
      <c r="E68" s="29" t="s">
        <v>56</v>
      </c>
      <c r="F68" s="69">
        <v>500</v>
      </c>
      <c r="G68" s="69">
        <v>520</v>
      </c>
      <c r="H68" s="68">
        <v>400</v>
      </c>
      <c r="I68" s="72">
        <f t="shared" si="2"/>
        <v>0.816</v>
      </c>
      <c r="J68" s="195">
        <v>250</v>
      </c>
      <c r="K68" s="154"/>
    </row>
    <row r="69" spans="1:11">
      <c r="A69" s="187">
        <v>42854</v>
      </c>
      <c r="B69" s="168" t="s">
        <v>54</v>
      </c>
      <c r="C69" s="167" t="s">
        <v>144</v>
      </c>
      <c r="D69" s="154" t="s">
        <v>299</v>
      </c>
      <c r="E69" s="154" t="s">
        <v>261</v>
      </c>
      <c r="F69" s="69">
        <v>100</v>
      </c>
      <c r="G69" s="69">
        <v>470</v>
      </c>
      <c r="H69" s="68">
        <v>270</v>
      </c>
      <c r="I69" s="72">
        <f t="shared" si="2"/>
        <v>0.3078</v>
      </c>
      <c r="J69" s="195">
        <v>100</v>
      </c>
      <c r="K69" s="154"/>
    </row>
    <row r="70" spans="1:11">
      <c r="A70" s="187">
        <v>42854</v>
      </c>
      <c r="B70" s="168" t="s">
        <v>54</v>
      </c>
      <c r="C70" s="167" t="s">
        <v>30</v>
      </c>
      <c r="D70" s="154" t="s">
        <v>283</v>
      </c>
      <c r="E70" s="154" t="s">
        <v>284</v>
      </c>
      <c r="F70" s="69">
        <v>1300</v>
      </c>
      <c r="G70" s="69">
        <v>890</v>
      </c>
      <c r="H70" s="68">
        <v>340</v>
      </c>
      <c r="I70" s="72">
        <f t="shared" si="2"/>
        <v>1.4892</v>
      </c>
      <c r="J70" s="195">
        <v>450</v>
      </c>
      <c r="K70" s="154"/>
    </row>
    <row r="71" spans="1:11">
      <c r="A71" s="187">
        <v>42854</v>
      </c>
      <c r="B71" s="168" t="s">
        <v>54</v>
      </c>
      <c r="C71" s="167" t="s">
        <v>30</v>
      </c>
      <c r="D71" s="154" t="s">
        <v>283</v>
      </c>
      <c r="E71" s="154" t="s">
        <v>284</v>
      </c>
      <c r="F71" s="69">
        <v>1300</v>
      </c>
      <c r="G71" s="69">
        <v>890</v>
      </c>
      <c r="H71" s="68">
        <v>510</v>
      </c>
      <c r="I71" s="72">
        <f t="shared" si="2"/>
        <v>2.2338</v>
      </c>
      <c r="J71" s="195">
        <v>670</v>
      </c>
      <c r="K71" s="154"/>
    </row>
    <row r="72" spans="1:11">
      <c r="A72" s="187">
        <v>42854</v>
      </c>
      <c r="B72" s="168" t="s">
        <v>54</v>
      </c>
      <c r="C72" s="167" t="s">
        <v>45</v>
      </c>
      <c r="D72" s="154" t="s">
        <v>352</v>
      </c>
      <c r="E72" s="154" t="s">
        <v>280</v>
      </c>
      <c r="F72" s="69">
        <v>700</v>
      </c>
      <c r="G72" s="69">
        <v>860</v>
      </c>
      <c r="H72" s="68">
        <v>140</v>
      </c>
      <c r="I72" s="72">
        <f t="shared" si="2"/>
        <v>0.4368</v>
      </c>
      <c r="J72" s="195">
        <v>130</v>
      </c>
      <c r="K72" s="154"/>
    </row>
    <row r="73" spans="1:11">
      <c r="A73" s="187">
        <v>42854</v>
      </c>
      <c r="B73" s="168" t="s">
        <v>54</v>
      </c>
      <c r="C73" s="167" t="s">
        <v>127</v>
      </c>
      <c r="D73" s="154" t="s">
        <v>380</v>
      </c>
      <c r="E73" s="154" t="s">
        <v>261</v>
      </c>
      <c r="F73" s="69">
        <v>830</v>
      </c>
      <c r="G73" s="69">
        <v>700</v>
      </c>
      <c r="H73" s="68">
        <v>290</v>
      </c>
      <c r="I73" s="72">
        <f t="shared" si="2"/>
        <v>0.8874</v>
      </c>
      <c r="J73" s="195">
        <v>270</v>
      </c>
      <c r="K73" s="154"/>
    </row>
    <row r="74" spans="1:11">
      <c r="A74" s="187">
        <v>42854</v>
      </c>
      <c r="B74" s="168" t="s">
        <v>54</v>
      </c>
      <c r="C74" s="167" t="s">
        <v>36</v>
      </c>
      <c r="D74" s="154" t="s">
        <v>361</v>
      </c>
      <c r="E74" s="154" t="s">
        <v>342</v>
      </c>
      <c r="F74" s="69">
        <v>880</v>
      </c>
      <c r="G74" s="69">
        <v>910</v>
      </c>
      <c r="H74" s="68">
        <v>270</v>
      </c>
      <c r="I74" s="72">
        <f t="shared" si="2"/>
        <v>0.9666</v>
      </c>
      <c r="J74" s="195">
        <v>290</v>
      </c>
      <c r="K74" s="154"/>
    </row>
    <row r="75" spans="1:11">
      <c r="A75" s="187">
        <v>42873</v>
      </c>
      <c r="B75" s="168" t="s">
        <v>54</v>
      </c>
      <c r="C75" s="167" t="s">
        <v>127</v>
      </c>
      <c r="D75" s="154" t="s">
        <v>380</v>
      </c>
      <c r="E75" s="154" t="s">
        <v>261</v>
      </c>
      <c r="F75" s="69">
        <v>900</v>
      </c>
      <c r="G75" s="69">
        <v>1000</v>
      </c>
      <c r="H75" s="68">
        <v>200</v>
      </c>
      <c r="I75" s="72">
        <f t="shared" si="2"/>
        <v>0.76</v>
      </c>
      <c r="J75" s="195">
        <v>230</v>
      </c>
      <c r="K75" s="154"/>
    </row>
    <row r="76" spans="1:11">
      <c r="A76" s="187">
        <v>42873</v>
      </c>
      <c r="B76" s="168" t="s">
        <v>54</v>
      </c>
      <c r="C76" s="167" t="s">
        <v>45</v>
      </c>
      <c r="D76" s="154" t="s">
        <v>474</v>
      </c>
      <c r="E76" s="154" t="s">
        <v>261</v>
      </c>
      <c r="F76" s="69">
        <v>720</v>
      </c>
      <c r="G76" s="69">
        <v>600</v>
      </c>
      <c r="H76" s="68">
        <v>150</v>
      </c>
      <c r="I76" s="72">
        <f t="shared" si="2"/>
        <v>0.396</v>
      </c>
      <c r="J76" s="195">
        <v>120</v>
      </c>
      <c r="K76" s="154"/>
    </row>
    <row r="77" spans="1:11">
      <c r="A77" s="187">
        <v>42873</v>
      </c>
      <c r="B77" s="168" t="s">
        <v>54</v>
      </c>
      <c r="C77" s="167" t="s">
        <v>45</v>
      </c>
      <c r="D77" s="154" t="s">
        <v>474</v>
      </c>
      <c r="E77" s="154" t="s">
        <v>261</v>
      </c>
      <c r="F77" s="69">
        <v>720</v>
      </c>
      <c r="G77" s="69">
        <v>600</v>
      </c>
      <c r="H77" s="68">
        <v>200</v>
      </c>
      <c r="I77" s="72">
        <f t="shared" si="2"/>
        <v>0.528</v>
      </c>
      <c r="J77" s="195">
        <v>160</v>
      </c>
      <c r="K77" s="154"/>
    </row>
    <row r="78" spans="1:11">
      <c r="A78" s="187">
        <v>42873</v>
      </c>
      <c r="B78" s="168" t="s">
        <v>54</v>
      </c>
      <c r="C78" s="167" t="s">
        <v>27</v>
      </c>
      <c r="D78" s="154" t="s">
        <v>424</v>
      </c>
      <c r="E78" s="154" t="s">
        <v>342</v>
      </c>
      <c r="F78" s="69">
        <v>1500</v>
      </c>
      <c r="G78" s="69">
        <v>900</v>
      </c>
      <c r="H78" s="68">
        <v>235</v>
      </c>
      <c r="I78" s="72">
        <f t="shared" si="2"/>
        <v>1.128</v>
      </c>
      <c r="J78" s="195">
        <v>340</v>
      </c>
      <c r="K78" s="154"/>
    </row>
    <row r="79" spans="1:11">
      <c r="A79" s="187">
        <v>42873</v>
      </c>
      <c r="B79" s="168" t="s">
        <v>54</v>
      </c>
      <c r="C79" s="167" t="s">
        <v>27</v>
      </c>
      <c r="D79" s="154" t="s">
        <v>424</v>
      </c>
      <c r="E79" s="154" t="s">
        <v>342</v>
      </c>
      <c r="F79" s="69">
        <v>1500</v>
      </c>
      <c r="G79" s="69">
        <v>900</v>
      </c>
      <c r="H79" s="68">
        <v>300</v>
      </c>
      <c r="I79" s="72">
        <f t="shared" si="2"/>
        <v>1.44</v>
      </c>
      <c r="J79" s="195">
        <v>430</v>
      </c>
      <c r="K79" s="154"/>
    </row>
    <row r="80" spans="1:11">
      <c r="A80" s="187">
        <v>42873</v>
      </c>
      <c r="B80" s="168" t="s">
        <v>54</v>
      </c>
      <c r="C80" s="167" t="s">
        <v>27</v>
      </c>
      <c r="D80" s="154" t="s">
        <v>471</v>
      </c>
      <c r="E80" s="154" t="s">
        <v>261</v>
      </c>
      <c r="F80" s="69">
        <v>1240</v>
      </c>
      <c r="G80" s="69">
        <v>720</v>
      </c>
      <c r="H80" s="68">
        <v>235</v>
      </c>
      <c r="I80" s="72">
        <f t="shared" si="2"/>
        <v>0.9212</v>
      </c>
      <c r="J80" s="195">
        <v>280</v>
      </c>
      <c r="K80" s="154"/>
    </row>
    <row r="81" spans="1:11">
      <c r="A81" s="187">
        <v>42873</v>
      </c>
      <c r="B81" s="168" t="s">
        <v>54</v>
      </c>
      <c r="C81" s="167" t="s">
        <v>27</v>
      </c>
      <c r="D81" s="154" t="s">
        <v>471</v>
      </c>
      <c r="E81" s="154" t="s">
        <v>261</v>
      </c>
      <c r="F81" s="69">
        <v>1240</v>
      </c>
      <c r="G81" s="69">
        <v>720</v>
      </c>
      <c r="H81" s="68">
        <v>285</v>
      </c>
      <c r="I81" s="72">
        <f t="shared" si="2"/>
        <v>1.1172</v>
      </c>
      <c r="J81" s="195">
        <v>340</v>
      </c>
      <c r="K81" s="154"/>
    </row>
    <row r="82" spans="1:11">
      <c r="A82" s="187">
        <v>42873</v>
      </c>
      <c r="B82" s="168" t="s">
        <v>54</v>
      </c>
      <c r="C82" s="167" t="s">
        <v>33</v>
      </c>
      <c r="D82" s="154" t="s">
        <v>374</v>
      </c>
      <c r="E82" s="154" t="s">
        <v>280</v>
      </c>
      <c r="F82" s="69">
        <v>700</v>
      </c>
      <c r="G82" s="69">
        <v>500</v>
      </c>
      <c r="H82" s="68">
        <v>70</v>
      </c>
      <c r="I82" s="72">
        <f t="shared" si="2"/>
        <v>0.168</v>
      </c>
      <c r="J82" s="195">
        <v>50</v>
      </c>
      <c r="K82" s="154"/>
    </row>
    <row r="83" spans="1:11">
      <c r="A83" s="187">
        <v>42873</v>
      </c>
      <c r="B83" s="168" t="s">
        <v>54</v>
      </c>
      <c r="C83" s="167" t="s">
        <v>33</v>
      </c>
      <c r="D83" s="154" t="s">
        <v>375</v>
      </c>
      <c r="E83" s="154" t="s">
        <v>280</v>
      </c>
      <c r="F83" s="69">
        <v>700</v>
      </c>
      <c r="G83" s="69">
        <v>450</v>
      </c>
      <c r="H83" s="68">
        <v>70</v>
      </c>
      <c r="I83" s="72">
        <f t="shared" si="2"/>
        <v>0.161</v>
      </c>
      <c r="J83" s="195">
        <v>50</v>
      </c>
      <c r="K83" s="154"/>
    </row>
    <row r="84" spans="1:11">
      <c r="A84" s="187">
        <v>42873</v>
      </c>
      <c r="B84" s="168" t="s">
        <v>54</v>
      </c>
      <c r="C84" s="167" t="s">
        <v>42</v>
      </c>
      <c r="D84" s="154" t="s">
        <v>351</v>
      </c>
      <c r="E84" s="154" t="s">
        <v>280</v>
      </c>
      <c r="F84" s="69">
        <v>900</v>
      </c>
      <c r="G84" s="69">
        <v>890</v>
      </c>
      <c r="H84" s="68">
        <v>290</v>
      </c>
      <c r="I84" s="72">
        <f t="shared" ref="I84:I147" si="4">(F84*H84*2+G84*H84*2)*0.000001</f>
        <v>1.0382</v>
      </c>
      <c r="J84" s="195">
        <v>310</v>
      </c>
      <c r="K84" s="154"/>
    </row>
    <row r="85" spans="1:11">
      <c r="A85" s="187">
        <v>42873</v>
      </c>
      <c r="B85" s="168" t="s">
        <v>54</v>
      </c>
      <c r="C85" s="161" t="s">
        <v>37</v>
      </c>
      <c r="D85" s="168" t="s">
        <v>205</v>
      </c>
      <c r="E85" s="155" t="s">
        <v>56</v>
      </c>
      <c r="F85" s="69">
        <v>1030</v>
      </c>
      <c r="G85" s="69">
        <v>670</v>
      </c>
      <c r="H85" s="68">
        <v>300</v>
      </c>
      <c r="I85" s="72">
        <f t="shared" si="4"/>
        <v>1.02</v>
      </c>
      <c r="J85" s="195">
        <v>300</v>
      </c>
      <c r="K85" s="154"/>
    </row>
    <row r="86" spans="1:11">
      <c r="A86" s="187">
        <v>42881</v>
      </c>
      <c r="B86" s="168" t="s">
        <v>54</v>
      </c>
      <c r="C86" s="167" t="s">
        <v>197</v>
      </c>
      <c r="D86" s="154" t="s">
        <v>454</v>
      </c>
      <c r="E86" s="154" t="s">
        <v>280</v>
      </c>
      <c r="F86" s="69">
        <v>480</v>
      </c>
      <c r="G86" s="69">
        <v>280</v>
      </c>
      <c r="H86" s="68">
        <v>105</v>
      </c>
      <c r="I86" s="72">
        <f t="shared" si="4"/>
        <v>0.1596</v>
      </c>
      <c r="J86" s="195">
        <v>50</v>
      </c>
      <c r="K86" s="154"/>
    </row>
    <row r="87" spans="1:11">
      <c r="A87" s="187">
        <v>42932</v>
      </c>
      <c r="B87" s="69" t="s">
        <v>54</v>
      </c>
      <c r="C87" s="190" t="s">
        <v>42</v>
      </c>
      <c r="D87" s="68" t="s">
        <v>518</v>
      </c>
      <c r="E87" s="29" t="s">
        <v>56</v>
      </c>
      <c r="F87" s="69"/>
      <c r="G87" s="69"/>
      <c r="H87" s="68"/>
      <c r="I87" s="72">
        <f t="shared" si="4"/>
        <v>0</v>
      </c>
      <c r="J87" s="195">
        <v>50</v>
      </c>
      <c r="K87" s="154"/>
    </row>
    <row r="88" spans="1:11">
      <c r="A88" s="187">
        <v>42932</v>
      </c>
      <c r="B88" s="69" t="s">
        <v>54</v>
      </c>
      <c r="C88" s="190" t="s">
        <v>42</v>
      </c>
      <c r="D88" s="68" t="s">
        <v>2801</v>
      </c>
      <c r="E88" s="29" t="s">
        <v>56</v>
      </c>
      <c r="F88" s="69"/>
      <c r="G88" s="69"/>
      <c r="H88" s="68"/>
      <c r="I88" s="72">
        <f t="shared" si="4"/>
        <v>0</v>
      </c>
      <c r="J88" s="195">
        <v>50</v>
      </c>
      <c r="K88" s="154"/>
    </row>
    <row r="89" spans="1:11">
      <c r="A89" s="187">
        <v>42932</v>
      </c>
      <c r="B89" s="69" t="s">
        <v>54</v>
      </c>
      <c r="C89" s="190" t="s">
        <v>42</v>
      </c>
      <c r="D89" s="68" t="s">
        <v>2802</v>
      </c>
      <c r="E89" s="29" t="s">
        <v>56</v>
      </c>
      <c r="F89" s="69"/>
      <c r="G89" s="69"/>
      <c r="H89" s="68"/>
      <c r="I89" s="72">
        <f t="shared" si="4"/>
        <v>0</v>
      </c>
      <c r="J89" s="195">
        <v>50</v>
      </c>
      <c r="K89" s="154"/>
    </row>
    <row r="90" spans="1:11">
      <c r="A90" s="187">
        <v>42932</v>
      </c>
      <c r="B90" s="159" t="s">
        <v>54</v>
      </c>
      <c r="C90" s="167" t="s">
        <v>31</v>
      </c>
      <c r="D90" s="175" t="s">
        <v>515</v>
      </c>
      <c r="E90" s="155" t="s">
        <v>56</v>
      </c>
      <c r="F90" s="69">
        <v>690</v>
      </c>
      <c r="G90" s="69">
        <v>590</v>
      </c>
      <c r="H90" s="68">
        <v>250</v>
      </c>
      <c r="I90" s="72">
        <f t="shared" si="4"/>
        <v>0.64</v>
      </c>
      <c r="J90" s="195">
        <v>190</v>
      </c>
      <c r="K90" s="154"/>
    </row>
    <row r="91" spans="1:11">
      <c r="A91" s="187">
        <v>42932</v>
      </c>
      <c r="B91" s="168" t="s">
        <v>54</v>
      </c>
      <c r="C91" s="167" t="s">
        <v>27</v>
      </c>
      <c r="D91" s="154" t="s">
        <v>476</v>
      </c>
      <c r="E91" s="154" t="s">
        <v>342</v>
      </c>
      <c r="F91" s="69">
        <v>660</v>
      </c>
      <c r="G91" s="69">
        <v>450</v>
      </c>
      <c r="H91" s="68">
        <v>550</v>
      </c>
      <c r="I91" s="72">
        <f t="shared" si="4"/>
        <v>1.221</v>
      </c>
      <c r="J91" s="195">
        <v>360</v>
      </c>
      <c r="K91" s="154"/>
    </row>
    <row r="92" spans="1:11">
      <c r="A92" s="187">
        <v>42932</v>
      </c>
      <c r="B92" s="168" t="s">
        <v>54</v>
      </c>
      <c r="C92" s="167" t="s">
        <v>45</v>
      </c>
      <c r="D92" s="154" t="s">
        <v>467</v>
      </c>
      <c r="E92" s="154" t="s">
        <v>465</v>
      </c>
      <c r="F92" s="69">
        <v>750</v>
      </c>
      <c r="G92" s="69">
        <v>480</v>
      </c>
      <c r="H92" s="68">
        <v>230</v>
      </c>
      <c r="I92" s="72">
        <f t="shared" si="4"/>
        <v>0.5658</v>
      </c>
      <c r="J92" s="195">
        <v>170</v>
      </c>
      <c r="K92" s="154"/>
    </row>
    <row r="93" spans="1:11">
      <c r="A93" s="187">
        <v>42947</v>
      </c>
      <c r="B93" s="168" t="s">
        <v>54</v>
      </c>
      <c r="C93" s="167" t="s">
        <v>27</v>
      </c>
      <c r="D93" s="154" t="s">
        <v>424</v>
      </c>
      <c r="E93" s="154" t="s">
        <v>342</v>
      </c>
      <c r="F93" s="69"/>
      <c r="G93" s="69"/>
      <c r="H93" s="68"/>
      <c r="I93" s="72">
        <f t="shared" si="4"/>
        <v>0</v>
      </c>
      <c r="J93" s="195">
        <v>60</v>
      </c>
      <c r="K93" s="154"/>
    </row>
    <row r="94" spans="1:11">
      <c r="A94" s="187">
        <v>42952</v>
      </c>
      <c r="B94" s="168" t="s">
        <v>54</v>
      </c>
      <c r="C94" s="167" t="s">
        <v>27</v>
      </c>
      <c r="D94" s="154" t="s">
        <v>583</v>
      </c>
      <c r="E94" s="155" t="s">
        <v>56</v>
      </c>
      <c r="F94" s="69">
        <v>1000</v>
      </c>
      <c r="G94" s="69">
        <v>600</v>
      </c>
      <c r="H94" s="68">
        <v>200</v>
      </c>
      <c r="I94" s="72">
        <f t="shared" si="4"/>
        <v>0.64</v>
      </c>
      <c r="J94" s="195">
        <v>200</v>
      </c>
      <c r="K94" s="154"/>
    </row>
    <row r="95" spans="1:11">
      <c r="A95" s="187">
        <v>42959</v>
      </c>
      <c r="B95" s="168" t="s">
        <v>54</v>
      </c>
      <c r="C95" s="167" t="s">
        <v>96</v>
      </c>
      <c r="D95" s="154" t="s">
        <v>436</v>
      </c>
      <c r="E95" s="154" t="s">
        <v>280</v>
      </c>
      <c r="F95" s="69">
        <v>790</v>
      </c>
      <c r="G95" s="69">
        <v>730</v>
      </c>
      <c r="H95" s="68">
        <v>180</v>
      </c>
      <c r="I95" s="72">
        <f t="shared" si="4"/>
        <v>0.5472</v>
      </c>
      <c r="J95" s="195">
        <v>160</v>
      </c>
      <c r="K95" s="154"/>
    </row>
    <row r="96" spans="1:11">
      <c r="A96" s="187">
        <v>42959</v>
      </c>
      <c r="B96" s="168" t="s">
        <v>54</v>
      </c>
      <c r="C96" s="167" t="s">
        <v>127</v>
      </c>
      <c r="D96" s="154" t="s">
        <v>584</v>
      </c>
      <c r="E96" s="155" t="s">
        <v>56</v>
      </c>
      <c r="F96" s="69"/>
      <c r="G96" s="69"/>
      <c r="H96" s="68"/>
      <c r="I96" s="72">
        <f t="shared" si="4"/>
        <v>0</v>
      </c>
      <c r="J96" s="195">
        <v>100</v>
      </c>
      <c r="K96" s="154"/>
    </row>
    <row r="97" spans="1:11">
      <c r="A97" s="187">
        <v>42973</v>
      </c>
      <c r="B97" s="168" t="s">
        <v>54</v>
      </c>
      <c r="C97" s="167" t="s">
        <v>560</v>
      </c>
      <c r="D97" s="154" t="s">
        <v>564</v>
      </c>
      <c r="E97" s="155" t="s">
        <v>56</v>
      </c>
      <c r="F97" s="69">
        <v>450</v>
      </c>
      <c r="G97" s="69">
        <v>350</v>
      </c>
      <c r="H97" s="68">
        <v>400</v>
      </c>
      <c r="I97" s="72">
        <f t="shared" si="4"/>
        <v>0.64</v>
      </c>
      <c r="J97" s="195">
        <f>I97*300</f>
        <v>192</v>
      </c>
      <c r="K97" s="154"/>
    </row>
    <row r="98" spans="1:11">
      <c r="A98" s="187">
        <v>42973</v>
      </c>
      <c r="B98" s="168" t="s">
        <v>54</v>
      </c>
      <c r="C98" s="161" t="s">
        <v>33</v>
      </c>
      <c r="D98" s="178" t="s">
        <v>605</v>
      </c>
      <c r="E98" s="196" t="s">
        <v>606</v>
      </c>
      <c r="F98" s="69">
        <v>800</v>
      </c>
      <c r="G98" s="69">
        <v>700</v>
      </c>
      <c r="H98" s="68">
        <v>240</v>
      </c>
      <c r="I98" s="72">
        <f t="shared" si="4"/>
        <v>0.72</v>
      </c>
      <c r="J98" s="195">
        <f t="shared" ref="J98:J127" si="5">I98*300</f>
        <v>216</v>
      </c>
      <c r="K98" s="154"/>
    </row>
    <row r="99" spans="1:11">
      <c r="A99" s="187">
        <v>42973</v>
      </c>
      <c r="B99" s="168" t="s">
        <v>54</v>
      </c>
      <c r="C99" s="167" t="s">
        <v>328</v>
      </c>
      <c r="D99" s="154" t="s">
        <v>429</v>
      </c>
      <c r="E99" s="154" t="s">
        <v>280</v>
      </c>
      <c r="F99" s="69"/>
      <c r="G99" s="69"/>
      <c r="H99" s="68"/>
      <c r="I99" s="72">
        <f t="shared" si="4"/>
        <v>0</v>
      </c>
      <c r="J99" s="195">
        <v>120</v>
      </c>
      <c r="K99" s="154"/>
    </row>
    <row r="100" spans="1:11">
      <c r="A100" s="187">
        <v>42973</v>
      </c>
      <c r="B100" s="168" t="s">
        <v>54</v>
      </c>
      <c r="C100" s="167" t="s">
        <v>27</v>
      </c>
      <c r="D100" s="154" t="s">
        <v>582</v>
      </c>
      <c r="E100" s="155" t="s">
        <v>56</v>
      </c>
      <c r="F100" s="69">
        <v>750</v>
      </c>
      <c r="G100" s="69">
        <v>600</v>
      </c>
      <c r="H100" s="68">
        <v>150</v>
      </c>
      <c r="I100" s="72">
        <f t="shared" si="4"/>
        <v>0.405</v>
      </c>
      <c r="J100" s="195">
        <f t="shared" si="5"/>
        <v>121.5</v>
      </c>
      <c r="K100" s="154"/>
    </row>
    <row r="101" spans="1:11">
      <c r="A101" s="187"/>
      <c r="B101" s="69"/>
      <c r="C101" s="190"/>
      <c r="D101" s="68"/>
      <c r="E101" s="29"/>
      <c r="F101" s="69"/>
      <c r="G101" s="69"/>
      <c r="H101" s="68"/>
      <c r="I101" s="72">
        <f t="shared" si="4"/>
        <v>0</v>
      </c>
      <c r="J101" s="195">
        <f t="shared" si="5"/>
        <v>0</v>
      </c>
      <c r="K101" s="154"/>
    </row>
    <row r="102" spans="1:11">
      <c r="A102" s="187"/>
      <c r="B102" s="69"/>
      <c r="C102" s="190"/>
      <c r="D102" s="68"/>
      <c r="E102" s="29"/>
      <c r="F102" s="69"/>
      <c r="G102" s="69"/>
      <c r="H102" s="68"/>
      <c r="I102" s="72">
        <f t="shared" si="4"/>
        <v>0</v>
      </c>
      <c r="J102" s="195">
        <f t="shared" si="5"/>
        <v>0</v>
      </c>
      <c r="K102" s="154"/>
    </row>
    <row r="103" spans="1:11">
      <c r="A103" s="187"/>
      <c r="B103" s="69"/>
      <c r="C103" s="190"/>
      <c r="D103" s="68"/>
      <c r="E103" s="29"/>
      <c r="F103" s="69"/>
      <c r="G103" s="69"/>
      <c r="H103" s="68"/>
      <c r="I103" s="72">
        <f t="shared" si="4"/>
        <v>0</v>
      </c>
      <c r="J103" s="195">
        <f t="shared" si="5"/>
        <v>0</v>
      </c>
      <c r="K103" s="154"/>
    </row>
    <row r="104" spans="1:11">
      <c r="A104" s="187"/>
      <c r="B104" s="69"/>
      <c r="C104" s="190"/>
      <c r="D104" s="68"/>
      <c r="E104" s="29"/>
      <c r="F104" s="69"/>
      <c r="G104" s="69"/>
      <c r="H104" s="68"/>
      <c r="I104" s="72">
        <f t="shared" si="4"/>
        <v>0</v>
      </c>
      <c r="J104" s="195">
        <f t="shared" si="5"/>
        <v>0</v>
      </c>
      <c r="K104" s="154"/>
    </row>
    <row r="105" spans="1:11">
      <c r="A105" s="187"/>
      <c r="B105" s="69"/>
      <c r="C105" s="190"/>
      <c r="D105" s="68"/>
      <c r="E105" s="29"/>
      <c r="F105" s="69"/>
      <c r="G105" s="69"/>
      <c r="H105" s="68"/>
      <c r="I105" s="72">
        <f t="shared" si="4"/>
        <v>0</v>
      </c>
      <c r="J105" s="195">
        <f t="shared" si="5"/>
        <v>0</v>
      </c>
      <c r="K105" s="154"/>
    </row>
    <row r="106" spans="1:11">
      <c r="A106" s="187"/>
      <c r="B106" s="69"/>
      <c r="C106" s="190"/>
      <c r="D106" s="68"/>
      <c r="E106" s="29"/>
      <c r="F106" s="69"/>
      <c r="G106" s="69"/>
      <c r="H106" s="68"/>
      <c r="I106" s="72">
        <f t="shared" si="4"/>
        <v>0</v>
      </c>
      <c r="J106" s="195">
        <f t="shared" si="5"/>
        <v>0</v>
      </c>
      <c r="K106" s="154"/>
    </row>
    <row r="107" spans="1:11">
      <c r="A107" s="187"/>
      <c r="B107" s="69"/>
      <c r="C107" s="190"/>
      <c r="D107" s="68"/>
      <c r="E107" s="29"/>
      <c r="F107" s="69"/>
      <c r="G107" s="69"/>
      <c r="H107" s="68"/>
      <c r="I107" s="72">
        <f t="shared" si="4"/>
        <v>0</v>
      </c>
      <c r="J107" s="195">
        <f t="shared" si="5"/>
        <v>0</v>
      </c>
      <c r="K107" s="154"/>
    </row>
    <row r="108" spans="1:11">
      <c r="A108" s="187"/>
      <c r="B108" s="69"/>
      <c r="C108" s="190"/>
      <c r="D108" s="68"/>
      <c r="E108" s="29"/>
      <c r="F108" s="69"/>
      <c r="G108" s="69"/>
      <c r="H108" s="68"/>
      <c r="I108" s="72">
        <f t="shared" si="4"/>
        <v>0</v>
      </c>
      <c r="J108" s="195">
        <f t="shared" si="5"/>
        <v>0</v>
      </c>
      <c r="K108" s="154"/>
    </row>
    <row r="109" spans="1:11">
      <c r="A109" s="187"/>
      <c r="B109" s="69"/>
      <c r="C109" s="190"/>
      <c r="D109" s="68"/>
      <c r="E109" s="29"/>
      <c r="F109" s="69"/>
      <c r="G109" s="69"/>
      <c r="H109" s="68"/>
      <c r="I109" s="72">
        <f t="shared" si="4"/>
        <v>0</v>
      </c>
      <c r="J109" s="195">
        <f t="shared" si="5"/>
        <v>0</v>
      </c>
      <c r="K109" s="154"/>
    </row>
    <row r="110" spans="1:11">
      <c r="A110" s="187"/>
      <c r="B110" s="69"/>
      <c r="C110" s="190"/>
      <c r="D110" s="68"/>
      <c r="E110" s="29"/>
      <c r="F110" s="69"/>
      <c r="G110" s="69"/>
      <c r="H110" s="68"/>
      <c r="I110" s="72">
        <f t="shared" si="4"/>
        <v>0</v>
      </c>
      <c r="J110" s="195">
        <f t="shared" si="5"/>
        <v>0</v>
      </c>
      <c r="K110" s="154"/>
    </row>
    <row r="111" spans="1:11">
      <c r="A111" s="187"/>
      <c r="B111" s="69"/>
      <c r="C111" s="190"/>
      <c r="D111" s="68"/>
      <c r="E111" s="29"/>
      <c r="F111" s="69"/>
      <c r="G111" s="69"/>
      <c r="H111" s="68"/>
      <c r="I111" s="72">
        <f t="shared" si="4"/>
        <v>0</v>
      </c>
      <c r="J111" s="195">
        <f t="shared" si="5"/>
        <v>0</v>
      </c>
      <c r="K111" s="154"/>
    </row>
    <row r="112" spans="1:11">
      <c r="A112" s="187"/>
      <c r="B112" s="69"/>
      <c r="C112" s="190"/>
      <c r="D112" s="68"/>
      <c r="E112" s="29"/>
      <c r="F112" s="69"/>
      <c r="G112" s="69"/>
      <c r="H112" s="68"/>
      <c r="I112" s="72">
        <f t="shared" si="4"/>
        <v>0</v>
      </c>
      <c r="J112" s="195">
        <f t="shared" si="5"/>
        <v>0</v>
      </c>
      <c r="K112" s="154"/>
    </row>
    <row r="113" spans="1:11">
      <c r="A113" s="187"/>
      <c r="B113" s="69"/>
      <c r="C113" s="190"/>
      <c r="D113" s="68"/>
      <c r="E113" s="29"/>
      <c r="F113" s="69"/>
      <c r="G113" s="69"/>
      <c r="H113" s="68"/>
      <c r="I113" s="72">
        <f t="shared" si="4"/>
        <v>0</v>
      </c>
      <c r="J113" s="195">
        <f t="shared" si="5"/>
        <v>0</v>
      </c>
      <c r="K113" s="154"/>
    </row>
    <row r="114" spans="1:11">
      <c r="A114" s="187"/>
      <c r="B114" s="69"/>
      <c r="C114" s="190"/>
      <c r="D114" s="68"/>
      <c r="E114" s="29"/>
      <c r="F114" s="69"/>
      <c r="G114" s="69"/>
      <c r="H114" s="68"/>
      <c r="I114" s="72">
        <f t="shared" si="4"/>
        <v>0</v>
      </c>
      <c r="J114" s="195">
        <f t="shared" si="5"/>
        <v>0</v>
      </c>
      <c r="K114" s="154"/>
    </row>
    <row r="115" spans="1:11">
      <c r="A115" s="187"/>
      <c r="B115" s="69"/>
      <c r="C115" s="190"/>
      <c r="D115" s="68"/>
      <c r="E115" s="29"/>
      <c r="F115" s="69"/>
      <c r="G115" s="69"/>
      <c r="H115" s="68"/>
      <c r="I115" s="72">
        <f t="shared" si="4"/>
        <v>0</v>
      </c>
      <c r="J115" s="195">
        <f t="shared" si="5"/>
        <v>0</v>
      </c>
      <c r="K115" s="154"/>
    </row>
    <row r="116" spans="1:11">
      <c r="A116" s="187"/>
      <c r="B116" s="69"/>
      <c r="C116" s="190"/>
      <c r="D116" s="68"/>
      <c r="E116" s="29"/>
      <c r="F116" s="69"/>
      <c r="G116" s="69"/>
      <c r="H116" s="68"/>
      <c r="I116" s="72">
        <f t="shared" si="4"/>
        <v>0</v>
      </c>
      <c r="J116" s="195">
        <f t="shared" si="5"/>
        <v>0</v>
      </c>
      <c r="K116" s="154"/>
    </row>
    <row r="117" spans="1:11">
      <c r="A117" s="187"/>
      <c r="B117" s="69"/>
      <c r="C117" s="190"/>
      <c r="D117" s="68"/>
      <c r="E117" s="29"/>
      <c r="F117" s="69"/>
      <c r="G117" s="69"/>
      <c r="H117" s="68"/>
      <c r="I117" s="72">
        <f t="shared" si="4"/>
        <v>0</v>
      </c>
      <c r="J117" s="195">
        <f t="shared" si="5"/>
        <v>0</v>
      </c>
      <c r="K117" s="154"/>
    </row>
    <row r="118" spans="1:11">
      <c r="A118" s="187"/>
      <c r="B118" s="69"/>
      <c r="C118" s="190"/>
      <c r="D118" s="68"/>
      <c r="E118" s="29"/>
      <c r="F118" s="69"/>
      <c r="G118" s="69"/>
      <c r="H118" s="68"/>
      <c r="I118" s="72">
        <f t="shared" si="4"/>
        <v>0</v>
      </c>
      <c r="J118" s="195">
        <f t="shared" si="5"/>
        <v>0</v>
      </c>
      <c r="K118" s="154"/>
    </row>
    <row r="119" spans="1:11">
      <c r="A119" s="187"/>
      <c r="B119" s="69"/>
      <c r="C119" s="190"/>
      <c r="D119" s="68"/>
      <c r="E119" s="29"/>
      <c r="F119" s="69"/>
      <c r="G119" s="69"/>
      <c r="H119" s="68"/>
      <c r="I119" s="72">
        <f t="shared" si="4"/>
        <v>0</v>
      </c>
      <c r="J119" s="195">
        <f t="shared" si="5"/>
        <v>0</v>
      </c>
      <c r="K119" s="154"/>
    </row>
    <row r="120" spans="1:11">
      <c r="A120" s="187"/>
      <c r="B120" s="69"/>
      <c r="C120" s="190"/>
      <c r="D120" s="68"/>
      <c r="E120" s="29"/>
      <c r="F120" s="69"/>
      <c r="G120" s="69"/>
      <c r="H120" s="68"/>
      <c r="I120" s="72">
        <f t="shared" si="4"/>
        <v>0</v>
      </c>
      <c r="J120" s="195">
        <f t="shared" si="5"/>
        <v>0</v>
      </c>
      <c r="K120" s="154"/>
    </row>
    <row r="121" spans="1:11">
      <c r="A121" s="187"/>
      <c r="B121" s="69"/>
      <c r="C121" s="190"/>
      <c r="D121" s="68"/>
      <c r="E121" s="29"/>
      <c r="F121" s="69"/>
      <c r="G121" s="69"/>
      <c r="H121" s="68"/>
      <c r="I121" s="72">
        <f t="shared" si="4"/>
        <v>0</v>
      </c>
      <c r="J121" s="195">
        <f t="shared" si="5"/>
        <v>0</v>
      </c>
      <c r="K121" s="154"/>
    </row>
    <row r="122" spans="1:11">
      <c r="A122" s="187"/>
      <c r="B122" s="69"/>
      <c r="C122" s="190"/>
      <c r="D122" s="68"/>
      <c r="E122" s="29"/>
      <c r="F122" s="69"/>
      <c r="G122" s="69"/>
      <c r="H122" s="68"/>
      <c r="I122" s="72">
        <f t="shared" si="4"/>
        <v>0</v>
      </c>
      <c r="J122" s="195">
        <f t="shared" si="5"/>
        <v>0</v>
      </c>
      <c r="K122" s="154"/>
    </row>
    <row r="123" spans="1:11">
      <c r="A123" s="187"/>
      <c r="B123" s="69"/>
      <c r="C123" s="190"/>
      <c r="D123" s="68"/>
      <c r="E123" s="29"/>
      <c r="F123" s="69"/>
      <c r="G123" s="69"/>
      <c r="H123" s="68"/>
      <c r="I123" s="72">
        <f t="shared" si="4"/>
        <v>0</v>
      </c>
      <c r="J123" s="195">
        <f t="shared" si="5"/>
        <v>0</v>
      </c>
      <c r="K123" s="154"/>
    </row>
    <row r="124" spans="1:11">
      <c r="A124" s="187"/>
      <c r="B124" s="69"/>
      <c r="C124" s="190"/>
      <c r="D124" s="68"/>
      <c r="E124" s="29"/>
      <c r="F124" s="69"/>
      <c r="G124" s="69"/>
      <c r="H124" s="68"/>
      <c r="I124" s="72">
        <f t="shared" si="4"/>
        <v>0</v>
      </c>
      <c r="J124" s="195">
        <f t="shared" si="5"/>
        <v>0</v>
      </c>
      <c r="K124" s="154"/>
    </row>
    <row r="125" spans="1:11">
      <c r="A125" s="187"/>
      <c r="B125" s="69"/>
      <c r="C125" s="190"/>
      <c r="D125" s="68"/>
      <c r="E125" s="29"/>
      <c r="F125" s="69"/>
      <c r="G125" s="69"/>
      <c r="H125" s="68"/>
      <c r="I125" s="72">
        <f t="shared" si="4"/>
        <v>0</v>
      </c>
      <c r="J125" s="195">
        <f t="shared" si="5"/>
        <v>0</v>
      </c>
      <c r="K125" s="154"/>
    </row>
    <row r="126" spans="1:11">
      <c r="A126" s="187"/>
      <c r="B126" s="69"/>
      <c r="C126" s="190"/>
      <c r="D126" s="68"/>
      <c r="E126" s="29"/>
      <c r="F126" s="69"/>
      <c r="G126" s="69"/>
      <c r="H126" s="68"/>
      <c r="I126" s="72">
        <f t="shared" si="4"/>
        <v>0</v>
      </c>
      <c r="J126" s="195">
        <f t="shared" si="5"/>
        <v>0</v>
      </c>
      <c r="K126" s="154"/>
    </row>
    <row r="127" spans="1:11">
      <c r="A127" s="187"/>
      <c r="B127" s="69"/>
      <c r="C127" s="190"/>
      <c r="D127" s="68"/>
      <c r="E127" s="29"/>
      <c r="F127" s="69"/>
      <c r="G127" s="69"/>
      <c r="H127" s="68"/>
      <c r="I127" s="72">
        <f t="shared" si="4"/>
        <v>0</v>
      </c>
      <c r="J127" s="195">
        <f t="shared" si="5"/>
        <v>0</v>
      </c>
      <c r="K127" s="154"/>
    </row>
    <row r="128" spans="1:11">
      <c r="A128" s="187"/>
      <c r="B128" s="69"/>
      <c r="C128" s="190"/>
      <c r="D128" s="68"/>
      <c r="E128" s="29"/>
      <c r="F128" s="69"/>
      <c r="G128" s="69"/>
      <c r="H128" s="68"/>
      <c r="I128" s="72">
        <f t="shared" si="4"/>
        <v>0</v>
      </c>
      <c r="J128" s="195"/>
      <c r="K128" s="154"/>
    </row>
    <row r="129" spans="1:11">
      <c r="A129" s="187"/>
      <c r="B129" s="69"/>
      <c r="C129" s="190"/>
      <c r="D129" s="68"/>
      <c r="E129" s="29"/>
      <c r="F129" s="69"/>
      <c r="G129" s="69"/>
      <c r="H129" s="68"/>
      <c r="I129" s="72">
        <f t="shared" si="4"/>
        <v>0</v>
      </c>
      <c r="J129" s="195"/>
      <c r="K129" s="154"/>
    </row>
    <row r="130" spans="1:11">
      <c r="A130" s="187"/>
      <c r="B130" s="69"/>
      <c r="C130" s="190"/>
      <c r="D130" s="68"/>
      <c r="E130" s="29"/>
      <c r="F130" s="69"/>
      <c r="G130" s="69"/>
      <c r="H130" s="68"/>
      <c r="I130" s="72">
        <f t="shared" si="4"/>
        <v>0</v>
      </c>
      <c r="J130" s="195"/>
      <c r="K130" s="154"/>
    </row>
    <row r="131" spans="1:11">
      <c r="A131" s="187"/>
      <c r="B131" s="69"/>
      <c r="C131" s="190"/>
      <c r="D131" s="68"/>
      <c r="E131" s="29"/>
      <c r="F131" s="69"/>
      <c r="G131" s="69"/>
      <c r="H131" s="68"/>
      <c r="I131" s="72">
        <f t="shared" si="4"/>
        <v>0</v>
      </c>
      <c r="J131" s="195"/>
      <c r="K131" s="154"/>
    </row>
    <row r="132" spans="1:11">
      <c r="A132" s="187"/>
      <c r="B132" s="69"/>
      <c r="C132" s="190"/>
      <c r="D132" s="68"/>
      <c r="E132" s="29"/>
      <c r="F132" s="69"/>
      <c r="G132" s="69"/>
      <c r="H132" s="68"/>
      <c r="I132" s="72">
        <f t="shared" si="4"/>
        <v>0</v>
      </c>
      <c r="J132" s="195"/>
      <c r="K132" s="154"/>
    </row>
    <row r="133" spans="1:11">
      <c r="A133" s="187"/>
      <c r="B133" s="69"/>
      <c r="C133" s="190"/>
      <c r="D133" s="68"/>
      <c r="E133" s="29"/>
      <c r="F133" s="69"/>
      <c r="G133" s="69"/>
      <c r="H133" s="68"/>
      <c r="I133" s="72">
        <f t="shared" si="4"/>
        <v>0</v>
      </c>
      <c r="J133" s="195"/>
      <c r="K133" s="154"/>
    </row>
    <row r="134" spans="1:11">
      <c r="A134" s="187"/>
      <c r="B134" s="69"/>
      <c r="C134" s="190"/>
      <c r="D134" s="68"/>
      <c r="E134" s="29"/>
      <c r="F134" s="69"/>
      <c r="G134" s="69"/>
      <c r="H134" s="68"/>
      <c r="I134" s="72">
        <f t="shared" si="4"/>
        <v>0</v>
      </c>
      <c r="J134" s="195"/>
      <c r="K134" s="154"/>
    </row>
    <row r="135" spans="1:11">
      <c r="A135" s="187"/>
      <c r="B135" s="69"/>
      <c r="C135" s="190"/>
      <c r="D135" s="68"/>
      <c r="E135" s="29"/>
      <c r="F135" s="69"/>
      <c r="G135" s="69"/>
      <c r="H135" s="68"/>
      <c r="I135" s="72">
        <f t="shared" si="4"/>
        <v>0</v>
      </c>
      <c r="J135" s="195"/>
      <c r="K135" s="154"/>
    </row>
    <row r="136" spans="1:11">
      <c r="A136" s="187"/>
      <c r="B136" s="69"/>
      <c r="C136" s="190"/>
      <c r="D136" s="68"/>
      <c r="E136" s="29"/>
      <c r="F136" s="69"/>
      <c r="G136" s="69"/>
      <c r="H136" s="68"/>
      <c r="I136" s="72">
        <f t="shared" si="4"/>
        <v>0</v>
      </c>
      <c r="J136" s="195"/>
      <c r="K136" s="154"/>
    </row>
    <row r="137" spans="1:11">
      <c r="A137" s="187"/>
      <c r="B137" s="69"/>
      <c r="C137" s="190"/>
      <c r="D137" s="68"/>
      <c r="E137" s="29"/>
      <c r="F137" s="69"/>
      <c r="G137" s="69"/>
      <c r="H137" s="68"/>
      <c r="I137" s="72">
        <f t="shared" si="4"/>
        <v>0</v>
      </c>
      <c r="J137" s="195"/>
      <c r="K137" s="154"/>
    </row>
    <row r="138" spans="1:11">
      <c r="A138" s="187"/>
      <c r="B138" s="69"/>
      <c r="C138" s="190"/>
      <c r="D138" s="68"/>
      <c r="E138" s="29"/>
      <c r="F138" s="69"/>
      <c r="G138" s="69"/>
      <c r="H138" s="68"/>
      <c r="I138" s="72">
        <f t="shared" si="4"/>
        <v>0</v>
      </c>
      <c r="J138" s="195"/>
      <c r="K138" s="154"/>
    </row>
    <row r="139" spans="1:11">
      <c r="A139" s="187"/>
      <c r="B139" s="69"/>
      <c r="C139" s="190"/>
      <c r="D139" s="68"/>
      <c r="E139" s="29"/>
      <c r="F139" s="69"/>
      <c r="G139" s="69"/>
      <c r="H139" s="68"/>
      <c r="I139" s="72">
        <f t="shared" si="4"/>
        <v>0</v>
      </c>
      <c r="J139" s="195"/>
      <c r="K139" s="154"/>
    </row>
    <row r="140" spans="1:11">
      <c r="A140" s="187"/>
      <c r="B140" s="69"/>
      <c r="C140" s="190"/>
      <c r="D140" s="68"/>
      <c r="E140" s="29"/>
      <c r="F140" s="69"/>
      <c r="G140" s="69"/>
      <c r="H140" s="68"/>
      <c r="I140" s="72">
        <f t="shared" si="4"/>
        <v>0</v>
      </c>
      <c r="J140" s="195"/>
      <c r="K140" s="154"/>
    </row>
    <row r="141" spans="1:11">
      <c r="A141" s="187"/>
      <c r="B141" s="69"/>
      <c r="C141" s="190"/>
      <c r="D141" s="68"/>
      <c r="E141" s="29"/>
      <c r="F141" s="69"/>
      <c r="G141" s="69"/>
      <c r="H141" s="68"/>
      <c r="I141" s="72">
        <f t="shared" si="4"/>
        <v>0</v>
      </c>
      <c r="J141" s="195"/>
      <c r="K141" s="154"/>
    </row>
    <row r="142" spans="1:11">
      <c r="A142" s="187"/>
      <c r="B142" s="69"/>
      <c r="C142" s="190"/>
      <c r="D142" s="68"/>
      <c r="E142" s="29"/>
      <c r="F142" s="69"/>
      <c r="G142" s="69"/>
      <c r="H142" s="68"/>
      <c r="I142" s="72">
        <f t="shared" si="4"/>
        <v>0</v>
      </c>
      <c r="J142" s="195"/>
      <c r="K142" s="154"/>
    </row>
    <row r="143" spans="1:11">
      <c r="A143" s="187"/>
      <c r="B143" s="69"/>
      <c r="C143" s="190"/>
      <c r="D143" s="68"/>
      <c r="E143" s="29"/>
      <c r="F143" s="69"/>
      <c r="G143" s="69"/>
      <c r="H143" s="68"/>
      <c r="I143" s="72">
        <f t="shared" si="4"/>
        <v>0</v>
      </c>
      <c r="J143" s="195"/>
      <c r="K143" s="154"/>
    </row>
    <row r="144" spans="1:11">
      <c r="A144" s="187"/>
      <c r="B144" s="69"/>
      <c r="C144" s="190"/>
      <c r="D144" s="68"/>
      <c r="E144" s="29"/>
      <c r="F144" s="69"/>
      <c r="G144" s="69"/>
      <c r="H144" s="68"/>
      <c r="I144" s="72">
        <f t="shared" si="4"/>
        <v>0</v>
      </c>
      <c r="J144" s="195"/>
      <c r="K144" s="154"/>
    </row>
    <row r="145" spans="1:11">
      <c r="A145" s="187"/>
      <c r="B145" s="69"/>
      <c r="C145" s="190"/>
      <c r="D145" s="68"/>
      <c r="E145" s="29"/>
      <c r="F145" s="69"/>
      <c r="G145" s="69"/>
      <c r="H145" s="68"/>
      <c r="I145" s="72">
        <f t="shared" si="4"/>
        <v>0</v>
      </c>
      <c r="J145" s="195"/>
      <c r="K145" s="154"/>
    </row>
    <row r="146" spans="1:11">
      <c r="A146" s="187"/>
      <c r="B146" s="69"/>
      <c r="C146" s="190"/>
      <c r="D146" s="68"/>
      <c r="E146" s="29"/>
      <c r="F146" s="69"/>
      <c r="G146" s="69"/>
      <c r="H146" s="68"/>
      <c r="I146" s="72">
        <f t="shared" si="4"/>
        <v>0</v>
      </c>
      <c r="J146" s="195"/>
      <c r="K146" s="154"/>
    </row>
    <row r="147" spans="1:11">
      <c r="A147" s="187"/>
      <c r="B147" s="69"/>
      <c r="C147" s="190"/>
      <c r="D147" s="68"/>
      <c r="E147" s="29"/>
      <c r="F147" s="69"/>
      <c r="G147" s="69"/>
      <c r="H147" s="68"/>
      <c r="I147" s="72">
        <f t="shared" si="4"/>
        <v>0</v>
      </c>
      <c r="J147" s="195"/>
      <c r="K147" s="154"/>
    </row>
    <row r="148" spans="1:11">
      <c r="A148" s="187"/>
      <c r="B148" s="69"/>
      <c r="C148" s="190"/>
      <c r="D148" s="68"/>
      <c r="E148" s="29"/>
      <c r="F148" s="69"/>
      <c r="G148" s="69"/>
      <c r="H148" s="68"/>
      <c r="I148" s="72">
        <f t="shared" ref="I148:I166" si="6">(F148*H148*2+G148*H148*2)*0.000001</f>
        <v>0</v>
      </c>
      <c r="J148" s="195"/>
      <c r="K148" s="154"/>
    </row>
    <row r="149" spans="1:11">
      <c r="A149" s="187"/>
      <c r="B149" s="69"/>
      <c r="C149" s="190"/>
      <c r="D149" s="68"/>
      <c r="E149" s="29"/>
      <c r="F149" s="69"/>
      <c r="G149" s="69"/>
      <c r="H149" s="68"/>
      <c r="I149" s="72">
        <f t="shared" si="6"/>
        <v>0</v>
      </c>
      <c r="J149" s="195"/>
      <c r="K149" s="154"/>
    </row>
    <row r="150" spans="1:11">
      <c r="A150" s="187"/>
      <c r="B150" s="69"/>
      <c r="C150" s="190"/>
      <c r="D150" s="68"/>
      <c r="E150" s="29"/>
      <c r="F150" s="69"/>
      <c r="G150" s="69"/>
      <c r="H150" s="68"/>
      <c r="I150" s="72">
        <f t="shared" si="6"/>
        <v>0</v>
      </c>
      <c r="J150" s="195"/>
      <c r="K150" s="154"/>
    </row>
    <row r="151" spans="1:11">
      <c r="A151" s="187"/>
      <c r="B151" s="69"/>
      <c r="C151" s="190"/>
      <c r="D151" s="68"/>
      <c r="E151" s="29"/>
      <c r="F151" s="69"/>
      <c r="G151" s="69"/>
      <c r="H151" s="68"/>
      <c r="I151" s="72">
        <f t="shared" si="6"/>
        <v>0</v>
      </c>
      <c r="J151" s="195"/>
      <c r="K151" s="154"/>
    </row>
    <row r="152" spans="1:11">
      <c r="A152" s="187"/>
      <c r="B152" s="69"/>
      <c r="C152" s="190"/>
      <c r="D152" s="68"/>
      <c r="E152" s="29"/>
      <c r="F152" s="69"/>
      <c r="G152" s="69"/>
      <c r="H152" s="68"/>
      <c r="I152" s="72">
        <f t="shared" si="6"/>
        <v>0</v>
      </c>
      <c r="J152" s="195"/>
      <c r="K152" s="154"/>
    </row>
    <row r="153" spans="1:11">
      <c r="A153" s="187"/>
      <c r="B153" s="69"/>
      <c r="C153" s="190"/>
      <c r="D153" s="68"/>
      <c r="E153" s="29"/>
      <c r="F153" s="69"/>
      <c r="G153" s="69"/>
      <c r="H153" s="68"/>
      <c r="I153" s="72">
        <f t="shared" si="6"/>
        <v>0</v>
      </c>
      <c r="J153" s="195"/>
      <c r="K153" s="154"/>
    </row>
    <row r="154" spans="1:11">
      <c r="A154" s="187"/>
      <c r="B154" s="69"/>
      <c r="C154" s="190"/>
      <c r="D154" s="68"/>
      <c r="E154" s="29"/>
      <c r="F154" s="69"/>
      <c r="G154" s="69"/>
      <c r="H154" s="68"/>
      <c r="I154" s="72">
        <f t="shared" si="6"/>
        <v>0</v>
      </c>
      <c r="J154" s="195"/>
      <c r="K154" s="154"/>
    </row>
    <row r="155" spans="1:11">
      <c r="A155" s="187"/>
      <c r="B155" s="69"/>
      <c r="C155" s="190"/>
      <c r="D155" s="68"/>
      <c r="E155" s="29"/>
      <c r="F155" s="69"/>
      <c r="G155" s="69"/>
      <c r="H155" s="68"/>
      <c r="I155" s="72">
        <f t="shared" si="6"/>
        <v>0</v>
      </c>
      <c r="J155" s="195"/>
      <c r="K155" s="154"/>
    </row>
    <row r="156" spans="1:11">
      <c r="A156" s="187"/>
      <c r="B156" s="69"/>
      <c r="C156" s="190"/>
      <c r="D156" s="68"/>
      <c r="E156" s="29"/>
      <c r="F156" s="69"/>
      <c r="G156" s="69"/>
      <c r="H156" s="68"/>
      <c r="I156" s="72">
        <f t="shared" si="6"/>
        <v>0</v>
      </c>
      <c r="J156" s="195"/>
      <c r="K156" s="154"/>
    </row>
    <row r="157" spans="1:11">
      <c r="A157" s="187"/>
      <c r="B157" s="69"/>
      <c r="C157" s="190"/>
      <c r="D157" s="68"/>
      <c r="E157" s="29"/>
      <c r="F157" s="69"/>
      <c r="G157" s="69"/>
      <c r="H157" s="68"/>
      <c r="I157" s="72">
        <f t="shared" si="6"/>
        <v>0</v>
      </c>
      <c r="J157" s="195"/>
      <c r="K157" s="154"/>
    </row>
    <row r="158" spans="1:11">
      <c r="A158" s="187"/>
      <c r="B158" s="69"/>
      <c r="C158" s="190"/>
      <c r="D158" s="68"/>
      <c r="E158" s="29"/>
      <c r="F158" s="69"/>
      <c r="G158" s="69"/>
      <c r="H158" s="68"/>
      <c r="I158" s="72">
        <f t="shared" si="6"/>
        <v>0</v>
      </c>
      <c r="J158" s="195"/>
      <c r="K158" s="154"/>
    </row>
    <row r="159" spans="1:11">
      <c r="A159" s="187"/>
      <c r="B159" s="69"/>
      <c r="C159" s="190"/>
      <c r="D159" s="68"/>
      <c r="E159" s="29"/>
      <c r="F159" s="69"/>
      <c r="G159" s="69"/>
      <c r="H159" s="68"/>
      <c r="I159" s="72">
        <f t="shared" si="6"/>
        <v>0</v>
      </c>
      <c r="J159" s="195"/>
      <c r="K159" s="154"/>
    </row>
    <row r="160" spans="1:11">
      <c r="A160" s="187"/>
      <c r="B160" s="69"/>
      <c r="C160" s="190"/>
      <c r="D160" s="68"/>
      <c r="E160" s="29"/>
      <c r="F160" s="69"/>
      <c r="G160" s="69"/>
      <c r="H160" s="68"/>
      <c r="I160" s="72">
        <f t="shared" si="6"/>
        <v>0</v>
      </c>
      <c r="J160" s="195"/>
      <c r="K160" s="154"/>
    </row>
    <row r="161" spans="1:11">
      <c r="A161" s="187"/>
      <c r="B161" s="69"/>
      <c r="C161" s="190"/>
      <c r="D161" s="68"/>
      <c r="E161" s="29"/>
      <c r="F161" s="69"/>
      <c r="G161" s="69"/>
      <c r="H161" s="68"/>
      <c r="I161" s="72">
        <f t="shared" si="6"/>
        <v>0</v>
      </c>
      <c r="J161" s="195"/>
      <c r="K161" s="154"/>
    </row>
    <row r="162" spans="1:11">
      <c r="A162" s="187"/>
      <c r="B162" s="69"/>
      <c r="C162" s="190"/>
      <c r="D162" s="68"/>
      <c r="E162" s="29"/>
      <c r="F162" s="69"/>
      <c r="G162" s="69"/>
      <c r="H162" s="68"/>
      <c r="I162" s="72">
        <f t="shared" si="6"/>
        <v>0</v>
      </c>
      <c r="J162" s="195"/>
      <c r="K162" s="154"/>
    </row>
    <row r="163" spans="1:11">
      <c r="A163" s="187"/>
      <c r="B163" s="69"/>
      <c r="C163" s="190"/>
      <c r="D163" s="68"/>
      <c r="E163" s="29"/>
      <c r="F163" s="69"/>
      <c r="G163" s="69"/>
      <c r="H163" s="68"/>
      <c r="I163" s="72">
        <f t="shared" si="6"/>
        <v>0</v>
      </c>
      <c r="J163" s="195"/>
      <c r="K163" s="154"/>
    </row>
    <row r="164" spans="1:11">
      <c r="A164" s="187"/>
      <c r="B164" s="69"/>
      <c r="C164" s="190"/>
      <c r="D164" s="68"/>
      <c r="E164" s="29"/>
      <c r="F164" s="69"/>
      <c r="G164" s="69"/>
      <c r="H164" s="68"/>
      <c r="I164" s="72">
        <f t="shared" si="6"/>
        <v>0</v>
      </c>
      <c r="J164" s="195"/>
      <c r="K164" s="154"/>
    </row>
    <row r="165" spans="1:11">
      <c r="A165" s="187"/>
      <c r="B165" s="69"/>
      <c r="C165" s="190"/>
      <c r="D165" s="68"/>
      <c r="E165" s="29"/>
      <c r="F165" s="69"/>
      <c r="G165" s="69"/>
      <c r="H165" s="68"/>
      <c r="I165" s="72">
        <f t="shared" si="6"/>
        <v>0</v>
      </c>
      <c r="J165" s="195"/>
      <c r="K165" s="154"/>
    </row>
    <row r="166" spans="1:11">
      <c r="A166" s="187"/>
      <c r="B166" s="69"/>
      <c r="C166" s="190"/>
      <c r="D166" s="68"/>
      <c r="E166" s="29"/>
      <c r="F166" s="69"/>
      <c r="G166" s="69"/>
      <c r="H166" s="68"/>
      <c r="I166" s="72">
        <f t="shared" si="6"/>
        <v>0</v>
      </c>
      <c r="J166" s="195"/>
      <c r="K166" s="154"/>
    </row>
  </sheetData>
  <mergeCells count="11">
    <mergeCell ref="A1:J1"/>
    <mergeCell ref="A2:K2"/>
    <mergeCell ref="F3:H3"/>
    <mergeCell ref="A3:A4"/>
    <mergeCell ref="B3:B4"/>
    <mergeCell ref="C3:C4"/>
    <mergeCell ref="D3:D4"/>
    <mergeCell ref="E3:E4"/>
    <mergeCell ref="I3:I4"/>
    <mergeCell ref="J3:J4"/>
    <mergeCell ref="K3:K4"/>
  </mergeCells>
  <pageMargins left="0.75" right="0.75" top="1" bottom="1" header="0.509027777777778" footer="0.509027777777778"/>
  <pageSetup paperSize="9" orientation="portrait"/>
  <headerFooter alignWithMargins="0" scaleWithDoc="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66FF"/>
  </sheetPr>
  <dimension ref="A1:I481"/>
  <sheetViews>
    <sheetView zoomScale="110" zoomScaleNormal="110" workbookViewId="0">
      <pane ySplit="2" topLeftCell="A379" activePane="bottomLeft" state="frozen"/>
      <selection/>
      <selection pane="bottomLeft" activeCell="F398" sqref="F398"/>
    </sheetView>
  </sheetViews>
  <sheetFormatPr defaultColWidth="13.625" defaultRowHeight="14.25"/>
  <cols>
    <col min="1" max="1" width="12.25" style="139" customWidth="1"/>
    <col min="2" max="2" width="9.125" style="140" customWidth="1"/>
    <col min="3" max="3" width="8.75" style="141" customWidth="1"/>
    <col min="4" max="4" width="13.625" customWidth="1"/>
    <col min="5" max="5" width="13.625" style="47" customWidth="1"/>
    <col min="6" max="6" width="7.625" style="36" customWidth="1"/>
    <col min="7" max="7" width="10.875" customWidth="1"/>
    <col min="8" max="16383" width="13.625" customWidth="1"/>
  </cols>
  <sheetData>
    <row r="1" customFormat="1" ht="22.5" spans="1:9">
      <c r="A1" s="142" t="s">
        <v>2803</v>
      </c>
      <c r="B1" s="143"/>
      <c r="C1" s="144"/>
      <c r="D1" s="145"/>
      <c r="E1" s="1"/>
      <c r="F1" s="146"/>
      <c r="G1" s="145"/>
      <c r="H1" s="147" t="s">
        <v>674</v>
      </c>
      <c r="I1" s="169">
        <f>SUBTOTAL(109,F:F)</f>
        <v>13231</v>
      </c>
    </row>
    <row r="2" s="138" customFormat="1" ht="18.75" spans="1:8">
      <c r="A2" s="148" t="s">
        <v>2804</v>
      </c>
      <c r="B2" s="149" t="s">
        <v>49</v>
      </c>
      <c r="C2" s="150" t="s">
        <v>50</v>
      </c>
      <c r="D2" s="150" t="s">
        <v>51</v>
      </c>
      <c r="E2" s="150" t="s">
        <v>2805</v>
      </c>
      <c r="F2" s="151" t="s">
        <v>2806</v>
      </c>
      <c r="G2" s="150" t="s">
        <v>2807</v>
      </c>
      <c r="H2" s="150" t="s">
        <v>53</v>
      </c>
    </row>
    <row r="3" customFormat="1" spans="1:8">
      <c r="A3" s="152">
        <v>42789</v>
      </c>
      <c r="B3" s="69" t="s">
        <v>54</v>
      </c>
      <c r="C3" s="153" t="s">
        <v>45</v>
      </c>
      <c r="D3" s="69" t="s">
        <v>245</v>
      </c>
      <c r="E3" s="154" t="s">
        <v>695</v>
      </c>
      <c r="F3" s="39">
        <v>20</v>
      </c>
      <c r="G3" s="40" t="s">
        <v>1575</v>
      </c>
      <c r="H3" s="40"/>
    </row>
    <row r="4" customFormat="1" spans="1:8">
      <c r="A4" s="152">
        <v>42790</v>
      </c>
      <c r="B4" s="155" t="s">
        <v>54</v>
      </c>
      <c r="C4" s="156" t="s">
        <v>27</v>
      </c>
      <c r="D4" s="157" t="s">
        <v>131</v>
      </c>
      <c r="E4" s="154" t="s">
        <v>1709</v>
      </c>
      <c r="F4" s="158">
        <v>5</v>
      </c>
      <c r="G4" s="40" t="s">
        <v>2808</v>
      </c>
      <c r="H4" s="40"/>
    </row>
    <row r="5" customFormat="1" spans="1:8">
      <c r="A5" s="152">
        <v>42797</v>
      </c>
      <c r="B5" s="69" t="s">
        <v>54</v>
      </c>
      <c r="C5" s="153" t="s">
        <v>37</v>
      </c>
      <c r="D5" s="69" t="s">
        <v>210</v>
      </c>
      <c r="E5" s="154" t="s">
        <v>2809</v>
      </c>
      <c r="F5" s="39">
        <v>20</v>
      </c>
      <c r="G5" s="40" t="s">
        <v>1575</v>
      </c>
      <c r="H5" s="40"/>
    </row>
    <row r="6" customFormat="1" spans="1:8">
      <c r="A6" s="152">
        <v>42798</v>
      </c>
      <c r="B6" s="69" t="s">
        <v>54</v>
      </c>
      <c r="C6" s="153" t="s">
        <v>38</v>
      </c>
      <c r="D6" s="69" t="s">
        <v>142</v>
      </c>
      <c r="E6" s="154" t="s">
        <v>2810</v>
      </c>
      <c r="F6" s="39">
        <v>300</v>
      </c>
      <c r="G6" s="40" t="s">
        <v>1575</v>
      </c>
      <c r="H6" s="40"/>
    </row>
    <row r="7" customFormat="1" spans="1:8">
      <c r="A7" s="152">
        <v>42804</v>
      </c>
      <c r="B7" s="69" t="s">
        <v>54</v>
      </c>
      <c r="C7" s="153" t="s">
        <v>45</v>
      </c>
      <c r="D7" s="69" t="s">
        <v>157</v>
      </c>
      <c r="E7" s="69" t="s">
        <v>751</v>
      </c>
      <c r="F7" s="39">
        <v>5</v>
      </c>
      <c r="G7" s="40" t="s">
        <v>1575</v>
      </c>
      <c r="H7" s="40"/>
    </row>
    <row r="8" customFormat="1" spans="1:8">
      <c r="A8" s="152">
        <v>42806</v>
      </c>
      <c r="B8" s="155" t="s">
        <v>54</v>
      </c>
      <c r="C8" s="156" t="s">
        <v>42</v>
      </c>
      <c r="D8" s="159" t="s">
        <v>288</v>
      </c>
      <c r="E8" s="160"/>
      <c r="F8" s="158">
        <v>5</v>
      </c>
      <c r="G8" s="40" t="s">
        <v>2808</v>
      </c>
      <c r="H8" s="40"/>
    </row>
    <row r="9" customFormat="1" spans="1:8">
      <c r="A9" s="152">
        <v>42808</v>
      </c>
      <c r="B9" s="155" t="s">
        <v>54</v>
      </c>
      <c r="C9" s="156" t="s">
        <v>340</v>
      </c>
      <c r="D9" s="159" t="s">
        <v>348</v>
      </c>
      <c r="E9" s="154" t="s">
        <v>2811</v>
      </c>
      <c r="F9" s="39">
        <v>20</v>
      </c>
      <c r="G9" s="40" t="s">
        <v>1575</v>
      </c>
      <c r="H9" s="40"/>
    </row>
    <row r="10" customFormat="1" spans="1:8">
      <c r="A10" s="152">
        <v>42808</v>
      </c>
      <c r="B10" s="155" t="s">
        <v>54</v>
      </c>
      <c r="C10" s="156" t="s">
        <v>27</v>
      </c>
      <c r="D10" s="157" t="s">
        <v>131</v>
      </c>
      <c r="E10" s="154"/>
      <c r="F10" s="39">
        <v>15</v>
      </c>
      <c r="G10" s="40" t="s">
        <v>2812</v>
      </c>
      <c r="H10" s="40" t="s">
        <v>2812</v>
      </c>
    </row>
    <row r="11" customFormat="1" spans="1:8">
      <c r="A11" s="152">
        <v>42800</v>
      </c>
      <c r="B11" s="69" t="s">
        <v>54</v>
      </c>
      <c r="C11" s="153" t="s">
        <v>38</v>
      </c>
      <c r="D11" s="69" t="s">
        <v>138</v>
      </c>
      <c r="E11" s="154" t="s">
        <v>690</v>
      </c>
      <c r="F11" s="39">
        <v>30</v>
      </c>
      <c r="G11" s="40" t="s">
        <v>1575</v>
      </c>
      <c r="H11" s="40"/>
    </row>
    <row r="12" customFormat="1" spans="1:8">
      <c r="A12" s="152">
        <v>42800</v>
      </c>
      <c r="B12" s="69" t="s">
        <v>54</v>
      </c>
      <c r="C12" s="153" t="s">
        <v>38</v>
      </c>
      <c r="D12" s="69" t="s">
        <v>138</v>
      </c>
      <c r="E12" s="154"/>
      <c r="F12" s="39">
        <v>30</v>
      </c>
      <c r="G12" s="40" t="s">
        <v>1575</v>
      </c>
      <c r="H12" s="40"/>
    </row>
    <row r="13" customFormat="1" spans="1:8">
      <c r="A13" s="152">
        <v>42800</v>
      </c>
      <c r="B13" s="155" t="s">
        <v>54</v>
      </c>
      <c r="C13" s="161" t="s">
        <v>30</v>
      </c>
      <c r="D13" s="162" t="s">
        <v>114</v>
      </c>
      <c r="E13" s="155" t="s">
        <v>751</v>
      </c>
      <c r="F13" s="158">
        <v>5</v>
      </c>
      <c r="G13" s="40" t="s">
        <v>2808</v>
      </c>
      <c r="H13" s="40"/>
    </row>
    <row r="14" customFormat="1" spans="1:8">
      <c r="A14" s="152">
        <v>42800</v>
      </c>
      <c r="B14" s="155" t="s">
        <v>54</v>
      </c>
      <c r="C14" s="156" t="s">
        <v>27</v>
      </c>
      <c r="D14" s="159" t="s">
        <v>338</v>
      </c>
      <c r="E14" s="160" t="s">
        <v>690</v>
      </c>
      <c r="F14" s="39">
        <v>15</v>
      </c>
      <c r="G14" s="40" t="s">
        <v>1575</v>
      </c>
      <c r="H14" s="40"/>
    </row>
    <row r="15" customFormat="1" spans="1:8">
      <c r="A15" s="152">
        <v>42796</v>
      </c>
      <c r="B15" s="155" t="s">
        <v>54</v>
      </c>
      <c r="C15" s="163" t="s">
        <v>163</v>
      </c>
      <c r="D15" s="155" t="s">
        <v>153</v>
      </c>
      <c r="E15" s="154" t="s">
        <v>812</v>
      </c>
      <c r="F15" s="39">
        <v>30</v>
      </c>
      <c r="G15" s="40" t="s">
        <v>2813</v>
      </c>
      <c r="H15" s="40" t="s">
        <v>2813</v>
      </c>
    </row>
    <row r="16" customFormat="1" spans="1:8">
      <c r="A16" s="152">
        <v>42796</v>
      </c>
      <c r="B16" s="155" t="s">
        <v>54</v>
      </c>
      <c r="C16" s="164" t="s">
        <v>163</v>
      </c>
      <c r="D16" s="165" t="s">
        <v>172</v>
      </c>
      <c r="E16" s="154" t="s">
        <v>695</v>
      </c>
      <c r="F16" s="39">
        <v>7</v>
      </c>
      <c r="G16" s="40" t="s">
        <v>2813</v>
      </c>
      <c r="H16" s="40" t="s">
        <v>2813</v>
      </c>
    </row>
    <row r="17" customFormat="1" spans="1:8">
      <c r="A17" s="152">
        <v>42796</v>
      </c>
      <c r="B17" s="69" t="s">
        <v>54</v>
      </c>
      <c r="C17" s="164" t="s">
        <v>163</v>
      </c>
      <c r="D17" s="69" t="s">
        <v>190</v>
      </c>
      <c r="E17" s="154" t="s">
        <v>690</v>
      </c>
      <c r="F17" s="39">
        <v>10</v>
      </c>
      <c r="G17" s="40" t="s">
        <v>2808</v>
      </c>
      <c r="H17" s="40"/>
    </row>
    <row r="18" customFormat="1" spans="1:8">
      <c r="A18" s="152">
        <v>42802</v>
      </c>
      <c r="B18" s="155" t="s">
        <v>54</v>
      </c>
      <c r="C18" s="156" t="s">
        <v>144</v>
      </c>
      <c r="D18" s="159" t="s">
        <v>298</v>
      </c>
      <c r="E18" s="154" t="s">
        <v>690</v>
      </c>
      <c r="F18" s="39">
        <v>60</v>
      </c>
      <c r="G18" s="40" t="s">
        <v>1575</v>
      </c>
      <c r="H18" s="40"/>
    </row>
    <row r="19" customFormat="1" spans="1:8">
      <c r="A19" s="152">
        <v>42802</v>
      </c>
      <c r="B19" s="155" t="s">
        <v>54</v>
      </c>
      <c r="C19" s="156" t="s">
        <v>36</v>
      </c>
      <c r="D19" s="159" t="s">
        <v>293</v>
      </c>
      <c r="E19" s="154" t="s">
        <v>690</v>
      </c>
      <c r="F19" s="39">
        <v>30</v>
      </c>
      <c r="G19" s="40" t="s">
        <v>1575</v>
      </c>
      <c r="H19" s="40"/>
    </row>
    <row r="20" customFormat="1" spans="1:8">
      <c r="A20" s="152">
        <v>42803</v>
      </c>
      <c r="B20" s="155" t="s">
        <v>54</v>
      </c>
      <c r="C20" s="163" t="s">
        <v>23</v>
      </c>
      <c r="D20" s="155" t="s">
        <v>763</v>
      </c>
      <c r="E20" s="154" t="s">
        <v>698</v>
      </c>
      <c r="F20" s="39">
        <v>80</v>
      </c>
      <c r="G20" s="40" t="s">
        <v>1575</v>
      </c>
      <c r="H20" s="40"/>
    </row>
    <row r="21" customFormat="1" spans="1:8">
      <c r="A21" s="152">
        <v>42804</v>
      </c>
      <c r="B21" s="155" t="s">
        <v>54</v>
      </c>
      <c r="C21" s="156" t="s">
        <v>30</v>
      </c>
      <c r="D21" s="157" t="s">
        <v>126</v>
      </c>
      <c r="E21" s="154" t="s">
        <v>1068</v>
      </c>
      <c r="F21" s="39">
        <v>20</v>
      </c>
      <c r="G21" s="40" t="s">
        <v>1575</v>
      </c>
      <c r="H21" s="40"/>
    </row>
    <row r="22" customFormat="1" spans="1:8">
      <c r="A22" s="152">
        <v>42809</v>
      </c>
      <c r="B22" s="155" t="s">
        <v>54</v>
      </c>
      <c r="C22" s="161" t="s">
        <v>82</v>
      </c>
      <c r="D22" s="166" t="s">
        <v>98</v>
      </c>
      <c r="E22" s="154" t="s">
        <v>1709</v>
      </c>
      <c r="F22" s="39">
        <v>5</v>
      </c>
      <c r="G22" s="40" t="s">
        <v>1575</v>
      </c>
      <c r="H22" s="40"/>
    </row>
    <row r="23" customFormat="1" spans="1:8">
      <c r="A23" s="152">
        <v>42809</v>
      </c>
      <c r="B23" s="155" t="s">
        <v>54</v>
      </c>
      <c r="C23" s="156" t="s">
        <v>144</v>
      </c>
      <c r="D23" s="159" t="s">
        <v>298</v>
      </c>
      <c r="E23" s="154"/>
      <c r="F23" s="39">
        <v>25</v>
      </c>
      <c r="G23" s="40" t="s">
        <v>1575</v>
      </c>
      <c r="H23" s="40"/>
    </row>
    <row r="24" customFormat="1" spans="1:8">
      <c r="A24" s="152">
        <v>42809</v>
      </c>
      <c r="B24" s="155" t="s">
        <v>54</v>
      </c>
      <c r="C24" s="161" t="s">
        <v>82</v>
      </c>
      <c r="D24" s="166" t="s">
        <v>98</v>
      </c>
      <c r="E24" s="154" t="s">
        <v>1709</v>
      </c>
      <c r="F24" s="39">
        <v>5</v>
      </c>
      <c r="G24" s="40" t="s">
        <v>1575</v>
      </c>
      <c r="H24" s="40"/>
    </row>
    <row r="25" customFormat="1" spans="1:8">
      <c r="A25" s="152">
        <v>42811</v>
      </c>
      <c r="B25" s="69" t="s">
        <v>54</v>
      </c>
      <c r="C25" s="153" t="s">
        <v>45</v>
      </c>
      <c r="D25" s="69" t="s">
        <v>156</v>
      </c>
      <c r="E25" s="154" t="s">
        <v>690</v>
      </c>
      <c r="F25" s="39">
        <v>10</v>
      </c>
      <c r="G25" s="40" t="s">
        <v>1575</v>
      </c>
      <c r="H25" s="40"/>
    </row>
    <row r="26" customFormat="1" spans="1:8">
      <c r="A26" s="152">
        <v>42809</v>
      </c>
      <c r="B26" s="155" t="s">
        <v>54</v>
      </c>
      <c r="C26" s="163" t="s">
        <v>163</v>
      </c>
      <c r="D26" s="155" t="s">
        <v>153</v>
      </c>
      <c r="E26" s="154" t="s">
        <v>812</v>
      </c>
      <c r="F26" s="39">
        <v>15</v>
      </c>
      <c r="G26" s="40" t="s">
        <v>1575</v>
      </c>
      <c r="H26" s="40"/>
    </row>
    <row r="27" customFormat="1" spans="1:8">
      <c r="A27" s="152">
        <v>42810</v>
      </c>
      <c r="B27" s="155" t="s">
        <v>54</v>
      </c>
      <c r="C27" s="167" t="s">
        <v>295</v>
      </c>
      <c r="D27" s="40"/>
      <c r="E27" s="154" t="s">
        <v>2814</v>
      </c>
      <c r="F27" s="39">
        <v>10</v>
      </c>
      <c r="G27" s="40" t="s">
        <v>2815</v>
      </c>
      <c r="H27" s="40" t="s">
        <v>2815</v>
      </c>
    </row>
    <row r="28" customFormat="1" spans="1:8">
      <c r="A28" s="152">
        <v>42805</v>
      </c>
      <c r="B28" s="155" t="s">
        <v>54</v>
      </c>
      <c r="C28" s="164" t="s">
        <v>163</v>
      </c>
      <c r="D28" s="165" t="s">
        <v>176</v>
      </c>
      <c r="E28" s="154" t="s">
        <v>751</v>
      </c>
      <c r="F28" s="39">
        <v>5</v>
      </c>
      <c r="G28" s="40" t="s">
        <v>1575</v>
      </c>
      <c r="H28" s="40"/>
    </row>
    <row r="29" customFormat="1" spans="1:8">
      <c r="A29" s="152">
        <v>42798</v>
      </c>
      <c r="B29" s="155" t="s">
        <v>54</v>
      </c>
      <c r="C29" s="161" t="s">
        <v>30</v>
      </c>
      <c r="D29" s="162" t="s">
        <v>114</v>
      </c>
      <c r="E29" s="154" t="s">
        <v>2695</v>
      </c>
      <c r="F29" s="39">
        <v>20</v>
      </c>
      <c r="G29" s="40" t="s">
        <v>1575</v>
      </c>
      <c r="H29" s="40"/>
    </row>
    <row r="30" customFormat="1" spans="1:8">
      <c r="A30" s="152">
        <v>42798</v>
      </c>
      <c r="B30" s="155" t="s">
        <v>54</v>
      </c>
      <c r="C30" s="156" t="s">
        <v>27</v>
      </c>
      <c r="D30" s="157" t="s">
        <v>131</v>
      </c>
      <c r="E30" s="154" t="s">
        <v>1681</v>
      </c>
      <c r="F30" s="39">
        <v>5</v>
      </c>
      <c r="G30" s="40" t="s">
        <v>1575</v>
      </c>
      <c r="H30" s="40"/>
    </row>
    <row r="31" customFormat="1" spans="1:8">
      <c r="A31" s="152">
        <v>42800</v>
      </c>
      <c r="B31" s="155" t="s">
        <v>54</v>
      </c>
      <c r="C31" s="164" t="s">
        <v>163</v>
      </c>
      <c r="D31" s="155" t="s">
        <v>153</v>
      </c>
      <c r="E31" s="154" t="s">
        <v>2816</v>
      </c>
      <c r="F31" s="39">
        <v>20</v>
      </c>
      <c r="G31" s="40" t="s">
        <v>2813</v>
      </c>
      <c r="H31" s="40" t="s">
        <v>2813</v>
      </c>
    </row>
    <row r="32" customFormat="1" spans="1:8">
      <c r="A32" s="152">
        <v>42811</v>
      </c>
      <c r="B32" s="155" t="s">
        <v>54</v>
      </c>
      <c r="C32" s="156" t="s">
        <v>45</v>
      </c>
      <c r="D32" s="159" t="s">
        <v>300</v>
      </c>
      <c r="E32" s="154" t="s">
        <v>1607</v>
      </c>
      <c r="F32" s="39">
        <v>10</v>
      </c>
      <c r="G32" s="40" t="s">
        <v>1575</v>
      </c>
      <c r="H32" s="40"/>
    </row>
    <row r="33" customFormat="1" spans="1:8">
      <c r="A33" s="152">
        <v>42811</v>
      </c>
      <c r="B33" s="155" t="s">
        <v>54</v>
      </c>
      <c r="C33" s="163" t="s">
        <v>85</v>
      </c>
      <c r="D33" s="155" t="s">
        <v>153</v>
      </c>
      <c r="E33" s="154" t="s">
        <v>751</v>
      </c>
      <c r="F33" s="39">
        <v>15</v>
      </c>
      <c r="G33" s="40" t="s">
        <v>2808</v>
      </c>
      <c r="H33" s="40"/>
    </row>
    <row r="34" customFormat="1" spans="1:8">
      <c r="A34" s="152">
        <v>42812</v>
      </c>
      <c r="B34" s="155" t="s">
        <v>54</v>
      </c>
      <c r="C34" s="156" t="s">
        <v>45</v>
      </c>
      <c r="D34" s="159" t="s">
        <v>300</v>
      </c>
      <c r="E34" s="154" t="s">
        <v>690</v>
      </c>
      <c r="F34" s="39">
        <v>20</v>
      </c>
      <c r="G34" s="40" t="s">
        <v>1575</v>
      </c>
      <c r="H34" s="40"/>
    </row>
    <row r="35" customFormat="1" spans="1:8">
      <c r="A35" s="152">
        <v>42812</v>
      </c>
      <c r="B35" s="155" t="s">
        <v>54</v>
      </c>
      <c r="C35" s="156" t="s">
        <v>30</v>
      </c>
      <c r="D35" s="157" t="s">
        <v>126</v>
      </c>
      <c r="E35" s="154" t="s">
        <v>695</v>
      </c>
      <c r="F35" s="39">
        <v>10</v>
      </c>
      <c r="G35" s="40" t="s">
        <v>1575</v>
      </c>
      <c r="H35" s="40"/>
    </row>
    <row r="36" customFormat="1" spans="1:8">
      <c r="A36" s="152">
        <v>42812</v>
      </c>
      <c r="B36" s="155" t="s">
        <v>54</v>
      </c>
      <c r="C36" s="164" t="s">
        <v>163</v>
      </c>
      <c r="D36" s="165" t="s">
        <v>172</v>
      </c>
      <c r="E36" s="154" t="s">
        <v>801</v>
      </c>
      <c r="F36" s="39">
        <v>15</v>
      </c>
      <c r="G36" s="40" t="s">
        <v>1575</v>
      </c>
      <c r="H36" s="40"/>
    </row>
    <row r="37" customFormat="1" spans="1:8">
      <c r="A37" s="152">
        <v>42813</v>
      </c>
      <c r="B37" s="155" t="s">
        <v>54</v>
      </c>
      <c r="C37" s="156" t="s">
        <v>27</v>
      </c>
      <c r="D37" s="159" t="s">
        <v>338</v>
      </c>
      <c r="E37" s="154"/>
      <c r="F37" s="39">
        <v>300</v>
      </c>
      <c r="G37" s="40" t="s">
        <v>1575</v>
      </c>
      <c r="H37" s="40"/>
    </row>
    <row r="38" customFormat="1" spans="1:8">
      <c r="A38" s="152">
        <v>42813</v>
      </c>
      <c r="B38" s="155" t="s">
        <v>54</v>
      </c>
      <c r="C38" s="167" t="s">
        <v>144</v>
      </c>
      <c r="D38" s="40" t="s">
        <v>2817</v>
      </c>
      <c r="E38" s="154" t="s">
        <v>1709</v>
      </c>
      <c r="F38" s="158">
        <v>5</v>
      </c>
      <c r="G38" s="40" t="s">
        <v>2808</v>
      </c>
      <c r="H38" s="40"/>
    </row>
    <row r="39" customFormat="1" spans="1:8">
      <c r="A39" s="152">
        <v>42813</v>
      </c>
      <c r="B39" s="69" t="s">
        <v>54</v>
      </c>
      <c r="C39" s="153" t="s">
        <v>144</v>
      </c>
      <c r="D39" s="69" t="s">
        <v>200</v>
      </c>
      <c r="E39" s="154" t="s">
        <v>690</v>
      </c>
      <c r="F39" s="39">
        <v>20</v>
      </c>
      <c r="G39" s="40" t="s">
        <v>1575</v>
      </c>
      <c r="H39" s="40"/>
    </row>
    <row r="40" customFormat="1" spans="1:8">
      <c r="A40" s="152">
        <v>42813</v>
      </c>
      <c r="B40" s="155" t="s">
        <v>54</v>
      </c>
      <c r="C40" s="164" t="s">
        <v>163</v>
      </c>
      <c r="D40" s="165" t="s">
        <v>176</v>
      </c>
      <c r="E40" s="154" t="s">
        <v>801</v>
      </c>
      <c r="F40" s="39">
        <v>15</v>
      </c>
      <c r="G40" s="40" t="s">
        <v>1575</v>
      </c>
      <c r="H40" s="40"/>
    </row>
    <row r="41" customFormat="1" spans="1:8">
      <c r="A41" s="152">
        <v>42814</v>
      </c>
      <c r="B41" s="155" t="s">
        <v>54</v>
      </c>
      <c r="C41" s="156" t="s">
        <v>45</v>
      </c>
      <c r="D41" s="159" t="s">
        <v>300</v>
      </c>
      <c r="E41" s="154" t="s">
        <v>751</v>
      </c>
      <c r="F41" s="158">
        <v>10</v>
      </c>
      <c r="G41" s="40" t="s">
        <v>2808</v>
      </c>
      <c r="H41" s="40"/>
    </row>
    <row r="42" customFormat="1" spans="1:8">
      <c r="A42" s="152">
        <v>42814</v>
      </c>
      <c r="B42" s="155" t="s">
        <v>54</v>
      </c>
      <c r="C42" s="156" t="s">
        <v>144</v>
      </c>
      <c r="D42" s="159" t="s">
        <v>298</v>
      </c>
      <c r="E42" s="154" t="s">
        <v>690</v>
      </c>
      <c r="F42" s="158">
        <v>5</v>
      </c>
      <c r="G42" s="40" t="s">
        <v>2808</v>
      </c>
      <c r="H42" s="40"/>
    </row>
    <row r="43" customFormat="1" spans="1:8">
      <c r="A43" s="152">
        <v>42814</v>
      </c>
      <c r="B43" s="155" t="s">
        <v>54</v>
      </c>
      <c r="C43" s="156" t="s">
        <v>30</v>
      </c>
      <c r="D43" s="159" t="s">
        <v>283</v>
      </c>
      <c r="E43" s="154" t="s">
        <v>751</v>
      </c>
      <c r="F43" s="39">
        <v>80</v>
      </c>
      <c r="G43" s="40" t="s">
        <v>1575</v>
      </c>
      <c r="H43" s="40" t="s">
        <v>2818</v>
      </c>
    </row>
    <row r="44" customFormat="1" spans="1:8">
      <c r="A44" s="152">
        <v>42815</v>
      </c>
      <c r="B44" s="168" t="s">
        <v>54</v>
      </c>
      <c r="C44" s="161" t="s">
        <v>38</v>
      </c>
      <c r="D44" s="168" t="s">
        <v>138</v>
      </c>
      <c r="E44" s="155" t="s">
        <v>2819</v>
      </c>
      <c r="F44" s="158">
        <v>5</v>
      </c>
      <c r="G44" s="40" t="s">
        <v>2808</v>
      </c>
      <c r="H44" s="40"/>
    </row>
    <row r="45" customFormat="1" spans="1:8">
      <c r="A45" s="152">
        <v>42815</v>
      </c>
      <c r="B45" s="155" t="s">
        <v>54</v>
      </c>
      <c r="C45" s="156" t="s">
        <v>45</v>
      </c>
      <c r="D45" s="159" t="s">
        <v>300</v>
      </c>
      <c r="E45" s="160" t="s">
        <v>751</v>
      </c>
      <c r="F45" s="158">
        <v>30</v>
      </c>
      <c r="G45" s="40" t="s">
        <v>2808</v>
      </c>
      <c r="H45" s="40"/>
    </row>
    <row r="46" spans="1:8">
      <c r="A46" s="152">
        <v>42815</v>
      </c>
      <c r="B46" s="155" t="s">
        <v>54</v>
      </c>
      <c r="C46" s="167" t="s">
        <v>82</v>
      </c>
      <c r="D46" s="40"/>
      <c r="E46" s="154" t="s">
        <v>2820</v>
      </c>
      <c r="F46" s="158">
        <v>10</v>
      </c>
      <c r="G46" s="40" t="s">
        <v>2808</v>
      </c>
      <c r="H46" s="40"/>
    </row>
    <row r="47" spans="1:8">
      <c r="A47" s="152">
        <v>42816</v>
      </c>
      <c r="B47" s="155" t="s">
        <v>54</v>
      </c>
      <c r="C47" s="156" t="s">
        <v>45</v>
      </c>
      <c r="D47" s="159" t="s">
        <v>352</v>
      </c>
      <c r="E47" s="160" t="s">
        <v>2821</v>
      </c>
      <c r="F47" s="39">
        <v>30</v>
      </c>
      <c r="G47" s="40" t="s">
        <v>1575</v>
      </c>
      <c r="H47" s="40"/>
    </row>
    <row r="48" spans="1:8">
      <c r="A48" s="152">
        <v>42816</v>
      </c>
      <c r="B48" s="155" t="s">
        <v>54</v>
      </c>
      <c r="C48" s="156" t="s">
        <v>45</v>
      </c>
      <c r="D48" s="159" t="s">
        <v>352</v>
      </c>
      <c r="E48" s="154" t="s">
        <v>690</v>
      </c>
      <c r="F48" s="158">
        <v>5</v>
      </c>
      <c r="G48" s="40" t="s">
        <v>2808</v>
      </c>
      <c r="H48" s="40"/>
    </row>
    <row r="49" spans="1:8">
      <c r="A49" s="152">
        <v>42816</v>
      </c>
      <c r="B49" s="155" t="s">
        <v>54</v>
      </c>
      <c r="C49" s="156" t="s">
        <v>42</v>
      </c>
      <c r="D49" s="159" t="s">
        <v>351</v>
      </c>
      <c r="E49" s="154" t="s">
        <v>2822</v>
      </c>
      <c r="F49" s="158">
        <v>20</v>
      </c>
      <c r="G49" s="40" t="s">
        <v>2808</v>
      </c>
      <c r="H49" s="40"/>
    </row>
    <row r="50" spans="1:8">
      <c r="A50" s="152">
        <v>42816</v>
      </c>
      <c r="B50" s="168" t="s">
        <v>54</v>
      </c>
      <c r="C50" s="161" t="s">
        <v>38</v>
      </c>
      <c r="D50" s="168" t="s">
        <v>142</v>
      </c>
      <c r="E50" s="154" t="s">
        <v>695</v>
      </c>
      <c r="F50" s="39">
        <v>50</v>
      </c>
      <c r="G50" s="40" t="s">
        <v>1575</v>
      </c>
      <c r="H50" s="40"/>
    </row>
    <row r="51" spans="1:8">
      <c r="A51" s="152">
        <v>42816</v>
      </c>
      <c r="B51" s="155" t="s">
        <v>54</v>
      </c>
      <c r="C51" s="156" t="s">
        <v>42</v>
      </c>
      <c r="D51" s="159" t="s">
        <v>288</v>
      </c>
      <c r="E51" s="154" t="s">
        <v>751</v>
      </c>
      <c r="F51" s="158">
        <v>15</v>
      </c>
      <c r="G51" s="40" t="s">
        <v>2808</v>
      </c>
      <c r="H51" s="40"/>
    </row>
    <row r="52" spans="1:8">
      <c r="A52" s="152">
        <v>42816</v>
      </c>
      <c r="B52" s="155" t="s">
        <v>54</v>
      </c>
      <c r="C52" s="156" t="s">
        <v>144</v>
      </c>
      <c r="D52" s="159" t="s">
        <v>299</v>
      </c>
      <c r="E52" s="154" t="s">
        <v>690</v>
      </c>
      <c r="F52" s="39">
        <v>5</v>
      </c>
      <c r="G52" s="40" t="s">
        <v>1575</v>
      </c>
      <c r="H52" s="40"/>
    </row>
    <row r="53" spans="1:8">
      <c r="A53" s="152">
        <v>42816</v>
      </c>
      <c r="B53" s="155" t="s">
        <v>54</v>
      </c>
      <c r="C53" s="156" t="s">
        <v>30</v>
      </c>
      <c r="D53" s="157" t="s">
        <v>126</v>
      </c>
      <c r="E53" s="154" t="s">
        <v>751</v>
      </c>
      <c r="F53" s="158">
        <v>5</v>
      </c>
      <c r="G53" s="40" t="s">
        <v>2808</v>
      </c>
      <c r="H53" s="40"/>
    </row>
    <row r="54" spans="1:8">
      <c r="A54" s="152">
        <v>42816</v>
      </c>
      <c r="B54" s="155" t="s">
        <v>54</v>
      </c>
      <c r="C54" s="156" t="s">
        <v>144</v>
      </c>
      <c r="D54" s="159" t="s">
        <v>299</v>
      </c>
      <c r="E54" s="154" t="s">
        <v>1633</v>
      </c>
      <c r="F54" s="39">
        <v>50</v>
      </c>
      <c r="G54" s="40" t="s">
        <v>1575</v>
      </c>
      <c r="H54" s="40"/>
    </row>
    <row r="55" spans="1:8">
      <c r="A55" s="152">
        <v>42816</v>
      </c>
      <c r="B55" s="155" t="s">
        <v>54</v>
      </c>
      <c r="C55" s="156" t="s">
        <v>30</v>
      </c>
      <c r="D55" s="159" t="s">
        <v>365</v>
      </c>
      <c r="E55" s="154" t="s">
        <v>751</v>
      </c>
      <c r="F55" s="39">
        <v>10</v>
      </c>
      <c r="G55" s="40" t="s">
        <v>1575</v>
      </c>
      <c r="H55" s="40"/>
    </row>
    <row r="56" spans="1:8">
      <c r="A56" s="152">
        <v>42817</v>
      </c>
      <c r="B56" s="168" t="s">
        <v>54</v>
      </c>
      <c r="C56" s="161" t="s">
        <v>38</v>
      </c>
      <c r="D56" s="168" t="s">
        <v>138</v>
      </c>
      <c r="E56" s="154"/>
      <c r="F56" s="158">
        <v>5</v>
      </c>
      <c r="G56" s="40" t="s">
        <v>2808</v>
      </c>
      <c r="H56" s="40"/>
    </row>
    <row r="57" spans="1:8">
      <c r="A57" s="152">
        <v>42817</v>
      </c>
      <c r="B57" s="155" t="s">
        <v>54</v>
      </c>
      <c r="C57" s="156" t="s">
        <v>144</v>
      </c>
      <c r="D57" s="159" t="s">
        <v>299</v>
      </c>
      <c r="E57" s="154" t="s">
        <v>690</v>
      </c>
      <c r="F57" s="39">
        <v>30</v>
      </c>
      <c r="G57" s="40" t="s">
        <v>1575</v>
      </c>
      <c r="H57" s="40"/>
    </row>
    <row r="58" spans="1:8">
      <c r="A58" s="152">
        <v>42817</v>
      </c>
      <c r="B58" s="155" t="s">
        <v>54</v>
      </c>
      <c r="C58" s="167" t="s">
        <v>82</v>
      </c>
      <c r="D58" s="154" t="s">
        <v>2823</v>
      </c>
      <c r="E58" s="154" t="s">
        <v>2824</v>
      </c>
      <c r="F58" s="158">
        <v>5</v>
      </c>
      <c r="G58" s="40" t="s">
        <v>2808</v>
      </c>
      <c r="H58" s="40"/>
    </row>
    <row r="59" spans="1:8">
      <c r="A59" s="152">
        <v>42817</v>
      </c>
      <c r="B59" s="155" t="s">
        <v>54</v>
      </c>
      <c r="C59" s="156" t="s">
        <v>144</v>
      </c>
      <c r="D59" s="159" t="s">
        <v>298</v>
      </c>
      <c r="E59" s="154" t="s">
        <v>690</v>
      </c>
      <c r="F59" s="39">
        <v>15</v>
      </c>
      <c r="G59" s="40" t="s">
        <v>1575</v>
      </c>
      <c r="H59" s="40"/>
    </row>
    <row r="60" spans="1:8">
      <c r="A60" s="152">
        <v>42818</v>
      </c>
      <c r="B60" s="155" t="s">
        <v>54</v>
      </c>
      <c r="C60" s="161" t="s">
        <v>30</v>
      </c>
      <c r="D60" s="162" t="s">
        <v>114</v>
      </c>
      <c r="E60" s="154" t="s">
        <v>1596</v>
      </c>
      <c r="F60" s="39">
        <v>20</v>
      </c>
      <c r="G60" s="40" t="s">
        <v>1575</v>
      </c>
      <c r="H60" s="40"/>
    </row>
    <row r="61" spans="1:8">
      <c r="A61" s="152">
        <v>42819</v>
      </c>
      <c r="B61" s="155" t="s">
        <v>54</v>
      </c>
      <c r="C61" s="164" t="s">
        <v>163</v>
      </c>
      <c r="D61" s="165" t="s">
        <v>170</v>
      </c>
      <c r="E61" s="154" t="s">
        <v>1607</v>
      </c>
      <c r="F61" s="39">
        <v>25</v>
      </c>
      <c r="G61" s="40" t="s">
        <v>1575</v>
      </c>
      <c r="H61" s="40"/>
    </row>
    <row r="62" spans="1:8">
      <c r="A62" s="152">
        <v>42819</v>
      </c>
      <c r="B62" s="168" t="s">
        <v>54</v>
      </c>
      <c r="C62" s="161" t="s">
        <v>38</v>
      </c>
      <c r="D62" s="168" t="s">
        <v>138</v>
      </c>
      <c r="E62" s="154" t="s">
        <v>690</v>
      </c>
      <c r="F62" s="39">
        <v>10</v>
      </c>
      <c r="G62" s="40" t="s">
        <v>1575</v>
      </c>
      <c r="H62" s="40"/>
    </row>
    <row r="63" spans="1:8">
      <c r="A63" s="152">
        <v>42819</v>
      </c>
      <c r="B63" s="168" t="s">
        <v>54</v>
      </c>
      <c r="C63" s="161" t="s">
        <v>38</v>
      </c>
      <c r="D63" s="168" t="s">
        <v>140</v>
      </c>
      <c r="E63" s="154" t="s">
        <v>812</v>
      </c>
      <c r="F63" s="39">
        <v>20</v>
      </c>
      <c r="G63" s="40" t="s">
        <v>1575</v>
      </c>
      <c r="H63" s="40"/>
    </row>
    <row r="64" spans="1:8">
      <c r="A64" s="152">
        <v>42819</v>
      </c>
      <c r="B64" s="155" t="s">
        <v>54</v>
      </c>
      <c r="C64" s="156" t="s">
        <v>27</v>
      </c>
      <c r="D64" s="159" t="s">
        <v>292</v>
      </c>
      <c r="E64" s="154" t="s">
        <v>690</v>
      </c>
      <c r="F64" s="39">
        <v>5</v>
      </c>
      <c r="G64" s="40" t="s">
        <v>1575</v>
      </c>
      <c r="H64" s="40"/>
    </row>
    <row r="65" spans="1:8">
      <c r="A65" s="152">
        <v>42821</v>
      </c>
      <c r="B65" s="168" t="s">
        <v>54</v>
      </c>
      <c r="C65" s="161" t="s">
        <v>38</v>
      </c>
      <c r="D65" s="168" t="s">
        <v>142</v>
      </c>
      <c r="E65" s="154"/>
      <c r="F65" s="158">
        <v>20</v>
      </c>
      <c r="G65" s="40" t="s">
        <v>2808</v>
      </c>
      <c r="H65" s="40"/>
    </row>
    <row r="66" spans="1:8">
      <c r="A66" s="152">
        <v>42821</v>
      </c>
      <c r="B66" s="155" t="s">
        <v>54</v>
      </c>
      <c r="C66" s="156" t="s">
        <v>144</v>
      </c>
      <c r="D66" s="159" t="s">
        <v>298</v>
      </c>
      <c r="E66" s="154" t="s">
        <v>745</v>
      </c>
      <c r="F66" s="39">
        <v>30</v>
      </c>
      <c r="G66" s="40" t="s">
        <v>1575</v>
      </c>
      <c r="H66" s="40"/>
    </row>
    <row r="67" spans="1:8">
      <c r="A67" s="152">
        <v>42821</v>
      </c>
      <c r="B67" s="168" t="s">
        <v>54</v>
      </c>
      <c r="C67" s="161" t="s">
        <v>82</v>
      </c>
      <c r="D67" s="168" t="s">
        <v>192</v>
      </c>
      <c r="E67" s="154" t="s">
        <v>751</v>
      </c>
      <c r="F67" s="39">
        <v>5</v>
      </c>
      <c r="G67" s="40" t="s">
        <v>1575</v>
      </c>
      <c r="H67" s="40"/>
    </row>
    <row r="68" spans="1:8">
      <c r="A68" s="152">
        <v>42822</v>
      </c>
      <c r="B68" s="155" t="s">
        <v>54</v>
      </c>
      <c r="C68" s="156" t="s">
        <v>127</v>
      </c>
      <c r="D68" s="159" t="s">
        <v>279</v>
      </c>
      <c r="E68" s="154" t="s">
        <v>2825</v>
      </c>
      <c r="F68" s="158">
        <v>40</v>
      </c>
      <c r="G68" s="40" t="s">
        <v>2808</v>
      </c>
      <c r="H68" s="40"/>
    </row>
    <row r="69" spans="1:8">
      <c r="A69" s="152">
        <v>42822</v>
      </c>
      <c r="B69" s="155" t="s">
        <v>54</v>
      </c>
      <c r="C69" s="164" t="s">
        <v>163</v>
      </c>
      <c r="D69" s="165" t="s">
        <v>176</v>
      </c>
      <c r="E69" s="154" t="s">
        <v>1657</v>
      </c>
      <c r="F69" s="39">
        <v>60</v>
      </c>
      <c r="G69" s="40" t="s">
        <v>1575</v>
      </c>
      <c r="H69" s="40"/>
    </row>
    <row r="70" spans="1:8">
      <c r="A70" s="152">
        <v>42822</v>
      </c>
      <c r="B70" s="155" t="s">
        <v>54</v>
      </c>
      <c r="C70" s="161" t="s">
        <v>30</v>
      </c>
      <c r="D70" s="162" t="s">
        <v>114</v>
      </c>
      <c r="E70" s="154" t="s">
        <v>1596</v>
      </c>
      <c r="F70" s="39">
        <v>10</v>
      </c>
      <c r="G70" s="40" t="s">
        <v>1575</v>
      </c>
      <c r="H70" s="40"/>
    </row>
    <row r="71" spans="1:8">
      <c r="A71" s="152">
        <v>42822</v>
      </c>
      <c r="B71" s="155" t="s">
        <v>54</v>
      </c>
      <c r="C71" s="156" t="s">
        <v>45</v>
      </c>
      <c r="D71" s="159" t="s">
        <v>300</v>
      </c>
      <c r="E71" s="154" t="s">
        <v>690</v>
      </c>
      <c r="F71" s="39">
        <v>80</v>
      </c>
      <c r="G71" s="40" t="s">
        <v>2813</v>
      </c>
      <c r="H71" s="40"/>
    </row>
    <row r="72" spans="1:8">
      <c r="A72" s="152">
        <v>42823</v>
      </c>
      <c r="B72" s="168" t="s">
        <v>54</v>
      </c>
      <c r="C72" s="161" t="s">
        <v>96</v>
      </c>
      <c r="D72" s="168" t="s">
        <v>193</v>
      </c>
      <c r="E72" s="154" t="s">
        <v>1599</v>
      </c>
      <c r="F72" s="39">
        <v>60</v>
      </c>
      <c r="G72" s="40" t="s">
        <v>1575</v>
      </c>
      <c r="H72" s="40"/>
    </row>
    <row r="73" spans="1:8">
      <c r="A73" s="152">
        <v>42823</v>
      </c>
      <c r="B73" s="155" t="s">
        <v>54</v>
      </c>
      <c r="C73" s="156" t="s">
        <v>36</v>
      </c>
      <c r="D73" s="159" t="s">
        <v>361</v>
      </c>
      <c r="E73" s="154" t="s">
        <v>2826</v>
      </c>
      <c r="F73" s="39">
        <v>60</v>
      </c>
      <c r="G73" s="40" t="s">
        <v>1575</v>
      </c>
      <c r="H73" s="40"/>
    </row>
    <row r="74" spans="1:8">
      <c r="A74" s="152">
        <v>42823</v>
      </c>
      <c r="B74" s="155" t="s">
        <v>54</v>
      </c>
      <c r="C74" s="161" t="s">
        <v>82</v>
      </c>
      <c r="D74" s="166" t="s">
        <v>101</v>
      </c>
      <c r="E74" s="154" t="s">
        <v>812</v>
      </c>
      <c r="F74" s="39">
        <v>75</v>
      </c>
      <c r="G74" s="40" t="s">
        <v>1575</v>
      </c>
      <c r="H74" s="40"/>
    </row>
    <row r="75" spans="1:8">
      <c r="A75" s="152">
        <v>42823</v>
      </c>
      <c r="B75" s="155" t="s">
        <v>54</v>
      </c>
      <c r="C75" s="161" t="s">
        <v>82</v>
      </c>
      <c r="D75" s="166" t="s">
        <v>102</v>
      </c>
      <c r="E75" s="154" t="s">
        <v>812</v>
      </c>
      <c r="F75" s="39">
        <v>75</v>
      </c>
      <c r="G75" s="40" t="s">
        <v>1575</v>
      </c>
      <c r="H75" s="40"/>
    </row>
    <row r="76" spans="1:8">
      <c r="A76" s="152">
        <v>42824</v>
      </c>
      <c r="B76" s="155" t="s">
        <v>54</v>
      </c>
      <c r="C76" s="156" t="s">
        <v>144</v>
      </c>
      <c r="D76" s="159" t="s">
        <v>299</v>
      </c>
      <c r="E76" s="154" t="s">
        <v>690</v>
      </c>
      <c r="F76" s="39">
        <v>20</v>
      </c>
      <c r="G76" s="40" t="s">
        <v>1575</v>
      </c>
      <c r="H76" s="40"/>
    </row>
    <row r="77" spans="1:8">
      <c r="A77" s="152">
        <v>42824</v>
      </c>
      <c r="B77" s="155" t="s">
        <v>54</v>
      </c>
      <c r="C77" s="156" t="s">
        <v>45</v>
      </c>
      <c r="D77" s="159" t="s">
        <v>300</v>
      </c>
      <c r="E77" s="154" t="s">
        <v>690</v>
      </c>
      <c r="F77" s="39">
        <v>80</v>
      </c>
      <c r="G77" s="40" t="s">
        <v>2813</v>
      </c>
      <c r="H77" s="40"/>
    </row>
    <row r="78" spans="1:8">
      <c r="A78" s="152">
        <v>42824</v>
      </c>
      <c r="B78" s="168" t="s">
        <v>54</v>
      </c>
      <c r="C78" s="161" t="s">
        <v>328</v>
      </c>
      <c r="D78" s="168" t="s">
        <v>221</v>
      </c>
      <c r="E78" s="154" t="s">
        <v>690</v>
      </c>
      <c r="F78" s="158">
        <v>5</v>
      </c>
      <c r="G78" s="40" t="s">
        <v>2808</v>
      </c>
      <c r="H78" s="40"/>
    </row>
    <row r="79" spans="1:8">
      <c r="A79" s="152">
        <v>42825</v>
      </c>
      <c r="B79" s="168" t="s">
        <v>54</v>
      </c>
      <c r="C79" s="161" t="s">
        <v>144</v>
      </c>
      <c r="D79" s="168" t="s">
        <v>199</v>
      </c>
      <c r="E79" s="154" t="s">
        <v>1619</v>
      </c>
      <c r="F79" s="39">
        <v>40</v>
      </c>
      <c r="G79" s="40" t="s">
        <v>1575</v>
      </c>
      <c r="H79" s="40"/>
    </row>
    <row r="80" spans="1:8">
      <c r="A80" s="152">
        <v>42824</v>
      </c>
      <c r="B80" s="168" t="s">
        <v>54</v>
      </c>
      <c r="C80" s="161" t="s">
        <v>38</v>
      </c>
      <c r="D80" s="168" t="s">
        <v>142</v>
      </c>
      <c r="E80" s="154"/>
      <c r="F80" s="158">
        <v>10</v>
      </c>
      <c r="G80" s="40" t="s">
        <v>2808</v>
      </c>
      <c r="H80" s="40"/>
    </row>
    <row r="81" spans="1:8">
      <c r="A81" s="152">
        <v>42826</v>
      </c>
      <c r="B81" s="168" t="s">
        <v>54</v>
      </c>
      <c r="C81" s="167" t="s">
        <v>43</v>
      </c>
      <c r="D81" s="40" t="s">
        <v>2827</v>
      </c>
      <c r="E81" s="154" t="s">
        <v>751</v>
      </c>
      <c r="F81" s="39">
        <v>5</v>
      </c>
      <c r="G81" s="40" t="s">
        <v>2808</v>
      </c>
      <c r="H81" s="40"/>
    </row>
    <row r="82" spans="1:8">
      <c r="A82" s="152">
        <v>42826</v>
      </c>
      <c r="B82" s="155" t="s">
        <v>54</v>
      </c>
      <c r="C82" s="156" t="s">
        <v>38</v>
      </c>
      <c r="D82" s="159" t="s">
        <v>319</v>
      </c>
      <c r="E82" s="154" t="s">
        <v>2828</v>
      </c>
      <c r="F82" s="39">
        <v>20</v>
      </c>
      <c r="G82" s="40" t="s">
        <v>1575</v>
      </c>
      <c r="H82" s="40"/>
    </row>
    <row r="83" spans="1:8">
      <c r="A83" s="152">
        <v>42826</v>
      </c>
      <c r="B83" s="155" t="s">
        <v>54</v>
      </c>
      <c r="C83" s="163" t="s">
        <v>163</v>
      </c>
      <c r="D83" s="155" t="s">
        <v>154</v>
      </c>
      <c r="E83" s="154" t="s">
        <v>690</v>
      </c>
      <c r="F83" s="39">
        <v>5</v>
      </c>
      <c r="G83" s="40" t="s">
        <v>2808</v>
      </c>
      <c r="H83" s="40"/>
    </row>
    <row r="84" spans="1:8">
      <c r="A84" s="152">
        <v>42827</v>
      </c>
      <c r="B84" s="155" t="s">
        <v>54</v>
      </c>
      <c r="C84" s="156" t="s">
        <v>45</v>
      </c>
      <c r="D84" s="159" t="s">
        <v>300</v>
      </c>
      <c r="E84" s="154" t="s">
        <v>751</v>
      </c>
      <c r="F84" s="39">
        <v>80</v>
      </c>
      <c r="G84" s="40" t="s">
        <v>1575</v>
      </c>
      <c r="H84" s="40"/>
    </row>
    <row r="85" spans="1:8">
      <c r="A85" s="152">
        <v>42827</v>
      </c>
      <c r="B85" s="155" t="s">
        <v>54</v>
      </c>
      <c r="C85" s="156" t="s">
        <v>45</v>
      </c>
      <c r="D85" s="159" t="s">
        <v>300</v>
      </c>
      <c r="E85" s="154" t="s">
        <v>1607</v>
      </c>
      <c r="F85" s="39">
        <v>25</v>
      </c>
      <c r="G85" s="40" t="s">
        <v>2808</v>
      </c>
      <c r="H85" s="40"/>
    </row>
    <row r="86" spans="1:8">
      <c r="A86" s="152">
        <v>42827</v>
      </c>
      <c r="B86" s="155" t="s">
        <v>54</v>
      </c>
      <c r="C86" s="156" t="s">
        <v>144</v>
      </c>
      <c r="D86" s="159" t="s">
        <v>298</v>
      </c>
      <c r="E86" s="154" t="s">
        <v>812</v>
      </c>
      <c r="F86" s="39">
        <v>5</v>
      </c>
      <c r="G86" s="40" t="s">
        <v>2808</v>
      </c>
      <c r="H86" s="40"/>
    </row>
    <row r="87" spans="1:8">
      <c r="A87" s="152">
        <v>42827</v>
      </c>
      <c r="B87" s="155" t="s">
        <v>54</v>
      </c>
      <c r="C87" s="156" t="s">
        <v>36</v>
      </c>
      <c r="D87" s="159" t="s">
        <v>293</v>
      </c>
      <c r="E87" s="154" t="s">
        <v>2829</v>
      </c>
      <c r="F87" s="39">
        <v>20</v>
      </c>
      <c r="G87" s="40" t="s">
        <v>1575</v>
      </c>
      <c r="H87" s="40"/>
    </row>
    <row r="88" spans="1:8">
      <c r="A88" s="152">
        <v>42827</v>
      </c>
      <c r="B88" s="155" t="s">
        <v>54</v>
      </c>
      <c r="C88" s="156" t="s">
        <v>42</v>
      </c>
      <c r="D88" s="159" t="s">
        <v>288</v>
      </c>
      <c r="E88" s="154" t="s">
        <v>1619</v>
      </c>
      <c r="F88" s="39">
        <v>5</v>
      </c>
      <c r="G88" s="40" t="s">
        <v>2808</v>
      </c>
      <c r="H88" s="40"/>
    </row>
    <row r="89" spans="1:8">
      <c r="A89" s="152">
        <v>42828</v>
      </c>
      <c r="B89" s="155" t="s">
        <v>54</v>
      </c>
      <c r="C89" s="156" t="s">
        <v>144</v>
      </c>
      <c r="D89" s="159" t="s">
        <v>298</v>
      </c>
      <c r="E89" s="154" t="s">
        <v>690</v>
      </c>
      <c r="F89" s="39">
        <v>5</v>
      </c>
      <c r="G89" s="40" t="s">
        <v>2808</v>
      </c>
      <c r="H89" s="40"/>
    </row>
    <row r="90" spans="1:8">
      <c r="A90" s="152">
        <v>42828</v>
      </c>
      <c r="B90" s="168" t="s">
        <v>54</v>
      </c>
      <c r="C90" s="161" t="s">
        <v>163</v>
      </c>
      <c r="D90" s="168" t="s">
        <v>190</v>
      </c>
      <c r="E90" s="154" t="s">
        <v>812</v>
      </c>
      <c r="F90" s="39">
        <v>90</v>
      </c>
      <c r="G90" s="40" t="s">
        <v>2813</v>
      </c>
      <c r="H90" s="40"/>
    </row>
    <row r="91" spans="1:8">
      <c r="A91" s="152">
        <v>42828</v>
      </c>
      <c r="B91" s="155" t="s">
        <v>54</v>
      </c>
      <c r="C91" s="156" t="s">
        <v>45</v>
      </c>
      <c r="D91" s="159" t="s">
        <v>352</v>
      </c>
      <c r="E91" s="154" t="s">
        <v>745</v>
      </c>
      <c r="F91" s="39">
        <v>50</v>
      </c>
      <c r="G91" s="40" t="s">
        <v>1575</v>
      </c>
      <c r="H91" s="40"/>
    </row>
    <row r="92" spans="1:8">
      <c r="A92" s="152">
        <v>42830</v>
      </c>
      <c r="B92" s="155" t="s">
        <v>54</v>
      </c>
      <c r="C92" s="170" t="s">
        <v>82</v>
      </c>
      <c r="D92" s="171" t="s">
        <v>223</v>
      </c>
      <c r="E92" s="154" t="s">
        <v>2053</v>
      </c>
      <c r="F92" s="39">
        <v>30</v>
      </c>
      <c r="G92" s="40" t="s">
        <v>2808</v>
      </c>
      <c r="H92" s="40"/>
    </row>
    <row r="93" spans="1:8">
      <c r="A93" s="152">
        <v>42830</v>
      </c>
      <c r="B93" s="155" t="s">
        <v>54</v>
      </c>
      <c r="C93" s="156" t="s">
        <v>340</v>
      </c>
      <c r="D93" s="159" t="s">
        <v>348</v>
      </c>
      <c r="E93" s="154" t="s">
        <v>686</v>
      </c>
      <c r="F93" s="39">
        <v>10</v>
      </c>
      <c r="G93" s="40" t="s">
        <v>1575</v>
      </c>
      <c r="H93" s="40"/>
    </row>
    <row r="94" spans="1:8">
      <c r="A94" s="152">
        <v>42830</v>
      </c>
      <c r="B94" s="168" t="s">
        <v>54</v>
      </c>
      <c r="C94" s="167" t="s">
        <v>43</v>
      </c>
      <c r="D94" s="40" t="s">
        <v>2827</v>
      </c>
      <c r="E94" s="154"/>
      <c r="F94" s="39">
        <v>5</v>
      </c>
      <c r="G94" s="40" t="s">
        <v>2808</v>
      </c>
      <c r="H94" s="40"/>
    </row>
    <row r="95" spans="1:8">
      <c r="A95" s="152">
        <v>42830</v>
      </c>
      <c r="B95" s="168" t="s">
        <v>54</v>
      </c>
      <c r="C95" s="161" t="s">
        <v>46</v>
      </c>
      <c r="D95" s="168" t="s">
        <v>217</v>
      </c>
      <c r="E95" s="154" t="s">
        <v>1645</v>
      </c>
      <c r="F95" s="39">
        <v>70</v>
      </c>
      <c r="G95" s="40" t="s">
        <v>1575</v>
      </c>
      <c r="H95" s="40"/>
    </row>
    <row r="96" spans="1:8">
      <c r="A96" s="152">
        <v>42831</v>
      </c>
      <c r="B96" s="168" t="s">
        <v>54</v>
      </c>
      <c r="C96" s="167" t="s">
        <v>82</v>
      </c>
      <c r="D96" s="40"/>
      <c r="E96" s="154" t="s">
        <v>751</v>
      </c>
      <c r="F96" s="39">
        <v>30</v>
      </c>
      <c r="G96" s="40" t="s">
        <v>2808</v>
      </c>
      <c r="H96" s="40"/>
    </row>
    <row r="97" spans="1:8">
      <c r="A97" s="152">
        <v>42831</v>
      </c>
      <c r="B97" s="168" t="s">
        <v>54</v>
      </c>
      <c r="C97" s="167" t="s">
        <v>127</v>
      </c>
      <c r="D97" s="40"/>
      <c r="E97" s="154" t="s">
        <v>751</v>
      </c>
      <c r="F97" s="39">
        <v>10</v>
      </c>
      <c r="G97" s="40" t="s">
        <v>1575</v>
      </c>
      <c r="H97" s="40"/>
    </row>
    <row r="98" spans="1:8">
      <c r="A98" s="152">
        <v>42832</v>
      </c>
      <c r="B98" s="168" t="s">
        <v>54</v>
      </c>
      <c r="C98" s="167" t="s">
        <v>30</v>
      </c>
      <c r="D98" s="154" t="s">
        <v>365</v>
      </c>
      <c r="E98" s="154" t="s">
        <v>812</v>
      </c>
      <c r="F98" s="39">
        <v>10</v>
      </c>
      <c r="G98" s="40" t="s">
        <v>1575</v>
      </c>
      <c r="H98" s="40"/>
    </row>
    <row r="99" spans="1:8">
      <c r="A99" s="152">
        <v>42832</v>
      </c>
      <c r="B99" s="168" t="s">
        <v>54</v>
      </c>
      <c r="C99" s="167" t="s">
        <v>43</v>
      </c>
      <c r="D99" s="40"/>
      <c r="E99" s="154" t="s">
        <v>751</v>
      </c>
      <c r="F99" s="39">
        <v>25</v>
      </c>
      <c r="G99" s="40" t="s">
        <v>1575</v>
      </c>
      <c r="H99" s="40"/>
    </row>
    <row r="100" spans="1:8">
      <c r="A100" s="152">
        <v>42833</v>
      </c>
      <c r="B100" s="168" t="s">
        <v>54</v>
      </c>
      <c r="C100" s="161" t="s">
        <v>38</v>
      </c>
      <c r="D100" s="168" t="s">
        <v>142</v>
      </c>
      <c r="E100" s="154" t="s">
        <v>698</v>
      </c>
      <c r="F100" s="39">
        <v>100</v>
      </c>
      <c r="G100" s="40" t="s">
        <v>1575</v>
      </c>
      <c r="H100" s="40"/>
    </row>
    <row r="101" spans="1:8">
      <c r="A101" s="152">
        <v>42834</v>
      </c>
      <c r="B101" s="168" t="s">
        <v>54</v>
      </c>
      <c r="C101" s="161" t="s">
        <v>38</v>
      </c>
      <c r="D101" s="168" t="s">
        <v>142</v>
      </c>
      <c r="E101" s="154" t="s">
        <v>690</v>
      </c>
      <c r="F101" s="39">
        <v>50</v>
      </c>
      <c r="G101" s="40" t="s">
        <v>1575</v>
      </c>
      <c r="H101" s="40"/>
    </row>
    <row r="102" spans="1:8">
      <c r="A102" s="152">
        <v>42834</v>
      </c>
      <c r="B102" s="168" t="s">
        <v>54</v>
      </c>
      <c r="C102" s="167" t="s">
        <v>127</v>
      </c>
      <c r="D102" s="154" t="s">
        <v>380</v>
      </c>
      <c r="E102" s="154" t="s">
        <v>2818</v>
      </c>
      <c r="F102" s="39">
        <v>20</v>
      </c>
      <c r="G102" s="40" t="s">
        <v>1575</v>
      </c>
      <c r="H102" s="40"/>
    </row>
    <row r="103" spans="1:8">
      <c r="A103" s="152">
        <v>42835</v>
      </c>
      <c r="B103" s="168" t="s">
        <v>54</v>
      </c>
      <c r="C103" s="161" t="s">
        <v>38</v>
      </c>
      <c r="D103" s="168" t="s">
        <v>142</v>
      </c>
      <c r="E103" s="172" t="s">
        <v>698</v>
      </c>
      <c r="F103" s="39">
        <v>15</v>
      </c>
      <c r="G103" s="40" t="s">
        <v>1575</v>
      </c>
      <c r="H103" s="40"/>
    </row>
    <row r="104" spans="1:8">
      <c r="A104" s="152">
        <v>42836</v>
      </c>
      <c r="B104" s="168" t="s">
        <v>54</v>
      </c>
      <c r="C104" s="161" t="s">
        <v>163</v>
      </c>
      <c r="D104" s="168" t="s">
        <v>190</v>
      </c>
      <c r="E104" s="154" t="s">
        <v>812</v>
      </c>
      <c r="F104" s="173">
        <v>180</v>
      </c>
      <c r="G104" s="40" t="s">
        <v>1575</v>
      </c>
      <c r="H104" s="40"/>
    </row>
    <row r="105" spans="1:8">
      <c r="A105" s="152">
        <v>42836</v>
      </c>
      <c r="B105" s="168" t="s">
        <v>54</v>
      </c>
      <c r="C105" s="161" t="s">
        <v>328</v>
      </c>
      <c r="D105" s="168" t="s">
        <v>221</v>
      </c>
      <c r="E105" s="154" t="s">
        <v>695</v>
      </c>
      <c r="F105" s="39">
        <v>10</v>
      </c>
      <c r="G105" s="40" t="s">
        <v>2808</v>
      </c>
      <c r="H105" s="40"/>
    </row>
    <row r="106" spans="1:8">
      <c r="A106" s="152">
        <v>42836</v>
      </c>
      <c r="B106" s="168" t="s">
        <v>54</v>
      </c>
      <c r="C106" s="161" t="s">
        <v>82</v>
      </c>
      <c r="D106" s="168" t="s">
        <v>181</v>
      </c>
      <c r="E106" s="172" t="s">
        <v>698</v>
      </c>
      <c r="F106" s="39">
        <v>200</v>
      </c>
      <c r="G106" s="40" t="s">
        <v>1575</v>
      </c>
      <c r="H106" s="40"/>
    </row>
    <row r="107" spans="1:8">
      <c r="A107" s="152">
        <v>42837</v>
      </c>
      <c r="B107" s="168" t="s">
        <v>54</v>
      </c>
      <c r="C107" s="161" t="s">
        <v>96</v>
      </c>
      <c r="D107" s="168" t="s">
        <v>187</v>
      </c>
      <c r="E107" s="154" t="s">
        <v>812</v>
      </c>
      <c r="F107" s="39">
        <v>100</v>
      </c>
      <c r="G107" s="40" t="s">
        <v>1575</v>
      </c>
      <c r="H107" s="40"/>
    </row>
    <row r="108" spans="1:8">
      <c r="A108" s="152">
        <v>42837</v>
      </c>
      <c r="B108" s="168" t="s">
        <v>54</v>
      </c>
      <c r="C108" s="167" t="s">
        <v>45</v>
      </c>
      <c r="D108" s="154" t="s">
        <v>352</v>
      </c>
      <c r="E108" s="154" t="s">
        <v>690</v>
      </c>
      <c r="F108" s="39">
        <v>5</v>
      </c>
      <c r="G108" s="40" t="s">
        <v>2808</v>
      </c>
      <c r="H108" s="40"/>
    </row>
    <row r="109" spans="1:8">
      <c r="A109" s="152">
        <v>42837</v>
      </c>
      <c r="B109" s="168" t="s">
        <v>54</v>
      </c>
      <c r="C109" s="167" t="s">
        <v>27</v>
      </c>
      <c r="D109" s="154" t="s">
        <v>373</v>
      </c>
      <c r="E109" s="154" t="s">
        <v>1645</v>
      </c>
      <c r="F109" s="39">
        <v>5</v>
      </c>
      <c r="G109" s="40" t="s">
        <v>1575</v>
      </c>
      <c r="H109" s="40"/>
    </row>
    <row r="110" spans="1:8">
      <c r="A110" s="152">
        <v>42837</v>
      </c>
      <c r="B110" s="168" t="s">
        <v>54</v>
      </c>
      <c r="C110" s="161" t="s">
        <v>328</v>
      </c>
      <c r="D110" s="168" t="s">
        <v>221</v>
      </c>
      <c r="E110" s="154" t="s">
        <v>2830</v>
      </c>
      <c r="F110" s="39">
        <v>5</v>
      </c>
      <c r="G110" s="40" t="s">
        <v>2808</v>
      </c>
      <c r="H110" s="40"/>
    </row>
    <row r="111" spans="1:8">
      <c r="A111" s="152">
        <v>42838</v>
      </c>
      <c r="B111" s="168" t="s">
        <v>54</v>
      </c>
      <c r="C111" s="161" t="s">
        <v>96</v>
      </c>
      <c r="D111" s="168" t="s">
        <v>193</v>
      </c>
      <c r="E111" s="154" t="s">
        <v>695</v>
      </c>
      <c r="F111" s="39">
        <v>60</v>
      </c>
      <c r="G111" s="40" t="s">
        <v>1575</v>
      </c>
      <c r="H111" s="40"/>
    </row>
    <row r="112" spans="1:8">
      <c r="A112" s="152">
        <v>42838</v>
      </c>
      <c r="B112" s="168" t="s">
        <v>54</v>
      </c>
      <c r="C112" s="161" t="s">
        <v>38</v>
      </c>
      <c r="D112" s="168" t="s">
        <v>142</v>
      </c>
      <c r="E112" s="154" t="s">
        <v>1591</v>
      </c>
      <c r="F112" s="39">
        <v>350</v>
      </c>
      <c r="G112" s="40" t="s">
        <v>1575</v>
      </c>
      <c r="H112" s="40"/>
    </row>
    <row r="113" spans="1:8">
      <c r="A113" s="152">
        <v>42838</v>
      </c>
      <c r="B113" s="168" t="s">
        <v>54</v>
      </c>
      <c r="C113" s="161" t="s">
        <v>46</v>
      </c>
      <c r="D113" s="168" t="s">
        <v>217</v>
      </c>
      <c r="E113" s="154" t="s">
        <v>690</v>
      </c>
      <c r="F113" s="39">
        <v>10</v>
      </c>
      <c r="G113" s="40" t="s">
        <v>1575</v>
      </c>
      <c r="H113" s="40"/>
    </row>
    <row r="114" spans="1:8">
      <c r="A114" s="152">
        <v>42839</v>
      </c>
      <c r="B114" s="155" t="s">
        <v>54</v>
      </c>
      <c r="C114" s="164" t="s">
        <v>163</v>
      </c>
      <c r="D114" s="165" t="s">
        <v>166</v>
      </c>
      <c r="E114" s="154" t="s">
        <v>695</v>
      </c>
      <c r="F114" s="39">
        <v>120</v>
      </c>
      <c r="G114" s="40" t="s">
        <v>1575</v>
      </c>
      <c r="H114" s="40"/>
    </row>
    <row r="115" spans="1:8">
      <c r="A115" s="152">
        <v>42839</v>
      </c>
      <c r="B115" s="168" t="s">
        <v>54</v>
      </c>
      <c r="C115" s="167" t="s">
        <v>36</v>
      </c>
      <c r="D115" s="154" t="s">
        <v>353</v>
      </c>
      <c r="E115" s="154" t="s">
        <v>695</v>
      </c>
      <c r="F115" s="39">
        <v>100</v>
      </c>
      <c r="G115" s="40" t="s">
        <v>1575</v>
      </c>
      <c r="H115" s="40"/>
    </row>
    <row r="116" spans="1:8">
      <c r="A116" s="152">
        <v>42839</v>
      </c>
      <c r="B116" s="168" t="s">
        <v>54</v>
      </c>
      <c r="C116" s="167" t="s">
        <v>144</v>
      </c>
      <c r="D116" s="154" t="s">
        <v>299</v>
      </c>
      <c r="E116" s="154" t="s">
        <v>690</v>
      </c>
      <c r="F116" s="39">
        <v>30</v>
      </c>
      <c r="G116" s="40" t="s">
        <v>1575</v>
      </c>
      <c r="H116" s="40"/>
    </row>
    <row r="117" spans="1:8">
      <c r="A117" s="152">
        <v>42839</v>
      </c>
      <c r="B117" s="168" t="s">
        <v>54</v>
      </c>
      <c r="C117" s="167" t="s">
        <v>36</v>
      </c>
      <c r="D117" s="154" t="s">
        <v>293</v>
      </c>
      <c r="E117" s="154" t="s">
        <v>812</v>
      </c>
      <c r="F117" s="39">
        <v>20</v>
      </c>
      <c r="G117" s="40" t="s">
        <v>2808</v>
      </c>
      <c r="H117" s="40"/>
    </row>
    <row r="118" spans="1:8">
      <c r="A118" s="152">
        <v>42841</v>
      </c>
      <c r="B118" s="168" t="s">
        <v>54</v>
      </c>
      <c r="C118" s="167" t="s">
        <v>144</v>
      </c>
      <c r="D118" s="154" t="s">
        <v>298</v>
      </c>
      <c r="E118" s="154" t="s">
        <v>801</v>
      </c>
      <c r="F118" s="39">
        <v>50</v>
      </c>
      <c r="G118" s="40" t="s">
        <v>1575</v>
      </c>
      <c r="H118" s="40"/>
    </row>
    <row r="119" spans="1:8">
      <c r="A119" s="152">
        <v>42841</v>
      </c>
      <c r="B119" s="168" t="s">
        <v>54</v>
      </c>
      <c r="C119" s="167" t="s">
        <v>30</v>
      </c>
      <c r="D119" s="154" t="s">
        <v>364</v>
      </c>
      <c r="E119" s="154" t="s">
        <v>2831</v>
      </c>
      <c r="F119" s="39">
        <v>10</v>
      </c>
      <c r="G119" s="40" t="s">
        <v>2808</v>
      </c>
      <c r="H119" s="40"/>
    </row>
    <row r="120" spans="1:8">
      <c r="A120" s="152">
        <v>42842</v>
      </c>
      <c r="B120" s="168" t="s">
        <v>54</v>
      </c>
      <c r="C120" s="161" t="s">
        <v>38</v>
      </c>
      <c r="D120" s="168" t="s">
        <v>142</v>
      </c>
      <c r="E120" s="154" t="s">
        <v>695</v>
      </c>
      <c r="F120" s="39">
        <v>60</v>
      </c>
      <c r="G120" s="40" t="s">
        <v>1575</v>
      </c>
      <c r="H120" s="40"/>
    </row>
    <row r="121" spans="1:8">
      <c r="A121" s="152">
        <v>42842</v>
      </c>
      <c r="B121" s="168" t="s">
        <v>54</v>
      </c>
      <c r="C121" s="167" t="s">
        <v>27</v>
      </c>
      <c r="D121" s="154" t="s">
        <v>338</v>
      </c>
      <c r="E121" s="154" t="s">
        <v>1709</v>
      </c>
      <c r="F121" s="39">
        <v>10</v>
      </c>
      <c r="G121" s="40" t="s">
        <v>2808</v>
      </c>
      <c r="H121" s="40"/>
    </row>
    <row r="122" spans="1:8">
      <c r="A122" s="152">
        <v>42842</v>
      </c>
      <c r="B122" s="168" t="s">
        <v>54</v>
      </c>
      <c r="C122" s="167" t="s">
        <v>38</v>
      </c>
      <c r="D122" s="154" t="s">
        <v>318</v>
      </c>
      <c r="E122" s="154" t="s">
        <v>1591</v>
      </c>
      <c r="F122" s="39">
        <v>2</v>
      </c>
      <c r="G122" s="40" t="s">
        <v>1575</v>
      </c>
      <c r="H122" s="40"/>
    </row>
    <row r="123" spans="1:8">
      <c r="A123" s="152">
        <v>42842</v>
      </c>
      <c r="B123" s="168" t="s">
        <v>54</v>
      </c>
      <c r="C123" s="167" t="s">
        <v>36</v>
      </c>
      <c r="D123" s="154" t="s">
        <v>293</v>
      </c>
      <c r="E123" s="154" t="s">
        <v>690</v>
      </c>
      <c r="F123" s="39">
        <v>50</v>
      </c>
      <c r="G123" s="40" t="s">
        <v>1575</v>
      </c>
      <c r="H123" s="40"/>
    </row>
    <row r="124" spans="1:8">
      <c r="A124" s="152">
        <v>42843</v>
      </c>
      <c r="B124" s="155" t="s">
        <v>54</v>
      </c>
      <c r="C124" s="156" t="s">
        <v>30</v>
      </c>
      <c r="D124" s="174" t="s">
        <v>126</v>
      </c>
      <c r="E124" s="154" t="s">
        <v>1596</v>
      </c>
      <c r="F124" s="39">
        <v>5</v>
      </c>
      <c r="G124" s="40" t="s">
        <v>2808</v>
      </c>
      <c r="H124" s="40"/>
    </row>
    <row r="125" spans="1:8">
      <c r="A125" s="152">
        <v>42843</v>
      </c>
      <c r="B125" s="168" t="s">
        <v>54</v>
      </c>
      <c r="C125" s="167" t="s">
        <v>144</v>
      </c>
      <c r="D125" s="154" t="s">
        <v>298</v>
      </c>
      <c r="E125" s="154" t="s">
        <v>690</v>
      </c>
      <c r="F125" s="39">
        <v>5</v>
      </c>
      <c r="G125" s="40" t="s">
        <v>2808</v>
      </c>
      <c r="H125" s="40"/>
    </row>
    <row r="126" spans="1:8">
      <c r="A126" s="152">
        <v>42843</v>
      </c>
      <c r="B126" s="168" t="s">
        <v>54</v>
      </c>
      <c r="C126" s="161" t="s">
        <v>82</v>
      </c>
      <c r="D126" s="168" t="s">
        <v>188</v>
      </c>
      <c r="E126" s="154" t="s">
        <v>1599</v>
      </c>
      <c r="F126" s="39">
        <v>25</v>
      </c>
      <c r="G126" s="40" t="s">
        <v>1575</v>
      </c>
      <c r="H126" s="40"/>
    </row>
    <row r="127" spans="1:8">
      <c r="A127" s="152">
        <v>42843</v>
      </c>
      <c r="B127" s="168" t="s">
        <v>54</v>
      </c>
      <c r="C127" s="167" t="s">
        <v>36</v>
      </c>
      <c r="D127" s="154" t="s">
        <v>361</v>
      </c>
      <c r="E127" s="154" t="s">
        <v>2832</v>
      </c>
      <c r="F127" s="39">
        <v>20</v>
      </c>
      <c r="G127" s="40" t="s">
        <v>2833</v>
      </c>
      <c r="H127" s="40"/>
    </row>
    <row r="128" spans="1:8">
      <c r="A128" s="152">
        <v>42843</v>
      </c>
      <c r="B128" s="155" t="s">
        <v>54</v>
      </c>
      <c r="C128" s="161" t="s">
        <v>96</v>
      </c>
      <c r="D128" s="165" t="s">
        <v>161</v>
      </c>
      <c r="E128" s="154" t="s">
        <v>1591</v>
      </c>
      <c r="F128" s="39">
        <v>60</v>
      </c>
      <c r="G128" s="40" t="s">
        <v>1575</v>
      </c>
      <c r="H128" s="40"/>
    </row>
    <row r="129" spans="1:8">
      <c r="A129" s="152">
        <v>42844</v>
      </c>
      <c r="B129" s="168" t="s">
        <v>54</v>
      </c>
      <c r="C129" s="167" t="s">
        <v>144</v>
      </c>
      <c r="D129" s="154" t="s">
        <v>298</v>
      </c>
      <c r="E129" s="154" t="s">
        <v>1591</v>
      </c>
      <c r="F129" s="39">
        <v>100</v>
      </c>
      <c r="G129" s="40" t="s">
        <v>1575</v>
      </c>
      <c r="H129" s="40"/>
    </row>
    <row r="130" spans="1:8">
      <c r="A130" s="152">
        <v>42844</v>
      </c>
      <c r="B130" s="168" t="s">
        <v>54</v>
      </c>
      <c r="C130" s="167" t="s">
        <v>45</v>
      </c>
      <c r="D130" s="154" t="s">
        <v>300</v>
      </c>
      <c r="E130" s="154" t="s">
        <v>751</v>
      </c>
      <c r="F130" s="39">
        <v>10</v>
      </c>
      <c r="G130" s="40" t="s">
        <v>1575</v>
      </c>
      <c r="H130" s="40"/>
    </row>
    <row r="131" spans="1:8">
      <c r="A131" s="152">
        <v>42844</v>
      </c>
      <c r="B131" s="168" t="s">
        <v>54</v>
      </c>
      <c r="C131" s="161" t="s">
        <v>82</v>
      </c>
      <c r="D131" s="168" t="s">
        <v>203</v>
      </c>
      <c r="E131" s="154" t="s">
        <v>2053</v>
      </c>
      <c r="F131" s="39">
        <v>50</v>
      </c>
      <c r="G131" s="40" t="s">
        <v>1575</v>
      </c>
      <c r="H131" s="40"/>
    </row>
    <row r="132" spans="1:8">
      <c r="A132" s="152">
        <v>42844</v>
      </c>
      <c r="B132" s="168" t="s">
        <v>54</v>
      </c>
      <c r="C132" s="167" t="s">
        <v>27</v>
      </c>
      <c r="D132" s="154" t="s">
        <v>424</v>
      </c>
      <c r="E132" s="154" t="s">
        <v>690</v>
      </c>
      <c r="F132" s="39">
        <v>70</v>
      </c>
      <c r="G132" s="40" t="s">
        <v>2834</v>
      </c>
      <c r="H132" s="40"/>
    </row>
    <row r="133" spans="1:8">
      <c r="A133" s="152">
        <v>42846</v>
      </c>
      <c r="B133" s="168" t="s">
        <v>54</v>
      </c>
      <c r="C133" s="167" t="s">
        <v>27</v>
      </c>
      <c r="D133" s="154" t="s">
        <v>348</v>
      </c>
      <c r="E133" s="154" t="s">
        <v>695</v>
      </c>
      <c r="F133" s="39">
        <v>15</v>
      </c>
      <c r="G133" s="40" t="s">
        <v>1575</v>
      </c>
      <c r="H133" s="40"/>
    </row>
    <row r="134" spans="1:8">
      <c r="A134" s="152">
        <v>42846</v>
      </c>
      <c r="B134" s="168" t="s">
        <v>54</v>
      </c>
      <c r="C134" s="161" t="s">
        <v>82</v>
      </c>
      <c r="D134" s="168" t="s">
        <v>192</v>
      </c>
      <c r="E134" s="154" t="s">
        <v>1709</v>
      </c>
      <c r="F134" s="39">
        <v>5</v>
      </c>
      <c r="G134" s="40" t="s">
        <v>1575</v>
      </c>
      <c r="H134" s="40"/>
    </row>
    <row r="135" spans="1:8">
      <c r="A135" s="152">
        <v>42846</v>
      </c>
      <c r="B135" s="168" t="s">
        <v>54</v>
      </c>
      <c r="C135" s="167" t="s">
        <v>36</v>
      </c>
      <c r="D135" s="154" t="s">
        <v>283</v>
      </c>
      <c r="E135" s="154" t="s">
        <v>745</v>
      </c>
      <c r="F135" s="39">
        <v>20</v>
      </c>
      <c r="G135" s="40" t="s">
        <v>1575</v>
      </c>
      <c r="H135" s="40"/>
    </row>
    <row r="136" spans="1:8">
      <c r="A136" s="152">
        <v>42846</v>
      </c>
      <c r="B136" s="168" t="s">
        <v>54</v>
      </c>
      <c r="C136" s="167" t="s">
        <v>30</v>
      </c>
      <c r="D136" s="154" t="s">
        <v>364</v>
      </c>
      <c r="E136" s="154"/>
      <c r="F136" s="39">
        <v>15</v>
      </c>
      <c r="G136" s="40" t="s">
        <v>1575</v>
      </c>
      <c r="H136" s="40"/>
    </row>
    <row r="137" spans="1:8">
      <c r="A137" s="152">
        <v>42846</v>
      </c>
      <c r="B137" s="168" t="s">
        <v>54</v>
      </c>
      <c r="C137" s="167" t="s">
        <v>43</v>
      </c>
      <c r="D137" s="40"/>
      <c r="E137" s="154" t="s">
        <v>690</v>
      </c>
      <c r="F137" s="39">
        <v>10</v>
      </c>
      <c r="G137" s="40" t="s">
        <v>2808</v>
      </c>
      <c r="H137" s="40"/>
    </row>
    <row r="138" spans="1:8">
      <c r="A138" s="152">
        <v>42847</v>
      </c>
      <c r="B138" s="168" t="s">
        <v>54</v>
      </c>
      <c r="C138" s="167" t="s">
        <v>27</v>
      </c>
      <c r="D138" s="154" t="s">
        <v>338</v>
      </c>
      <c r="E138" s="154"/>
      <c r="F138" s="39">
        <v>5</v>
      </c>
      <c r="G138" s="40" t="s">
        <v>2808</v>
      </c>
      <c r="H138" s="40"/>
    </row>
    <row r="139" spans="1:8">
      <c r="A139" s="152">
        <v>42847</v>
      </c>
      <c r="B139" s="168" t="s">
        <v>54</v>
      </c>
      <c r="C139" s="167" t="s">
        <v>46</v>
      </c>
      <c r="D139" s="154" t="s">
        <v>1596</v>
      </c>
      <c r="E139" s="154" t="s">
        <v>1596</v>
      </c>
      <c r="F139" s="39">
        <v>50</v>
      </c>
      <c r="G139" s="40" t="s">
        <v>1575</v>
      </c>
      <c r="H139" s="40"/>
    </row>
    <row r="140" spans="1:8">
      <c r="A140" s="152">
        <v>42848</v>
      </c>
      <c r="B140" s="168" t="s">
        <v>54</v>
      </c>
      <c r="C140" s="161" t="s">
        <v>38</v>
      </c>
      <c r="D140" s="168" t="s">
        <v>138</v>
      </c>
      <c r="E140" s="154"/>
      <c r="F140" s="39">
        <v>5</v>
      </c>
      <c r="G140" s="40" t="s">
        <v>2808</v>
      </c>
      <c r="H140" s="40"/>
    </row>
    <row r="141" spans="1:8">
      <c r="A141" s="152">
        <v>42849</v>
      </c>
      <c r="B141" s="168" t="s">
        <v>54</v>
      </c>
      <c r="C141" s="161" t="s">
        <v>144</v>
      </c>
      <c r="D141" s="168" t="s">
        <v>200</v>
      </c>
      <c r="E141" s="154" t="s">
        <v>751</v>
      </c>
      <c r="F141" s="39">
        <v>120</v>
      </c>
      <c r="G141" s="40" t="s">
        <v>1575</v>
      </c>
      <c r="H141" s="40"/>
    </row>
    <row r="142" spans="1:8">
      <c r="A142" s="152">
        <v>42849</v>
      </c>
      <c r="B142" s="168" t="s">
        <v>54</v>
      </c>
      <c r="C142" s="161" t="s">
        <v>38</v>
      </c>
      <c r="D142" s="168" t="s">
        <v>142</v>
      </c>
      <c r="E142" s="154" t="s">
        <v>1591</v>
      </c>
      <c r="F142" s="39">
        <v>5</v>
      </c>
      <c r="G142" s="40" t="s">
        <v>2808</v>
      </c>
      <c r="H142" s="40"/>
    </row>
    <row r="143" spans="1:8">
      <c r="A143" s="152">
        <v>42849</v>
      </c>
      <c r="B143" s="168" t="s">
        <v>54</v>
      </c>
      <c r="C143" s="167" t="s">
        <v>127</v>
      </c>
      <c r="D143" s="154" t="s">
        <v>286</v>
      </c>
      <c r="E143" s="154" t="s">
        <v>745</v>
      </c>
      <c r="F143" s="39">
        <v>25</v>
      </c>
      <c r="G143" s="40" t="s">
        <v>1575</v>
      </c>
      <c r="H143" s="40"/>
    </row>
    <row r="144" spans="1:8">
      <c r="A144" s="152">
        <v>42849</v>
      </c>
      <c r="B144" s="168" t="s">
        <v>54</v>
      </c>
      <c r="C144" s="167" t="s">
        <v>295</v>
      </c>
      <c r="D144" s="154" t="s">
        <v>386</v>
      </c>
      <c r="E144" s="154" t="s">
        <v>2835</v>
      </c>
      <c r="F144" s="39">
        <v>10</v>
      </c>
      <c r="G144" s="40" t="s">
        <v>1575</v>
      </c>
      <c r="H144" s="40"/>
    </row>
    <row r="145" spans="1:8">
      <c r="A145" s="152">
        <v>42849</v>
      </c>
      <c r="B145" s="168" t="s">
        <v>54</v>
      </c>
      <c r="C145" s="167" t="s">
        <v>30</v>
      </c>
      <c r="D145" s="154" t="s">
        <v>283</v>
      </c>
      <c r="E145" s="154" t="s">
        <v>690</v>
      </c>
      <c r="F145" s="39">
        <v>10</v>
      </c>
      <c r="G145" s="40" t="s">
        <v>1575</v>
      </c>
      <c r="H145" s="40"/>
    </row>
    <row r="146" spans="1:8">
      <c r="A146" s="152">
        <v>42849</v>
      </c>
      <c r="B146" s="168" t="s">
        <v>54</v>
      </c>
      <c r="C146" s="167" t="s">
        <v>45</v>
      </c>
      <c r="D146" s="154" t="s">
        <v>301</v>
      </c>
      <c r="E146" s="154" t="s">
        <v>2836</v>
      </c>
      <c r="F146" s="39">
        <v>100</v>
      </c>
      <c r="G146" s="40" t="s">
        <v>1575</v>
      </c>
      <c r="H146" s="40"/>
    </row>
    <row r="147" spans="1:8">
      <c r="A147" s="152">
        <v>42849</v>
      </c>
      <c r="B147" s="168" t="s">
        <v>54</v>
      </c>
      <c r="C147" s="161" t="s">
        <v>40</v>
      </c>
      <c r="D147" s="168" t="s">
        <v>206</v>
      </c>
      <c r="E147" s="154" t="s">
        <v>2837</v>
      </c>
      <c r="F147" s="39">
        <v>15</v>
      </c>
      <c r="G147" s="40" t="s">
        <v>2808</v>
      </c>
      <c r="H147" s="40"/>
    </row>
    <row r="148" spans="1:8">
      <c r="A148" s="152">
        <v>42850</v>
      </c>
      <c r="B148" s="168" t="s">
        <v>54</v>
      </c>
      <c r="C148" s="167" t="s">
        <v>127</v>
      </c>
      <c r="D148" s="154" t="s">
        <v>380</v>
      </c>
      <c r="E148" s="154"/>
      <c r="F148" s="39">
        <v>50</v>
      </c>
      <c r="G148" s="40" t="s">
        <v>1575</v>
      </c>
      <c r="H148" s="40"/>
    </row>
    <row r="149" spans="1:8">
      <c r="A149" s="152">
        <v>42850</v>
      </c>
      <c r="B149" s="168" t="s">
        <v>54</v>
      </c>
      <c r="C149" s="167" t="s">
        <v>36</v>
      </c>
      <c r="D149" s="154" t="s">
        <v>353</v>
      </c>
      <c r="E149" s="154" t="s">
        <v>774</v>
      </c>
      <c r="F149" s="39">
        <v>20</v>
      </c>
      <c r="G149" s="40" t="s">
        <v>2808</v>
      </c>
      <c r="H149" s="40"/>
    </row>
    <row r="150" spans="1:8">
      <c r="A150" s="152">
        <v>42850</v>
      </c>
      <c r="B150" s="168" t="s">
        <v>54</v>
      </c>
      <c r="C150" s="167" t="s">
        <v>39</v>
      </c>
      <c r="D150" s="154" t="s">
        <v>376</v>
      </c>
      <c r="E150" s="154"/>
      <c r="F150" s="39">
        <v>5</v>
      </c>
      <c r="G150" s="40" t="s">
        <v>2808</v>
      </c>
      <c r="H150" s="40"/>
    </row>
    <row r="151" spans="1:8">
      <c r="A151" s="152">
        <v>42851</v>
      </c>
      <c r="B151" s="168" t="s">
        <v>54</v>
      </c>
      <c r="C151" s="167" t="s">
        <v>38</v>
      </c>
      <c r="D151" s="154" t="s">
        <v>472</v>
      </c>
      <c r="E151" s="154" t="s">
        <v>690</v>
      </c>
      <c r="F151" s="39">
        <v>10</v>
      </c>
      <c r="G151" s="40" t="s">
        <v>1575</v>
      </c>
      <c r="H151" s="40"/>
    </row>
    <row r="152" spans="1:8">
      <c r="A152" s="152">
        <v>42852</v>
      </c>
      <c r="B152" s="168" t="s">
        <v>54</v>
      </c>
      <c r="C152" s="167" t="s">
        <v>82</v>
      </c>
      <c r="D152" s="40"/>
      <c r="E152" s="154" t="s">
        <v>751</v>
      </c>
      <c r="F152" s="39">
        <v>5</v>
      </c>
      <c r="G152" s="40" t="s">
        <v>2808</v>
      </c>
      <c r="H152" s="40"/>
    </row>
    <row r="153" spans="1:8">
      <c r="A153" s="152">
        <v>42852</v>
      </c>
      <c r="B153" s="168" t="s">
        <v>54</v>
      </c>
      <c r="C153" s="167" t="s">
        <v>27</v>
      </c>
      <c r="D153" s="154" t="s">
        <v>424</v>
      </c>
      <c r="E153" s="154" t="s">
        <v>690</v>
      </c>
      <c r="F153" s="39">
        <v>70</v>
      </c>
      <c r="G153" s="40" t="s">
        <v>2834</v>
      </c>
      <c r="H153" s="40"/>
    </row>
    <row r="154" spans="1:8">
      <c r="A154" s="152">
        <v>42853</v>
      </c>
      <c r="B154" s="168" t="s">
        <v>54</v>
      </c>
      <c r="C154" s="167" t="s">
        <v>43</v>
      </c>
      <c r="D154" s="40"/>
      <c r="E154" s="154" t="s">
        <v>690</v>
      </c>
      <c r="F154" s="39">
        <v>50</v>
      </c>
      <c r="G154" s="40" t="s">
        <v>2808</v>
      </c>
      <c r="H154" s="40"/>
    </row>
    <row r="155" spans="1:8">
      <c r="A155" s="152">
        <v>42853</v>
      </c>
      <c r="B155" s="168" t="s">
        <v>54</v>
      </c>
      <c r="C155" s="167" t="s">
        <v>38</v>
      </c>
      <c r="D155" s="154" t="s">
        <v>428</v>
      </c>
      <c r="E155" s="154" t="s">
        <v>987</v>
      </c>
      <c r="F155" s="39">
        <v>20</v>
      </c>
      <c r="G155" s="40" t="s">
        <v>1575</v>
      </c>
      <c r="H155" s="40"/>
    </row>
    <row r="156" spans="1:8">
      <c r="A156" s="152">
        <v>42853</v>
      </c>
      <c r="B156" s="168" t="s">
        <v>54</v>
      </c>
      <c r="C156" s="167" t="s">
        <v>30</v>
      </c>
      <c r="D156" s="154" t="s">
        <v>283</v>
      </c>
      <c r="E156" s="154"/>
      <c r="F156" s="39">
        <v>30</v>
      </c>
      <c r="G156" s="40" t="s">
        <v>2834</v>
      </c>
      <c r="H156" s="40"/>
    </row>
    <row r="157" spans="1:8">
      <c r="A157" s="152">
        <v>42854</v>
      </c>
      <c r="B157" s="168" t="s">
        <v>54</v>
      </c>
      <c r="C157" s="161" t="s">
        <v>340</v>
      </c>
      <c r="D157" s="168" t="s">
        <v>206</v>
      </c>
      <c r="E157" s="154" t="s">
        <v>1591</v>
      </c>
      <c r="F157" s="39">
        <v>40</v>
      </c>
      <c r="G157" s="40" t="s">
        <v>1575</v>
      </c>
      <c r="H157" s="40"/>
    </row>
    <row r="158" spans="1:8">
      <c r="A158" s="152">
        <v>42857</v>
      </c>
      <c r="B158" s="168" t="s">
        <v>54</v>
      </c>
      <c r="C158" s="167" t="s">
        <v>340</v>
      </c>
      <c r="D158" s="154" t="s">
        <v>378</v>
      </c>
      <c r="E158" s="154" t="s">
        <v>1709</v>
      </c>
      <c r="F158" s="39">
        <v>20</v>
      </c>
      <c r="G158" s="40" t="s">
        <v>1575</v>
      </c>
      <c r="H158" s="40"/>
    </row>
    <row r="159" spans="1:8">
      <c r="A159" s="152">
        <v>42857</v>
      </c>
      <c r="B159" s="168" t="s">
        <v>54</v>
      </c>
      <c r="C159" s="167" t="s">
        <v>197</v>
      </c>
      <c r="D159" s="154" t="s">
        <v>454</v>
      </c>
      <c r="E159" s="154" t="s">
        <v>1616</v>
      </c>
      <c r="F159" s="39">
        <v>15</v>
      </c>
      <c r="G159" s="40" t="s">
        <v>1575</v>
      </c>
      <c r="H159" s="40"/>
    </row>
    <row r="160" spans="1:8">
      <c r="A160" s="152">
        <v>42857</v>
      </c>
      <c r="B160" s="168" t="s">
        <v>54</v>
      </c>
      <c r="C160" s="167" t="s">
        <v>42</v>
      </c>
      <c r="D160" s="154" t="s">
        <v>351</v>
      </c>
      <c r="E160" s="154" t="s">
        <v>781</v>
      </c>
      <c r="F160" s="39">
        <v>10</v>
      </c>
      <c r="G160" s="40" t="s">
        <v>2808</v>
      </c>
      <c r="H160" s="40"/>
    </row>
    <row r="161" spans="1:8">
      <c r="A161" s="152">
        <v>42857</v>
      </c>
      <c r="B161" s="168" t="s">
        <v>54</v>
      </c>
      <c r="C161" s="161" t="s">
        <v>82</v>
      </c>
      <c r="D161" s="168" t="s">
        <v>192</v>
      </c>
      <c r="E161" s="154" t="s">
        <v>751</v>
      </c>
      <c r="F161" s="39">
        <v>10</v>
      </c>
      <c r="G161" s="40" t="s">
        <v>2808</v>
      </c>
      <c r="H161" s="40"/>
    </row>
    <row r="162" spans="1:8">
      <c r="A162" s="152">
        <v>42858</v>
      </c>
      <c r="B162" s="168" t="s">
        <v>54</v>
      </c>
      <c r="C162" s="167" t="s">
        <v>38</v>
      </c>
      <c r="D162" s="154" t="s">
        <v>472</v>
      </c>
      <c r="E162" s="154" t="s">
        <v>690</v>
      </c>
      <c r="F162" s="39">
        <v>5</v>
      </c>
      <c r="G162" s="40" t="s">
        <v>1575</v>
      </c>
      <c r="H162" s="40"/>
    </row>
    <row r="163" spans="1:8">
      <c r="A163" s="152">
        <v>42858</v>
      </c>
      <c r="B163" s="168" t="s">
        <v>54</v>
      </c>
      <c r="C163" s="167" t="s">
        <v>36</v>
      </c>
      <c r="D163" s="154" t="s">
        <v>361</v>
      </c>
      <c r="E163" s="154"/>
      <c r="F163" s="39">
        <v>20</v>
      </c>
      <c r="G163" s="40" t="s">
        <v>1575</v>
      </c>
      <c r="H163" s="40"/>
    </row>
    <row r="164" spans="1:8">
      <c r="A164" s="152">
        <v>42858</v>
      </c>
      <c r="B164" s="168" t="s">
        <v>54</v>
      </c>
      <c r="C164" s="167" t="s">
        <v>2838</v>
      </c>
      <c r="D164" s="154" t="s">
        <v>329</v>
      </c>
      <c r="E164" s="154" t="s">
        <v>812</v>
      </c>
      <c r="F164" s="39">
        <v>5</v>
      </c>
      <c r="G164" s="40" t="s">
        <v>2808</v>
      </c>
      <c r="H164" s="40"/>
    </row>
    <row r="165" spans="1:8">
      <c r="A165" s="152">
        <v>42859</v>
      </c>
      <c r="B165" s="155" t="s">
        <v>54</v>
      </c>
      <c r="C165" s="161" t="s">
        <v>27</v>
      </c>
      <c r="D165" s="162" t="s">
        <v>108</v>
      </c>
      <c r="E165" s="154" t="s">
        <v>751</v>
      </c>
      <c r="F165" s="39">
        <v>30</v>
      </c>
      <c r="G165" s="40" t="s">
        <v>2839</v>
      </c>
      <c r="H165" s="40"/>
    </row>
    <row r="166" spans="1:8">
      <c r="A166" s="152">
        <v>42859</v>
      </c>
      <c r="B166" s="168" t="s">
        <v>54</v>
      </c>
      <c r="C166" s="167" t="s">
        <v>36</v>
      </c>
      <c r="D166" s="154" t="s">
        <v>361</v>
      </c>
      <c r="E166" s="154" t="s">
        <v>1645</v>
      </c>
      <c r="F166" s="39">
        <v>60</v>
      </c>
      <c r="G166" s="40" t="s">
        <v>1575</v>
      </c>
      <c r="H166" s="40"/>
    </row>
    <row r="167" spans="1:8">
      <c r="A167" s="152">
        <v>42859</v>
      </c>
      <c r="B167" s="168" t="s">
        <v>54</v>
      </c>
      <c r="C167" s="167" t="s">
        <v>82</v>
      </c>
      <c r="D167" s="154" t="s">
        <v>2840</v>
      </c>
      <c r="E167" s="154" t="s">
        <v>751</v>
      </c>
      <c r="F167" s="39">
        <v>5</v>
      </c>
      <c r="G167" s="40" t="s">
        <v>2808</v>
      </c>
      <c r="H167" s="40"/>
    </row>
    <row r="168" spans="1:8">
      <c r="A168" s="152">
        <v>42860</v>
      </c>
      <c r="B168" s="168" t="s">
        <v>54</v>
      </c>
      <c r="C168" s="167" t="s">
        <v>27</v>
      </c>
      <c r="D168" s="154" t="s">
        <v>424</v>
      </c>
      <c r="E168" s="154" t="s">
        <v>690</v>
      </c>
      <c r="F168" s="39">
        <v>20</v>
      </c>
      <c r="G168" s="40" t="s">
        <v>1575</v>
      </c>
      <c r="H168" s="40"/>
    </row>
    <row r="169" spans="1:8">
      <c r="A169" s="152">
        <v>42861</v>
      </c>
      <c r="B169" s="155" t="s">
        <v>54</v>
      </c>
      <c r="C169" s="161" t="s">
        <v>40</v>
      </c>
      <c r="D169" s="162" t="s">
        <v>107</v>
      </c>
      <c r="E169" s="154" t="s">
        <v>1591</v>
      </c>
      <c r="F169" s="39">
        <v>15</v>
      </c>
      <c r="G169" s="40" t="s">
        <v>2808</v>
      </c>
      <c r="H169" s="40"/>
    </row>
    <row r="170" spans="1:8">
      <c r="A170" s="152">
        <v>42862</v>
      </c>
      <c r="B170" s="168" t="s">
        <v>54</v>
      </c>
      <c r="C170" s="161" t="s">
        <v>328</v>
      </c>
      <c r="D170" s="168" t="s">
        <v>221</v>
      </c>
      <c r="E170" s="154" t="s">
        <v>2830</v>
      </c>
      <c r="F170" s="39">
        <v>5</v>
      </c>
      <c r="G170" s="40" t="s">
        <v>2808</v>
      </c>
      <c r="H170" s="40"/>
    </row>
    <row r="171" spans="1:8">
      <c r="A171" s="152">
        <v>42862</v>
      </c>
      <c r="B171" s="155" t="s">
        <v>54</v>
      </c>
      <c r="C171" s="164" t="s">
        <v>163</v>
      </c>
      <c r="D171" s="165" t="s">
        <v>166</v>
      </c>
      <c r="E171" s="154" t="s">
        <v>1591</v>
      </c>
      <c r="F171" s="39">
        <v>30</v>
      </c>
      <c r="G171" s="40" t="s">
        <v>1575</v>
      </c>
      <c r="H171" s="40"/>
    </row>
    <row r="172" spans="1:8">
      <c r="A172" s="152">
        <v>42863</v>
      </c>
      <c r="B172" s="168" t="s">
        <v>54</v>
      </c>
      <c r="C172" s="167" t="s">
        <v>144</v>
      </c>
      <c r="D172" s="154" t="s">
        <v>299</v>
      </c>
      <c r="E172" s="154" t="s">
        <v>690</v>
      </c>
      <c r="F172" s="39">
        <v>5</v>
      </c>
      <c r="G172" s="40" t="s">
        <v>2808</v>
      </c>
      <c r="H172" s="40"/>
    </row>
    <row r="173" spans="1:8">
      <c r="A173" s="152">
        <v>42863</v>
      </c>
      <c r="B173" s="168" t="s">
        <v>54</v>
      </c>
      <c r="C173" s="167" t="s">
        <v>36</v>
      </c>
      <c r="D173" s="154" t="s">
        <v>361</v>
      </c>
      <c r="E173" s="154" t="s">
        <v>812</v>
      </c>
      <c r="F173" s="39">
        <v>45</v>
      </c>
      <c r="G173" s="40" t="s">
        <v>1575</v>
      </c>
      <c r="H173" s="40"/>
    </row>
    <row r="174" spans="1:8">
      <c r="A174" s="152">
        <v>42863</v>
      </c>
      <c r="B174" s="168" t="s">
        <v>54</v>
      </c>
      <c r="C174" s="167" t="s">
        <v>295</v>
      </c>
      <c r="D174" s="154" t="s">
        <v>386</v>
      </c>
      <c r="E174" s="154" t="s">
        <v>812</v>
      </c>
      <c r="F174" s="39">
        <v>5</v>
      </c>
      <c r="G174" s="40" t="s">
        <v>1575</v>
      </c>
      <c r="H174" s="40"/>
    </row>
    <row r="175" spans="1:8">
      <c r="A175" s="152">
        <v>42862</v>
      </c>
      <c r="B175" s="168" t="s">
        <v>54</v>
      </c>
      <c r="C175" s="167" t="s">
        <v>43</v>
      </c>
      <c r="D175" s="40"/>
      <c r="E175" s="154" t="s">
        <v>690</v>
      </c>
      <c r="F175" s="39">
        <v>10</v>
      </c>
      <c r="G175" s="154" t="s">
        <v>2808</v>
      </c>
      <c r="H175" s="40"/>
    </row>
    <row r="176" spans="1:8">
      <c r="A176" s="152">
        <v>42864</v>
      </c>
      <c r="B176" s="168" t="s">
        <v>54</v>
      </c>
      <c r="C176" s="167" t="s">
        <v>43</v>
      </c>
      <c r="D176" s="40"/>
      <c r="E176" s="154" t="s">
        <v>690</v>
      </c>
      <c r="F176" s="39">
        <v>60</v>
      </c>
      <c r="G176" s="154" t="s">
        <v>2808</v>
      </c>
      <c r="H176" s="40"/>
    </row>
    <row r="177" spans="1:8">
      <c r="A177" s="152">
        <v>42864</v>
      </c>
      <c r="B177" s="168" t="s">
        <v>54</v>
      </c>
      <c r="C177" s="167" t="s">
        <v>37</v>
      </c>
      <c r="D177" s="40" t="s">
        <v>205</v>
      </c>
      <c r="E177" s="154" t="s">
        <v>745</v>
      </c>
      <c r="F177" s="39">
        <v>40</v>
      </c>
      <c r="G177" s="40" t="s">
        <v>1575</v>
      </c>
      <c r="H177" s="40"/>
    </row>
    <row r="178" spans="1:8">
      <c r="A178" s="152">
        <v>42864</v>
      </c>
      <c r="B178" s="168" t="s">
        <v>54</v>
      </c>
      <c r="C178" s="167" t="s">
        <v>30</v>
      </c>
      <c r="D178" s="154" t="s">
        <v>283</v>
      </c>
      <c r="E178" s="154" t="s">
        <v>2841</v>
      </c>
      <c r="F178" s="39">
        <v>25</v>
      </c>
      <c r="G178" s="40" t="s">
        <v>1575</v>
      </c>
      <c r="H178" s="40"/>
    </row>
    <row r="179" spans="1:8">
      <c r="A179" s="152">
        <v>42864</v>
      </c>
      <c r="B179" s="168" t="s">
        <v>54</v>
      </c>
      <c r="C179" s="167" t="s">
        <v>27</v>
      </c>
      <c r="D179" s="154" t="s">
        <v>424</v>
      </c>
      <c r="E179" s="154" t="s">
        <v>812</v>
      </c>
      <c r="F179" s="39">
        <v>15</v>
      </c>
      <c r="G179" s="40" t="s">
        <v>2834</v>
      </c>
      <c r="H179" s="40"/>
    </row>
    <row r="180" spans="1:8">
      <c r="A180" s="152">
        <v>42864</v>
      </c>
      <c r="B180" s="155" t="s">
        <v>54</v>
      </c>
      <c r="C180" s="164" t="s">
        <v>163</v>
      </c>
      <c r="D180" s="165" t="s">
        <v>164</v>
      </c>
      <c r="E180" s="154" t="s">
        <v>812</v>
      </c>
      <c r="F180" s="39">
        <v>400</v>
      </c>
      <c r="G180" s="40" t="s">
        <v>1575</v>
      </c>
      <c r="H180" s="40"/>
    </row>
    <row r="181" spans="1:8">
      <c r="A181" s="152">
        <v>42864</v>
      </c>
      <c r="B181" s="168" t="s">
        <v>54</v>
      </c>
      <c r="C181" s="161" t="s">
        <v>82</v>
      </c>
      <c r="D181" s="168" t="s">
        <v>192</v>
      </c>
      <c r="E181" s="154" t="s">
        <v>751</v>
      </c>
      <c r="F181" s="39">
        <v>20</v>
      </c>
      <c r="G181" s="40" t="s">
        <v>2808</v>
      </c>
      <c r="H181" s="40"/>
    </row>
    <row r="182" spans="1:8">
      <c r="A182" s="152">
        <v>42865</v>
      </c>
      <c r="B182" s="168" t="s">
        <v>54</v>
      </c>
      <c r="C182" s="161" t="s">
        <v>82</v>
      </c>
      <c r="D182" s="168" t="s">
        <v>182</v>
      </c>
      <c r="E182" s="154" t="s">
        <v>2842</v>
      </c>
      <c r="F182" s="39">
        <v>30</v>
      </c>
      <c r="G182" s="40" t="s">
        <v>2808</v>
      </c>
      <c r="H182" s="40"/>
    </row>
    <row r="183" spans="1:8">
      <c r="A183" s="152">
        <v>42866</v>
      </c>
      <c r="B183" s="168" t="s">
        <v>54</v>
      </c>
      <c r="C183" s="167" t="s">
        <v>30</v>
      </c>
      <c r="D183" s="154" t="s">
        <v>283</v>
      </c>
      <c r="E183" s="154" t="s">
        <v>2843</v>
      </c>
      <c r="F183" s="39">
        <v>15</v>
      </c>
      <c r="G183" s="40" t="s">
        <v>1575</v>
      </c>
      <c r="H183" s="40"/>
    </row>
    <row r="184" spans="1:8">
      <c r="A184" s="152">
        <v>42866</v>
      </c>
      <c r="B184" s="168" t="s">
        <v>54</v>
      </c>
      <c r="C184" s="167" t="s">
        <v>295</v>
      </c>
      <c r="D184" s="154" t="s">
        <v>296</v>
      </c>
      <c r="E184" s="154" t="s">
        <v>812</v>
      </c>
      <c r="F184" s="39">
        <v>20</v>
      </c>
      <c r="G184" s="40" t="s">
        <v>1575</v>
      </c>
      <c r="H184" s="40"/>
    </row>
    <row r="185" spans="1:8">
      <c r="A185" s="152">
        <v>42867</v>
      </c>
      <c r="B185" s="168" t="s">
        <v>54</v>
      </c>
      <c r="C185" s="161" t="s">
        <v>82</v>
      </c>
      <c r="D185" s="168" t="s">
        <v>192</v>
      </c>
      <c r="E185" s="154" t="s">
        <v>751</v>
      </c>
      <c r="F185" s="39">
        <v>10</v>
      </c>
      <c r="G185" s="40" t="s">
        <v>2808</v>
      </c>
      <c r="H185" s="40"/>
    </row>
    <row r="186" spans="1:8">
      <c r="A186" s="152">
        <v>42867</v>
      </c>
      <c r="B186" s="168" t="s">
        <v>54</v>
      </c>
      <c r="C186" s="167" t="s">
        <v>36</v>
      </c>
      <c r="D186" s="154" t="s">
        <v>353</v>
      </c>
      <c r="E186" s="154" t="s">
        <v>1591</v>
      </c>
      <c r="F186" s="39">
        <v>75</v>
      </c>
      <c r="G186" s="40" t="s">
        <v>1575</v>
      </c>
      <c r="H186" s="40"/>
    </row>
    <row r="187" spans="1:8">
      <c r="A187" s="152">
        <v>42867</v>
      </c>
      <c r="B187" s="168" t="s">
        <v>54</v>
      </c>
      <c r="C187" s="167" t="s">
        <v>43</v>
      </c>
      <c r="D187" s="40"/>
      <c r="E187" s="154" t="s">
        <v>695</v>
      </c>
      <c r="F187" s="39">
        <v>20</v>
      </c>
      <c r="G187" s="40" t="s">
        <v>2808</v>
      </c>
      <c r="H187" s="40"/>
    </row>
    <row r="188" spans="1:8">
      <c r="A188" s="152">
        <v>42869</v>
      </c>
      <c r="B188" s="155" t="s">
        <v>54</v>
      </c>
      <c r="C188" s="161" t="s">
        <v>30</v>
      </c>
      <c r="D188" s="162" t="s">
        <v>114</v>
      </c>
      <c r="E188" s="154" t="s">
        <v>1657</v>
      </c>
      <c r="F188" s="39">
        <v>5</v>
      </c>
      <c r="G188" s="40" t="s">
        <v>1575</v>
      </c>
      <c r="H188" s="40"/>
    </row>
    <row r="189" spans="1:8">
      <c r="A189" s="152">
        <v>42870</v>
      </c>
      <c r="B189" s="155" t="s">
        <v>54</v>
      </c>
      <c r="C189" s="161" t="s">
        <v>27</v>
      </c>
      <c r="D189" s="162" t="s">
        <v>108</v>
      </c>
      <c r="E189" s="154" t="s">
        <v>1619</v>
      </c>
      <c r="F189" s="39">
        <v>20</v>
      </c>
      <c r="G189" s="40" t="s">
        <v>2844</v>
      </c>
      <c r="H189" s="40"/>
    </row>
    <row r="190" spans="1:8">
      <c r="A190" s="152">
        <v>42870</v>
      </c>
      <c r="B190" s="168" t="s">
        <v>54</v>
      </c>
      <c r="C190" s="161" t="s">
        <v>163</v>
      </c>
      <c r="D190" s="168" t="s">
        <v>190</v>
      </c>
      <c r="E190" s="154" t="s">
        <v>690</v>
      </c>
      <c r="F190" s="39">
        <v>15</v>
      </c>
      <c r="G190" s="40" t="s">
        <v>1575</v>
      </c>
      <c r="H190" s="40"/>
    </row>
    <row r="191" spans="1:8">
      <c r="A191" s="152">
        <v>42870</v>
      </c>
      <c r="B191" s="168" t="s">
        <v>54</v>
      </c>
      <c r="C191" s="161" t="s">
        <v>144</v>
      </c>
      <c r="D191" s="168" t="s">
        <v>219</v>
      </c>
      <c r="E191" s="154" t="s">
        <v>902</v>
      </c>
      <c r="F191" s="39">
        <v>20</v>
      </c>
      <c r="G191" s="40" t="s">
        <v>1575</v>
      </c>
      <c r="H191" s="40"/>
    </row>
    <row r="192" spans="1:8">
      <c r="A192" s="152">
        <v>42870</v>
      </c>
      <c r="B192" s="168" t="s">
        <v>54</v>
      </c>
      <c r="C192" s="167" t="s">
        <v>36</v>
      </c>
      <c r="D192" s="154" t="s">
        <v>361</v>
      </c>
      <c r="E192" s="154" t="s">
        <v>695</v>
      </c>
      <c r="F192" s="39">
        <v>10</v>
      </c>
      <c r="G192" s="40" t="s">
        <v>2839</v>
      </c>
      <c r="H192" s="40"/>
    </row>
    <row r="193" spans="1:8">
      <c r="A193" s="152">
        <v>42870</v>
      </c>
      <c r="B193" s="168" t="s">
        <v>54</v>
      </c>
      <c r="C193" s="167" t="s">
        <v>43</v>
      </c>
      <c r="D193" s="40"/>
      <c r="E193" s="154" t="s">
        <v>690</v>
      </c>
      <c r="F193" s="39">
        <v>20</v>
      </c>
      <c r="G193" s="40" t="s">
        <v>2834</v>
      </c>
      <c r="H193" s="40"/>
    </row>
    <row r="194" spans="1:8">
      <c r="A194" s="152">
        <v>42871</v>
      </c>
      <c r="B194" s="168" t="s">
        <v>54</v>
      </c>
      <c r="C194" s="167" t="s">
        <v>144</v>
      </c>
      <c r="D194" s="154" t="s">
        <v>298</v>
      </c>
      <c r="E194" s="154" t="s">
        <v>690</v>
      </c>
      <c r="F194" s="39">
        <v>100</v>
      </c>
      <c r="G194" s="40" t="s">
        <v>1575</v>
      </c>
      <c r="H194" s="40"/>
    </row>
    <row r="195" spans="1:8">
      <c r="A195" s="152">
        <v>42871</v>
      </c>
      <c r="B195" s="168" t="s">
        <v>54</v>
      </c>
      <c r="C195" s="167" t="s">
        <v>46</v>
      </c>
      <c r="D195" s="40" t="s">
        <v>204</v>
      </c>
      <c r="E195" s="154" t="s">
        <v>690</v>
      </c>
      <c r="F195" s="39">
        <v>10</v>
      </c>
      <c r="G195" s="40" t="s">
        <v>1575</v>
      </c>
      <c r="H195" s="40"/>
    </row>
    <row r="196" spans="1:8">
      <c r="A196" s="152">
        <v>42871</v>
      </c>
      <c r="B196" s="168" t="s">
        <v>54</v>
      </c>
      <c r="C196" s="167" t="s">
        <v>2845</v>
      </c>
      <c r="D196" s="40"/>
      <c r="E196" s="154" t="s">
        <v>1709</v>
      </c>
      <c r="F196" s="39">
        <v>5</v>
      </c>
      <c r="G196" s="40" t="s">
        <v>2808</v>
      </c>
      <c r="H196" s="40"/>
    </row>
    <row r="197" spans="1:8">
      <c r="A197" s="152">
        <v>42871</v>
      </c>
      <c r="B197" s="168" t="s">
        <v>54</v>
      </c>
      <c r="C197" s="161" t="s">
        <v>38</v>
      </c>
      <c r="D197" s="168" t="s">
        <v>142</v>
      </c>
      <c r="E197" s="154" t="s">
        <v>783</v>
      </c>
      <c r="F197" s="39">
        <v>40</v>
      </c>
      <c r="G197" s="40" t="s">
        <v>1575</v>
      </c>
      <c r="H197" s="40"/>
    </row>
    <row r="198" spans="1:8">
      <c r="A198" s="152">
        <v>42871</v>
      </c>
      <c r="B198" s="168" t="s">
        <v>54</v>
      </c>
      <c r="C198" s="161" t="s">
        <v>38</v>
      </c>
      <c r="D198" s="168" t="s">
        <v>138</v>
      </c>
      <c r="E198" s="154" t="s">
        <v>2846</v>
      </c>
      <c r="F198" s="39">
        <v>10</v>
      </c>
      <c r="G198" s="40" t="s">
        <v>1575</v>
      </c>
      <c r="H198" s="40"/>
    </row>
    <row r="199" spans="1:8">
      <c r="A199" s="152">
        <v>42872</v>
      </c>
      <c r="B199" s="155" t="s">
        <v>54</v>
      </c>
      <c r="C199" s="161" t="s">
        <v>96</v>
      </c>
      <c r="D199" s="165" t="s">
        <v>168</v>
      </c>
      <c r="E199" s="154" t="s">
        <v>1709</v>
      </c>
      <c r="F199" s="39">
        <v>15</v>
      </c>
      <c r="G199" s="40" t="s">
        <v>1575</v>
      </c>
      <c r="H199" s="40"/>
    </row>
    <row r="200" spans="1:8">
      <c r="A200" s="152">
        <v>42874</v>
      </c>
      <c r="B200" s="168" t="s">
        <v>54</v>
      </c>
      <c r="C200" s="167" t="s">
        <v>38</v>
      </c>
      <c r="D200" s="154" t="s">
        <v>472</v>
      </c>
      <c r="E200" s="154" t="s">
        <v>690</v>
      </c>
      <c r="F200" s="39">
        <v>10</v>
      </c>
      <c r="G200" s="40" t="s">
        <v>1575</v>
      </c>
      <c r="H200" s="40"/>
    </row>
    <row r="201" spans="1:8">
      <c r="A201" s="152">
        <v>42875</v>
      </c>
      <c r="B201" s="155" t="s">
        <v>54</v>
      </c>
      <c r="C201" s="164" t="s">
        <v>163</v>
      </c>
      <c r="D201" s="165" t="s">
        <v>166</v>
      </c>
      <c r="E201" s="154" t="s">
        <v>1591</v>
      </c>
      <c r="F201" s="39">
        <v>25</v>
      </c>
      <c r="G201" s="40" t="s">
        <v>1575</v>
      </c>
      <c r="H201" s="40"/>
    </row>
    <row r="202" spans="1:8">
      <c r="A202" s="152">
        <v>42876</v>
      </c>
      <c r="B202" s="168" t="s">
        <v>54</v>
      </c>
      <c r="C202" s="167" t="s">
        <v>27</v>
      </c>
      <c r="D202" s="154" t="s">
        <v>424</v>
      </c>
      <c r="E202" s="154" t="s">
        <v>2818</v>
      </c>
      <c r="F202" s="39">
        <v>5</v>
      </c>
      <c r="G202" s="40" t="s">
        <v>1575</v>
      </c>
      <c r="H202" s="40"/>
    </row>
    <row r="203" spans="1:8">
      <c r="A203" s="152">
        <v>42877</v>
      </c>
      <c r="B203" s="168" t="s">
        <v>54</v>
      </c>
      <c r="C203" s="167" t="s">
        <v>45</v>
      </c>
      <c r="D203" s="154" t="s">
        <v>474</v>
      </c>
      <c r="E203" s="154" t="s">
        <v>1621</v>
      </c>
      <c r="F203" s="39">
        <v>5</v>
      </c>
      <c r="G203" s="40" t="s">
        <v>1575</v>
      </c>
      <c r="H203" s="40"/>
    </row>
    <row r="204" spans="1:8">
      <c r="A204" s="152">
        <v>42879</v>
      </c>
      <c r="B204" s="168" t="s">
        <v>54</v>
      </c>
      <c r="C204" s="167" t="s">
        <v>30</v>
      </c>
      <c r="D204" s="154" t="s">
        <v>283</v>
      </c>
      <c r="E204" s="154" t="s">
        <v>698</v>
      </c>
      <c r="F204" s="39">
        <v>100</v>
      </c>
      <c r="G204" s="40" t="s">
        <v>1575</v>
      </c>
      <c r="H204" s="40"/>
    </row>
    <row r="205" spans="1:8">
      <c r="A205" s="152">
        <v>42880</v>
      </c>
      <c r="B205" s="168" t="s">
        <v>54</v>
      </c>
      <c r="C205" s="167" t="s">
        <v>43</v>
      </c>
      <c r="D205" s="40"/>
      <c r="E205" s="154"/>
      <c r="F205" s="39">
        <v>30</v>
      </c>
      <c r="G205" s="40" t="s">
        <v>2808</v>
      </c>
      <c r="H205" s="40"/>
    </row>
    <row r="206" spans="1:8">
      <c r="A206" s="152">
        <v>42880</v>
      </c>
      <c r="B206" s="168" t="s">
        <v>54</v>
      </c>
      <c r="C206" s="167" t="s">
        <v>96</v>
      </c>
      <c r="D206" s="40"/>
      <c r="E206" s="154"/>
      <c r="F206" s="39">
        <v>10</v>
      </c>
      <c r="G206" s="40" t="s">
        <v>2808</v>
      </c>
      <c r="H206" s="40"/>
    </row>
    <row r="207" spans="1:8">
      <c r="A207" s="152">
        <v>42880</v>
      </c>
      <c r="B207" s="168" t="s">
        <v>54</v>
      </c>
      <c r="C207" s="167" t="s">
        <v>340</v>
      </c>
      <c r="D207" s="154" t="s">
        <v>448</v>
      </c>
      <c r="E207" s="154"/>
      <c r="F207" s="39">
        <v>15</v>
      </c>
      <c r="G207" s="40" t="s">
        <v>2808</v>
      </c>
      <c r="H207" s="40"/>
    </row>
    <row r="208" spans="1:8">
      <c r="A208" s="152">
        <v>42881</v>
      </c>
      <c r="B208" s="168" t="s">
        <v>54</v>
      </c>
      <c r="C208" s="167" t="s">
        <v>27</v>
      </c>
      <c r="D208" s="154" t="s">
        <v>338</v>
      </c>
      <c r="E208" s="154" t="s">
        <v>812</v>
      </c>
      <c r="F208" s="39">
        <v>5</v>
      </c>
      <c r="G208" s="40" t="s">
        <v>2808</v>
      </c>
      <c r="H208" s="40"/>
    </row>
    <row r="209" spans="1:8">
      <c r="A209" s="152">
        <v>42881</v>
      </c>
      <c r="B209" s="168" t="s">
        <v>54</v>
      </c>
      <c r="C209" s="167" t="s">
        <v>127</v>
      </c>
      <c r="D209" s="154" t="s">
        <v>380</v>
      </c>
      <c r="E209" s="154" t="s">
        <v>812</v>
      </c>
      <c r="F209" s="39">
        <v>5</v>
      </c>
      <c r="G209" s="40" t="s">
        <v>2808</v>
      </c>
      <c r="H209" s="40"/>
    </row>
    <row r="210" spans="1:8">
      <c r="A210" s="152">
        <v>42881</v>
      </c>
      <c r="B210" s="168" t="s">
        <v>54</v>
      </c>
      <c r="C210" s="167" t="s">
        <v>127</v>
      </c>
      <c r="D210" s="154" t="s">
        <v>380</v>
      </c>
      <c r="E210" s="154" t="s">
        <v>812</v>
      </c>
      <c r="F210" s="39">
        <v>20</v>
      </c>
      <c r="G210" s="40" t="s">
        <v>1575</v>
      </c>
      <c r="H210" s="40"/>
    </row>
    <row r="211" spans="1:8">
      <c r="A211" s="152">
        <v>42881</v>
      </c>
      <c r="B211" s="168" t="s">
        <v>54</v>
      </c>
      <c r="C211" s="167" t="s">
        <v>1606</v>
      </c>
      <c r="D211" s="40" t="s">
        <v>2221</v>
      </c>
      <c r="E211" s="154" t="s">
        <v>812</v>
      </c>
      <c r="F211" s="39">
        <v>50</v>
      </c>
      <c r="G211" s="40" t="s">
        <v>1575</v>
      </c>
      <c r="H211" s="40"/>
    </row>
    <row r="212" spans="1:8">
      <c r="A212" s="152">
        <v>42882</v>
      </c>
      <c r="B212" s="159" t="s">
        <v>54</v>
      </c>
      <c r="C212" s="167" t="s">
        <v>31</v>
      </c>
      <c r="D212" s="175" t="s">
        <v>515</v>
      </c>
      <c r="E212" s="154" t="s">
        <v>745</v>
      </c>
      <c r="F212" s="39">
        <v>20</v>
      </c>
      <c r="G212" s="40" t="s">
        <v>1575</v>
      </c>
      <c r="H212" s="40"/>
    </row>
    <row r="213" spans="1:8">
      <c r="A213" s="152">
        <v>42883</v>
      </c>
      <c r="B213" s="159" t="s">
        <v>54</v>
      </c>
      <c r="C213" s="167" t="s">
        <v>43</v>
      </c>
      <c r="D213" s="40"/>
      <c r="E213" s="154" t="s">
        <v>745</v>
      </c>
      <c r="F213" s="39">
        <v>5</v>
      </c>
      <c r="G213" s="40" t="s">
        <v>2808</v>
      </c>
      <c r="H213" s="40"/>
    </row>
    <row r="214" spans="1:8">
      <c r="A214" s="152">
        <v>42883</v>
      </c>
      <c r="B214" s="159" t="s">
        <v>54</v>
      </c>
      <c r="C214" s="167" t="s">
        <v>1606</v>
      </c>
      <c r="D214" s="40" t="s">
        <v>196</v>
      </c>
      <c r="E214" s="154" t="s">
        <v>812</v>
      </c>
      <c r="F214" s="39">
        <v>80</v>
      </c>
      <c r="G214" s="40" t="s">
        <v>1575</v>
      </c>
      <c r="H214" s="40"/>
    </row>
    <row r="215" spans="1:8">
      <c r="A215" s="152">
        <v>42883</v>
      </c>
      <c r="B215" s="159" t="s">
        <v>54</v>
      </c>
      <c r="C215" s="167" t="s">
        <v>1606</v>
      </c>
      <c r="D215" s="40" t="s">
        <v>196</v>
      </c>
      <c r="E215" s="154" t="s">
        <v>695</v>
      </c>
      <c r="F215" s="39">
        <v>80</v>
      </c>
      <c r="G215" s="40" t="s">
        <v>1575</v>
      </c>
      <c r="H215" s="40"/>
    </row>
    <row r="216" spans="1:8">
      <c r="A216" s="152">
        <v>42887</v>
      </c>
      <c r="B216" s="159" t="s">
        <v>54</v>
      </c>
      <c r="C216" s="167" t="s">
        <v>328</v>
      </c>
      <c r="D216" s="40" t="s">
        <v>222</v>
      </c>
      <c r="E216" s="154" t="s">
        <v>751</v>
      </c>
      <c r="F216" s="39">
        <v>15</v>
      </c>
      <c r="G216" s="40" t="s">
        <v>1575</v>
      </c>
      <c r="H216" s="40"/>
    </row>
    <row r="217" spans="1:8">
      <c r="A217" s="152">
        <v>42887</v>
      </c>
      <c r="B217" s="159" t="s">
        <v>54</v>
      </c>
      <c r="C217" s="167" t="s">
        <v>43</v>
      </c>
      <c r="D217" s="40"/>
      <c r="E217" s="154"/>
      <c r="F217" s="39">
        <v>30</v>
      </c>
      <c r="G217" s="40" t="s">
        <v>2808</v>
      </c>
      <c r="H217" s="40"/>
    </row>
    <row r="218" spans="1:8">
      <c r="A218" s="152">
        <v>42887</v>
      </c>
      <c r="B218" s="159" t="s">
        <v>54</v>
      </c>
      <c r="C218" s="167" t="s">
        <v>46</v>
      </c>
      <c r="D218" s="40" t="s">
        <v>218</v>
      </c>
      <c r="E218" s="154" t="s">
        <v>690</v>
      </c>
      <c r="F218" s="39">
        <v>50</v>
      </c>
      <c r="G218" s="40" t="s">
        <v>1575</v>
      </c>
      <c r="H218" s="40"/>
    </row>
    <row r="219" spans="1:8">
      <c r="A219" s="152">
        <v>42888</v>
      </c>
      <c r="B219" s="168" t="s">
        <v>54</v>
      </c>
      <c r="C219" s="167" t="s">
        <v>38</v>
      </c>
      <c r="D219" s="154" t="s">
        <v>473</v>
      </c>
      <c r="E219" s="154" t="s">
        <v>690</v>
      </c>
      <c r="F219" s="39">
        <v>5</v>
      </c>
      <c r="G219" s="40" t="s">
        <v>1575</v>
      </c>
      <c r="H219" s="40"/>
    </row>
    <row r="220" spans="1:8">
      <c r="A220" s="152">
        <v>42888</v>
      </c>
      <c r="B220" s="168" t="s">
        <v>54</v>
      </c>
      <c r="C220" s="167" t="s">
        <v>30</v>
      </c>
      <c r="D220" s="154" t="s">
        <v>283</v>
      </c>
      <c r="E220" s="154" t="s">
        <v>812</v>
      </c>
      <c r="F220" s="39">
        <v>20</v>
      </c>
      <c r="G220" s="40" t="s">
        <v>2808</v>
      </c>
      <c r="H220" s="40"/>
    </row>
    <row r="221" spans="1:8">
      <c r="A221" s="152">
        <v>42889</v>
      </c>
      <c r="B221" s="168" t="s">
        <v>54</v>
      </c>
      <c r="C221" s="167" t="s">
        <v>43</v>
      </c>
      <c r="D221" s="40"/>
      <c r="E221" s="154"/>
      <c r="F221" s="39">
        <v>5</v>
      </c>
      <c r="G221" s="40" t="s">
        <v>2808</v>
      </c>
      <c r="H221" s="40"/>
    </row>
    <row r="222" spans="1:8">
      <c r="A222" s="152">
        <v>42890</v>
      </c>
      <c r="B222" s="168" t="s">
        <v>54</v>
      </c>
      <c r="C222" s="167" t="s">
        <v>127</v>
      </c>
      <c r="D222" s="154" t="s">
        <v>380</v>
      </c>
      <c r="E222" s="154" t="s">
        <v>690</v>
      </c>
      <c r="F222" s="39">
        <v>30</v>
      </c>
      <c r="G222" s="40" t="s">
        <v>2813</v>
      </c>
      <c r="H222" s="40"/>
    </row>
    <row r="223" spans="1:8">
      <c r="A223" s="152">
        <v>42890</v>
      </c>
      <c r="B223" s="159" t="s">
        <v>54</v>
      </c>
      <c r="C223" s="176" t="s">
        <v>295</v>
      </c>
      <c r="D223" s="175" t="s">
        <v>505</v>
      </c>
      <c r="E223" s="154" t="s">
        <v>690</v>
      </c>
      <c r="F223" s="39">
        <v>25</v>
      </c>
      <c r="G223" s="40" t="s">
        <v>1575</v>
      </c>
      <c r="H223" s="40"/>
    </row>
    <row r="224" spans="1:8">
      <c r="A224" s="152">
        <v>42890</v>
      </c>
      <c r="B224" s="168" t="s">
        <v>54</v>
      </c>
      <c r="C224" s="167" t="s">
        <v>27</v>
      </c>
      <c r="D224" s="154" t="s">
        <v>447</v>
      </c>
      <c r="E224" s="154" t="s">
        <v>1619</v>
      </c>
      <c r="F224" s="39">
        <v>5</v>
      </c>
      <c r="G224" s="40" t="s">
        <v>2813</v>
      </c>
      <c r="H224" s="40"/>
    </row>
    <row r="225" spans="1:8">
      <c r="A225" s="152">
        <v>42892</v>
      </c>
      <c r="B225" s="168" t="s">
        <v>54</v>
      </c>
      <c r="C225" s="167" t="s">
        <v>46</v>
      </c>
      <c r="D225" s="154" t="s">
        <v>204</v>
      </c>
      <c r="E225" s="154" t="s">
        <v>751</v>
      </c>
      <c r="F225" s="39">
        <v>25</v>
      </c>
      <c r="G225" s="40" t="s">
        <v>1575</v>
      </c>
      <c r="H225" s="40"/>
    </row>
    <row r="226" spans="1:8">
      <c r="A226" s="152">
        <v>42893</v>
      </c>
      <c r="B226" s="168" t="s">
        <v>54</v>
      </c>
      <c r="C226" s="167" t="s">
        <v>30</v>
      </c>
      <c r="D226" s="154" t="s">
        <v>283</v>
      </c>
      <c r="E226" s="154" t="s">
        <v>1607</v>
      </c>
      <c r="F226" s="39">
        <v>5</v>
      </c>
      <c r="G226" s="40" t="s">
        <v>1575</v>
      </c>
      <c r="H226" s="40"/>
    </row>
    <row r="227" spans="1:8">
      <c r="A227" s="152">
        <v>42893</v>
      </c>
      <c r="B227" s="159" t="s">
        <v>54</v>
      </c>
      <c r="C227" s="176" t="s">
        <v>444</v>
      </c>
      <c r="D227" s="175" t="s">
        <v>507</v>
      </c>
      <c r="E227" s="154" t="s">
        <v>751</v>
      </c>
      <c r="F227" s="39">
        <v>20</v>
      </c>
      <c r="G227" s="40" t="s">
        <v>2808</v>
      </c>
      <c r="H227" s="40"/>
    </row>
    <row r="228" spans="1:8">
      <c r="A228" s="152">
        <v>42893</v>
      </c>
      <c r="B228" s="159" t="s">
        <v>54</v>
      </c>
      <c r="C228" s="167" t="s">
        <v>328</v>
      </c>
      <c r="D228" s="40" t="s">
        <v>221</v>
      </c>
      <c r="E228" s="154" t="s">
        <v>2830</v>
      </c>
      <c r="F228" s="39">
        <v>5</v>
      </c>
      <c r="G228" s="40" t="s">
        <v>2808</v>
      </c>
      <c r="H228" s="40"/>
    </row>
    <row r="229" spans="1:8">
      <c r="A229" s="152">
        <v>42895</v>
      </c>
      <c r="B229" s="159" t="s">
        <v>54</v>
      </c>
      <c r="C229" s="167" t="s">
        <v>1606</v>
      </c>
      <c r="D229" s="40" t="s">
        <v>196</v>
      </c>
      <c r="E229" s="154" t="s">
        <v>751</v>
      </c>
      <c r="F229" s="39">
        <v>30</v>
      </c>
      <c r="G229" s="40" t="s">
        <v>1575</v>
      </c>
      <c r="H229" s="40"/>
    </row>
    <row r="230" spans="1:8">
      <c r="A230" s="152">
        <v>42896</v>
      </c>
      <c r="B230" s="159" t="s">
        <v>54</v>
      </c>
      <c r="C230" s="167" t="s">
        <v>82</v>
      </c>
      <c r="D230" s="40" t="s">
        <v>2847</v>
      </c>
      <c r="E230" s="154" t="s">
        <v>751</v>
      </c>
      <c r="F230" s="39">
        <v>50</v>
      </c>
      <c r="G230" s="40" t="s">
        <v>2808</v>
      </c>
      <c r="H230" s="40"/>
    </row>
    <row r="231" spans="1:8">
      <c r="A231" s="152">
        <v>42896</v>
      </c>
      <c r="B231" s="159" t="s">
        <v>54</v>
      </c>
      <c r="C231" s="167" t="s">
        <v>82</v>
      </c>
      <c r="D231" s="40" t="s">
        <v>2848</v>
      </c>
      <c r="E231" s="154" t="s">
        <v>2849</v>
      </c>
      <c r="F231" s="39">
        <v>15</v>
      </c>
      <c r="G231" s="40" t="s">
        <v>2808</v>
      </c>
      <c r="H231" s="40"/>
    </row>
    <row r="232" spans="1:8">
      <c r="A232" s="152">
        <v>42896</v>
      </c>
      <c r="B232" s="168" t="s">
        <v>54</v>
      </c>
      <c r="C232" s="161" t="s">
        <v>82</v>
      </c>
      <c r="D232" s="168" t="s">
        <v>182</v>
      </c>
      <c r="E232" s="154" t="s">
        <v>1068</v>
      </c>
      <c r="F232" s="39">
        <v>10</v>
      </c>
      <c r="G232" s="40" t="s">
        <v>2808</v>
      </c>
      <c r="H232" s="40"/>
    </row>
    <row r="233" spans="1:8">
      <c r="A233" s="152">
        <v>42896</v>
      </c>
      <c r="B233" s="155" t="s">
        <v>54</v>
      </c>
      <c r="C233" s="164" t="s">
        <v>1606</v>
      </c>
      <c r="D233" s="165" t="s">
        <v>164</v>
      </c>
      <c r="E233" s="154" t="s">
        <v>1621</v>
      </c>
      <c r="F233" s="39">
        <v>10</v>
      </c>
      <c r="G233" s="40" t="s">
        <v>2808</v>
      </c>
      <c r="H233" s="40"/>
    </row>
    <row r="234" spans="1:8">
      <c r="A234" s="152">
        <v>42897</v>
      </c>
      <c r="B234" s="168" t="s">
        <v>54</v>
      </c>
      <c r="C234" s="167" t="s">
        <v>96</v>
      </c>
      <c r="D234" s="40"/>
      <c r="E234" s="154" t="s">
        <v>751</v>
      </c>
      <c r="F234" s="68">
        <v>50</v>
      </c>
      <c r="G234" s="154" t="s">
        <v>1575</v>
      </c>
      <c r="H234" s="40"/>
    </row>
    <row r="235" spans="1:8">
      <c r="A235" s="152">
        <v>42897</v>
      </c>
      <c r="B235" s="168" t="s">
        <v>54</v>
      </c>
      <c r="C235" s="167" t="s">
        <v>328</v>
      </c>
      <c r="D235" s="154" t="s">
        <v>451</v>
      </c>
      <c r="E235" s="154" t="s">
        <v>812</v>
      </c>
      <c r="F235" s="39">
        <v>20</v>
      </c>
      <c r="G235" s="154" t="s">
        <v>1575</v>
      </c>
      <c r="H235" s="40"/>
    </row>
    <row r="236" spans="1:8">
      <c r="A236" s="152">
        <v>42898</v>
      </c>
      <c r="B236" s="168" t="s">
        <v>54</v>
      </c>
      <c r="C236" s="167" t="s">
        <v>1606</v>
      </c>
      <c r="D236" s="40" t="s">
        <v>196</v>
      </c>
      <c r="E236" s="154" t="s">
        <v>812</v>
      </c>
      <c r="F236" s="39">
        <v>15</v>
      </c>
      <c r="G236" s="154" t="s">
        <v>1575</v>
      </c>
      <c r="H236" s="40"/>
    </row>
    <row r="237" spans="1:8">
      <c r="A237" s="152">
        <v>42899</v>
      </c>
      <c r="B237" s="168" t="s">
        <v>54</v>
      </c>
      <c r="C237" s="167" t="s">
        <v>340</v>
      </c>
      <c r="D237" s="154" t="s">
        <v>348</v>
      </c>
      <c r="E237" s="154" t="s">
        <v>2846</v>
      </c>
      <c r="F237" s="39">
        <v>15</v>
      </c>
      <c r="G237" s="154" t="s">
        <v>1575</v>
      </c>
      <c r="H237" s="40"/>
    </row>
    <row r="238" spans="1:8">
      <c r="A238" s="152">
        <v>42899</v>
      </c>
      <c r="B238" s="159" t="s">
        <v>54</v>
      </c>
      <c r="C238" s="167" t="s">
        <v>1606</v>
      </c>
      <c r="D238" s="40" t="s">
        <v>196</v>
      </c>
      <c r="E238" s="154" t="s">
        <v>2850</v>
      </c>
      <c r="F238" s="39">
        <v>15</v>
      </c>
      <c r="G238" s="154" t="s">
        <v>1575</v>
      </c>
      <c r="H238" s="40"/>
    </row>
    <row r="239" spans="1:8">
      <c r="A239" s="152">
        <v>42900</v>
      </c>
      <c r="B239" s="159" t="s">
        <v>54</v>
      </c>
      <c r="C239" s="167" t="s">
        <v>43</v>
      </c>
      <c r="D239" s="40"/>
      <c r="E239" s="154" t="s">
        <v>2851</v>
      </c>
      <c r="F239" s="39">
        <v>20</v>
      </c>
      <c r="G239" s="40" t="s">
        <v>2808</v>
      </c>
      <c r="H239" s="40"/>
    </row>
    <row r="240" spans="1:8">
      <c r="A240" s="152">
        <v>42900</v>
      </c>
      <c r="B240" s="159" t="s">
        <v>54</v>
      </c>
      <c r="C240" s="167" t="s">
        <v>328</v>
      </c>
      <c r="D240" s="40" t="s">
        <v>2852</v>
      </c>
      <c r="E240" s="154" t="s">
        <v>812</v>
      </c>
      <c r="F240" s="39">
        <v>5</v>
      </c>
      <c r="G240" s="40" t="s">
        <v>1575</v>
      </c>
      <c r="H240" s="40"/>
    </row>
    <row r="241" spans="1:8">
      <c r="A241" s="152">
        <v>42900</v>
      </c>
      <c r="B241" s="168" t="s">
        <v>54</v>
      </c>
      <c r="C241" s="167" t="s">
        <v>38</v>
      </c>
      <c r="D241" s="154" t="s">
        <v>472</v>
      </c>
      <c r="E241" s="154" t="s">
        <v>751</v>
      </c>
      <c r="F241" s="39">
        <v>15</v>
      </c>
      <c r="G241" s="40" t="s">
        <v>2808</v>
      </c>
      <c r="H241" s="40"/>
    </row>
    <row r="242" spans="1:8">
      <c r="A242" s="152">
        <v>42900</v>
      </c>
      <c r="B242" s="159" t="s">
        <v>54</v>
      </c>
      <c r="C242" s="167" t="s">
        <v>31</v>
      </c>
      <c r="D242" s="175" t="s">
        <v>515</v>
      </c>
      <c r="E242" s="154" t="s">
        <v>745</v>
      </c>
      <c r="F242" s="39">
        <v>30</v>
      </c>
      <c r="G242" s="40" t="s">
        <v>1575</v>
      </c>
      <c r="H242" s="40"/>
    </row>
    <row r="243" spans="1:8">
      <c r="A243" s="152">
        <v>42901</v>
      </c>
      <c r="B243" s="159" t="s">
        <v>54</v>
      </c>
      <c r="C243" s="167" t="s">
        <v>82</v>
      </c>
      <c r="D243" s="40" t="s">
        <v>1058</v>
      </c>
      <c r="E243" s="154" t="s">
        <v>751</v>
      </c>
      <c r="F243" s="39">
        <v>15</v>
      </c>
      <c r="G243" s="40" t="s">
        <v>2808</v>
      </c>
      <c r="H243" s="40"/>
    </row>
    <row r="244" spans="1:8">
      <c r="A244" s="152">
        <v>42901</v>
      </c>
      <c r="B244" s="159" t="s">
        <v>54</v>
      </c>
      <c r="C244" s="167" t="s">
        <v>96</v>
      </c>
      <c r="D244" s="40"/>
      <c r="E244" s="154" t="s">
        <v>781</v>
      </c>
      <c r="F244" s="39">
        <v>25</v>
      </c>
      <c r="G244" s="40" t="s">
        <v>1575</v>
      </c>
      <c r="H244" s="40"/>
    </row>
    <row r="245" spans="1:8">
      <c r="A245" s="152">
        <v>42901</v>
      </c>
      <c r="B245" s="159" t="s">
        <v>54</v>
      </c>
      <c r="C245" s="176" t="s">
        <v>340</v>
      </c>
      <c r="D245" s="175" t="s">
        <v>501</v>
      </c>
      <c r="E245" s="154"/>
      <c r="F245" s="39">
        <v>20</v>
      </c>
      <c r="G245" s="40" t="s">
        <v>2808</v>
      </c>
      <c r="H245" s="40"/>
    </row>
    <row r="246" spans="1:8">
      <c r="A246" s="152">
        <v>42902</v>
      </c>
      <c r="B246" s="159" t="s">
        <v>54</v>
      </c>
      <c r="C246" s="167" t="s">
        <v>43</v>
      </c>
      <c r="D246" s="40"/>
      <c r="E246" s="154"/>
      <c r="F246" s="39">
        <v>10</v>
      </c>
      <c r="G246" s="40" t="s">
        <v>2808</v>
      </c>
      <c r="H246" s="40"/>
    </row>
    <row r="247" spans="1:8">
      <c r="A247" s="152">
        <v>42902</v>
      </c>
      <c r="B247" s="168" t="s">
        <v>54</v>
      </c>
      <c r="C247" s="161" t="s">
        <v>38</v>
      </c>
      <c r="D247" s="166" t="s">
        <v>256</v>
      </c>
      <c r="E247" s="68" t="s">
        <v>745</v>
      </c>
      <c r="F247" s="39">
        <v>10</v>
      </c>
      <c r="G247" s="40" t="s">
        <v>1575</v>
      </c>
      <c r="H247" s="40"/>
    </row>
    <row r="248" spans="1:8">
      <c r="A248" s="152">
        <v>42903</v>
      </c>
      <c r="B248" s="168" t="s">
        <v>54</v>
      </c>
      <c r="C248" s="161" t="s">
        <v>37</v>
      </c>
      <c r="D248" s="168" t="s">
        <v>205</v>
      </c>
      <c r="E248" s="154"/>
      <c r="F248" s="39">
        <v>15</v>
      </c>
      <c r="G248" s="40" t="s">
        <v>2808</v>
      </c>
      <c r="H248" s="40"/>
    </row>
    <row r="249" spans="1:8">
      <c r="A249" s="152">
        <v>42903</v>
      </c>
      <c r="B249" s="159" t="s">
        <v>54</v>
      </c>
      <c r="C249" s="167" t="s">
        <v>31</v>
      </c>
      <c r="D249" s="175" t="s">
        <v>515</v>
      </c>
      <c r="E249" s="155" t="s">
        <v>745</v>
      </c>
      <c r="F249" s="39">
        <v>40</v>
      </c>
      <c r="G249" s="40" t="s">
        <v>1575</v>
      </c>
      <c r="H249" s="40"/>
    </row>
    <row r="250" spans="1:8">
      <c r="A250" s="152">
        <v>42903</v>
      </c>
      <c r="B250" s="168" t="s">
        <v>54</v>
      </c>
      <c r="C250" s="161" t="s">
        <v>37</v>
      </c>
      <c r="D250" s="168" t="s">
        <v>205</v>
      </c>
      <c r="E250" s="154" t="s">
        <v>1591</v>
      </c>
      <c r="F250" s="39">
        <v>25</v>
      </c>
      <c r="G250" s="40" t="s">
        <v>1575</v>
      </c>
      <c r="H250" s="40"/>
    </row>
    <row r="251" spans="1:8">
      <c r="A251" s="152">
        <v>42903</v>
      </c>
      <c r="B251" s="159" t="s">
        <v>54</v>
      </c>
      <c r="C251" s="176" t="s">
        <v>444</v>
      </c>
      <c r="D251" s="175" t="s">
        <v>507</v>
      </c>
      <c r="E251" s="154" t="s">
        <v>1650</v>
      </c>
      <c r="F251" s="39">
        <v>40</v>
      </c>
      <c r="G251" s="40" t="s">
        <v>2808</v>
      </c>
      <c r="H251" s="40"/>
    </row>
    <row r="252" spans="1:8">
      <c r="A252" s="152">
        <v>42903</v>
      </c>
      <c r="B252" s="155" t="s">
        <v>54</v>
      </c>
      <c r="C252" s="164" t="s">
        <v>163</v>
      </c>
      <c r="D252" s="165" t="s">
        <v>166</v>
      </c>
      <c r="E252" s="154" t="s">
        <v>2853</v>
      </c>
      <c r="F252" s="39">
        <v>3</v>
      </c>
      <c r="G252" s="40" t="s">
        <v>1575</v>
      </c>
      <c r="H252" s="40"/>
    </row>
    <row r="253" spans="1:8">
      <c r="A253" s="152">
        <v>42903</v>
      </c>
      <c r="B253" s="168" t="s">
        <v>54</v>
      </c>
      <c r="C253" s="167" t="s">
        <v>295</v>
      </c>
      <c r="D253" s="154" t="s">
        <v>443</v>
      </c>
      <c r="E253" s="154" t="s">
        <v>2846</v>
      </c>
      <c r="F253" s="39">
        <v>30</v>
      </c>
      <c r="G253" s="40" t="s">
        <v>1575</v>
      </c>
      <c r="H253" s="40"/>
    </row>
    <row r="254" spans="1:8">
      <c r="A254" s="152">
        <v>42903</v>
      </c>
      <c r="B254" s="168" t="s">
        <v>54</v>
      </c>
      <c r="C254" s="161" t="s">
        <v>144</v>
      </c>
      <c r="D254" s="168" t="s">
        <v>219</v>
      </c>
      <c r="E254" s="154" t="s">
        <v>812</v>
      </c>
      <c r="F254" s="39">
        <v>40</v>
      </c>
      <c r="G254" s="40" t="s">
        <v>1575</v>
      </c>
      <c r="H254" s="40"/>
    </row>
    <row r="255" spans="1:8">
      <c r="A255" s="152">
        <v>42905</v>
      </c>
      <c r="B255" s="168" t="s">
        <v>54</v>
      </c>
      <c r="C255" s="167" t="s">
        <v>1606</v>
      </c>
      <c r="D255" s="40" t="s">
        <v>196</v>
      </c>
      <c r="E255" s="154" t="s">
        <v>751</v>
      </c>
      <c r="F255" s="39">
        <v>5</v>
      </c>
      <c r="G255" s="40" t="s">
        <v>1575</v>
      </c>
      <c r="H255" s="40"/>
    </row>
    <row r="256" spans="1:8">
      <c r="A256" s="152">
        <v>42905</v>
      </c>
      <c r="B256" s="159" t="s">
        <v>54</v>
      </c>
      <c r="C256" s="176" t="s">
        <v>295</v>
      </c>
      <c r="D256" s="175" t="s">
        <v>510</v>
      </c>
      <c r="E256" s="154" t="s">
        <v>1619</v>
      </c>
      <c r="F256" s="39">
        <v>40</v>
      </c>
      <c r="G256" s="40" t="s">
        <v>1575</v>
      </c>
      <c r="H256" s="40"/>
    </row>
    <row r="257" spans="1:8">
      <c r="A257" s="152">
        <v>42906</v>
      </c>
      <c r="B257" s="159" t="s">
        <v>54</v>
      </c>
      <c r="C257" s="167" t="s">
        <v>1606</v>
      </c>
      <c r="D257" s="154" t="s">
        <v>2854</v>
      </c>
      <c r="E257" s="154" t="s">
        <v>690</v>
      </c>
      <c r="F257" s="39">
        <v>20</v>
      </c>
      <c r="G257" s="40" t="s">
        <v>1575</v>
      </c>
      <c r="H257" s="40"/>
    </row>
    <row r="258" spans="1:8">
      <c r="A258" s="152">
        <v>42906</v>
      </c>
      <c r="B258" s="168" t="s">
        <v>54</v>
      </c>
      <c r="C258" s="167" t="s">
        <v>96</v>
      </c>
      <c r="D258" s="154" t="s">
        <v>455</v>
      </c>
      <c r="E258" s="154" t="s">
        <v>690</v>
      </c>
      <c r="F258" s="39">
        <v>10</v>
      </c>
      <c r="G258" s="40" t="s">
        <v>1575</v>
      </c>
      <c r="H258" s="40"/>
    </row>
    <row r="259" spans="1:8">
      <c r="A259" s="152">
        <v>42907</v>
      </c>
      <c r="B259" s="168" t="s">
        <v>54</v>
      </c>
      <c r="C259" s="167" t="s">
        <v>127</v>
      </c>
      <c r="D259" s="154" t="s">
        <v>380</v>
      </c>
      <c r="E259" s="154" t="s">
        <v>801</v>
      </c>
      <c r="F259" s="39">
        <v>15</v>
      </c>
      <c r="G259" s="40" t="s">
        <v>1575</v>
      </c>
      <c r="H259" s="40"/>
    </row>
    <row r="260" spans="1:8">
      <c r="A260" s="152">
        <v>42907</v>
      </c>
      <c r="B260" s="177"/>
      <c r="C260" s="167" t="s">
        <v>2845</v>
      </c>
      <c r="D260" s="40"/>
      <c r="E260" s="154" t="s">
        <v>1716</v>
      </c>
      <c r="F260" s="39">
        <v>10</v>
      </c>
      <c r="G260" s="40" t="s">
        <v>2808</v>
      </c>
      <c r="H260" s="40"/>
    </row>
    <row r="261" spans="1:8">
      <c r="A261" s="152">
        <v>42907</v>
      </c>
      <c r="B261" s="177" t="s">
        <v>54</v>
      </c>
      <c r="C261" s="167" t="s">
        <v>43</v>
      </c>
      <c r="D261" s="40" t="s">
        <v>552</v>
      </c>
      <c r="E261" s="154" t="s">
        <v>690</v>
      </c>
      <c r="F261" s="39">
        <v>10</v>
      </c>
      <c r="G261" s="40" t="s">
        <v>2808</v>
      </c>
      <c r="H261" s="40"/>
    </row>
    <row r="262" spans="1:8">
      <c r="A262" s="152">
        <v>42907</v>
      </c>
      <c r="B262" s="155" t="s">
        <v>54</v>
      </c>
      <c r="C262" s="164" t="s">
        <v>82</v>
      </c>
      <c r="D262" s="165" t="s">
        <v>164</v>
      </c>
      <c r="E262" s="154" t="s">
        <v>2855</v>
      </c>
      <c r="F262" s="39">
        <v>30</v>
      </c>
      <c r="G262" s="40" t="s">
        <v>2808</v>
      </c>
      <c r="H262" s="40"/>
    </row>
    <row r="263" spans="1:8">
      <c r="A263" s="152">
        <v>42908</v>
      </c>
      <c r="B263" s="155" t="s">
        <v>54</v>
      </c>
      <c r="C263" s="164" t="s">
        <v>82</v>
      </c>
      <c r="D263" s="40" t="s">
        <v>1058</v>
      </c>
      <c r="E263" s="154" t="s">
        <v>745</v>
      </c>
      <c r="F263" s="39">
        <v>40</v>
      </c>
      <c r="G263" s="40" t="s">
        <v>1575</v>
      </c>
      <c r="H263" s="40"/>
    </row>
    <row r="264" spans="1:8">
      <c r="A264" s="152">
        <v>42908</v>
      </c>
      <c r="B264" s="168" t="s">
        <v>54</v>
      </c>
      <c r="C264" s="167" t="s">
        <v>27</v>
      </c>
      <c r="D264" s="154" t="s">
        <v>471</v>
      </c>
      <c r="E264" s="154" t="s">
        <v>751</v>
      </c>
      <c r="F264" s="39">
        <v>40</v>
      </c>
      <c r="G264" s="40" t="s">
        <v>1575</v>
      </c>
      <c r="H264" s="40"/>
    </row>
    <row r="265" spans="1:8">
      <c r="A265" s="152">
        <v>42909</v>
      </c>
      <c r="B265" s="168" t="s">
        <v>54</v>
      </c>
      <c r="C265" s="167" t="s">
        <v>1606</v>
      </c>
      <c r="D265" s="40" t="s">
        <v>196</v>
      </c>
      <c r="E265" s="154" t="s">
        <v>2856</v>
      </c>
      <c r="F265" s="39">
        <v>30</v>
      </c>
      <c r="G265" s="40" t="s">
        <v>1575</v>
      </c>
      <c r="H265" s="40"/>
    </row>
    <row r="266" spans="1:8">
      <c r="A266" s="152">
        <v>42909</v>
      </c>
      <c r="B266" s="168" t="s">
        <v>54</v>
      </c>
      <c r="C266" s="167" t="s">
        <v>38</v>
      </c>
      <c r="D266" s="40" t="s">
        <v>138</v>
      </c>
      <c r="E266" s="154" t="s">
        <v>745</v>
      </c>
      <c r="F266" s="39">
        <v>100</v>
      </c>
      <c r="G266" s="40" t="s">
        <v>1575</v>
      </c>
      <c r="H266" s="40"/>
    </row>
    <row r="267" spans="1:8">
      <c r="A267" s="152">
        <v>42910</v>
      </c>
      <c r="B267" s="159" t="s">
        <v>54</v>
      </c>
      <c r="C267" s="176" t="s">
        <v>444</v>
      </c>
      <c r="D267" s="175" t="s">
        <v>506</v>
      </c>
      <c r="E267" s="154"/>
      <c r="F267" s="39">
        <v>5</v>
      </c>
      <c r="G267" s="40" t="s">
        <v>2808</v>
      </c>
      <c r="H267" s="40"/>
    </row>
    <row r="268" spans="1:8">
      <c r="A268" s="152">
        <v>42910</v>
      </c>
      <c r="B268" s="168" t="s">
        <v>54</v>
      </c>
      <c r="C268" s="167" t="s">
        <v>27</v>
      </c>
      <c r="D268" s="168" t="s">
        <v>542</v>
      </c>
      <c r="E268" s="154" t="s">
        <v>2857</v>
      </c>
      <c r="F268" s="39">
        <v>80</v>
      </c>
      <c r="G268" s="40" t="s">
        <v>2834</v>
      </c>
      <c r="H268" s="40"/>
    </row>
    <row r="269" spans="1:8">
      <c r="A269" s="152">
        <v>42911</v>
      </c>
      <c r="B269" s="155" t="s">
        <v>54</v>
      </c>
      <c r="C269" s="164" t="s">
        <v>82</v>
      </c>
      <c r="D269" s="40" t="s">
        <v>1058</v>
      </c>
      <c r="E269" s="154" t="s">
        <v>745</v>
      </c>
      <c r="F269" s="39">
        <v>80</v>
      </c>
      <c r="G269" s="40" t="s">
        <v>1575</v>
      </c>
      <c r="H269" s="40"/>
    </row>
    <row r="270" spans="1:8">
      <c r="A270" s="152">
        <v>42911</v>
      </c>
      <c r="B270" s="155" t="s">
        <v>54</v>
      </c>
      <c r="C270" s="167" t="s">
        <v>295</v>
      </c>
      <c r="D270" s="40" t="s">
        <v>229</v>
      </c>
      <c r="E270" s="154"/>
      <c r="F270" s="39">
        <v>15</v>
      </c>
      <c r="G270" s="40" t="s">
        <v>1575</v>
      </c>
      <c r="H270" s="40"/>
    </row>
    <row r="271" spans="1:8">
      <c r="A271" s="152">
        <v>42911</v>
      </c>
      <c r="B271" s="155" t="s">
        <v>54</v>
      </c>
      <c r="C271" s="167" t="s">
        <v>27</v>
      </c>
      <c r="D271" s="154" t="s">
        <v>424</v>
      </c>
      <c r="E271" s="154" t="s">
        <v>751</v>
      </c>
      <c r="F271" s="39">
        <v>20</v>
      </c>
      <c r="G271" s="40" t="s">
        <v>1575</v>
      </c>
      <c r="H271" s="40"/>
    </row>
    <row r="272" spans="1:8">
      <c r="A272" s="152">
        <v>42911</v>
      </c>
      <c r="B272" s="168" t="s">
        <v>54</v>
      </c>
      <c r="C272" s="167" t="s">
        <v>43</v>
      </c>
      <c r="D272" s="40"/>
      <c r="E272" s="154"/>
      <c r="F272" s="39">
        <v>20</v>
      </c>
      <c r="G272" s="40" t="s">
        <v>2808</v>
      </c>
      <c r="H272" s="40"/>
    </row>
    <row r="273" spans="1:8">
      <c r="A273" s="152">
        <v>42911</v>
      </c>
      <c r="B273" s="168" t="s">
        <v>54</v>
      </c>
      <c r="C273" s="167" t="s">
        <v>38</v>
      </c>
      <c r="D273" s="154" t="s">
        <v>472</v>
      </c>
      <c r="E273" s="154" t="s">
        <v>1591</v>
      </c>
      <c r="F273" s="39">
        <v>5</v>
      </c>
      <c r="G273" s="40" t="s">
        <v>1575</v>
      </c>
      <c r="H273" s="40"/>
    </row>
    <row r="274" spans="1:8">
      <c r="A274" s="152">
        <v>42912</v>
      </c>
      <c r="B274" s="168" t="s">
        <v>54</v>
      </c>
      <c r="C274" s="167" t="s">
        <v>197</v>
      </c>
      <c r="D274" s="154" t="s">
        <v>453</v>
      </c>
      <c r="E274" s="154" t="s">
        <v>812</v>
      </c>
      <c r="F274" s="39">
        <v>200</v>
      </c>
      <c r="G274" s="40" t="s">
        <v>1575</v>
      </c>
      <c r="H274" s="40"/>
    </row>
    <row r="275" spans="1:8">
      <c r="A275" s="152">
        <v>42912</v>
      </c>
      <c r="B275" s="159" t="s">
        <v>54</v>
      </c>
      <c r="C275" s="176" t="s">
        <v>39</v>
      </c>
      <c r="D275" s="175" t="s">
        <v>503</v>
      </c>
      <c r="E275" s="154" t="s">
        <v>690</v>
      </c>
      <c r="F275" s="39">
        <v>10</v>
      </c>
      <c r="G275" s="40" t="s">
        <v>2808</v>
      </c>
      <c r="H275" s="40"/>
    </row>
    <row r="276" spans="1:8">
      <c r="A276" s="152">
        <v>42912</v>
      </c>
      <c r="B276" s="159" t="s">
        <v>54</v>
      </c>
      <c r="C276" s="176" t="s">
        <v>295</v>
      </c>
      <c r="D276" s="175" t="s">
        <v>505</v>
      </c>
      <c r="E276" s="154" t="s">
        <v>745</v>
      </c>
      <c r="F276" s="39">
        <v>5</v>
      </c>
      <c r="G276" s="40" t="s">
        <v>1575</v>
      </c>
      <c r="H276" s="40"/>
    </row>
    <row r="277" spans="1:8">
      <c r="A277" s="152">
        <v>42913</v>
      </c>
      <c r="B277" s="155" t="s">
        <v>54</v>
      </c>
      <c r="C277" s="164" t="s">
        <v>82</v>
      </c>
      <c r="D277" s="40" t="s">
        <v>1058</v>
      </c>
      <c r="E277" s="154" t="s">
        <v>751</v>
      </c>
      <c r="F277" s="39">
        <v>15</v>
      </c>
      <c r="G277" s="40" t="s">
        <v>2808</v>
      </c>
      <c r="H277" s="40"/>
    </row>
    <row r="278" spans="1:8">
      <c r="A278" s="152">
        <v>42914</v>
      </c>
      <c r="B278" s="168" t="s">
        <v>54</v>
      </c>
      <c r="C278" s="167" t="s">
        <v>27</v>
      </c>
      <c r="D278" s="154" t="s">
        <v>471</v>
      </c>
      <c r="E278" s="154" t="s">
        <v>824</v>
      </c>
      <c r="F278" s="39">
        <v>15</v>
      </c>
      <c r="G278" s="40" t="s">
        <v>1575</v>
      </c>
      <c r="H278" s="40"/>
    </row>
    <row r="279" spans="1:8">
      <c r="A279" s="152">
        <v>42914</v>
      </c>
      <c r="B279" s="159" t="s">
        <v>54</v>
      </c>
      <c r="C279" s="176" t="s">
        <v>340</v>
      </c>
      <c r="D279" s="175" t="s">
        <v>501</v>
      </c>
      <c r="E279" s="154" t="s">
        <v>824</v>
      </c>
      <c r="F279" s="39">
        <v>10</v>
      </c>
      <c r="G279" s="40" t="s">
        <v>1575</v>
      </c>
      <c r="H279" s="40"/>
    </row>
    <row r="280" spans="1:8">
      <c r="A280" s="152">
        <v>42914</v>
      </c>
      <c r="B280" s="155" t="s">
        <v>54</v>
      </c>
      <c r="C280" s="164" t="s">
        <v>82</v>
      </c>
      <c r="D280" s="40" t="s">
        <v>1058</v>
      </c>
      <c r="E280" s="154" t="s">
        <v>745</v>
      </c>
      <c r="F280" s="39">
        <v>15</v>
      </c>
      <c r="G280" s="40" t="s">
        <v>2808</v>
      </c>
      <c r="H280" s="40"/>
    </row>
    <row r="281" spans="1:8">
      <c r="A281" s="152">
        <v>42914</v>
      </c>
      <c r="B281" s="168" t="s">
        <v>54</v>
      </c>
      <c r="C281" s="167" t="s">
        <v>328</v>
      </c>
      <c r="D281" s="154" t="s">
        <v>430</v>
      </c>
      <c r="E281" s="154" t="s">
        <v>812</v>
      </c>
      <c r="F281" s="39">
        <v>80</v>
      </c>
      <c r="G281" s="40" t="s">
        <v>1575</v>
      </c>
      <c r="H281" s="40"/>
    </row>
    <row r="282" spans="1:8">
      <c r="A282" s="152">
        <v>42915</v>
      </c>
      <c r="B282" s="168" t="s">
        <v>54</v>
      </c>
      <c r="C282" s="167" t="s">
        <v>38</v>
      </c>
      <c r="D282" s="154" t="s">
        <v>472</v>
      </c>
      <c r="E282" s="154" t="s">
        <v>1709</v>
      </c>
      <c r="F282" s="39">
        <v>10</v>
      </c>
      <c r="G282" s="40" t="s">
        <v>1575</v>
      </c>
      <c r="H282" s="40"/>
    </row>
    <row r="283" spans="1:8">
      <c r="A283" s="152">
        <v>42915</v>
      </c>
      <c r="B283" s="159" t="s">
        <v>54</v>
      </c>
      <c r="C283" s="176" t="s">
        <v>295</v>
      </c>
      <c r="D283" s="175" t="s">
        <v>505</v>
      </c>
      <c r="E283" s="154" t="s">
        <v>812</v>
      </c>
      <c r="F283" s="39">
        <v>10</v>
      </c>
      <c r="G283" s="40" t="s">
        <v>1575</v>
      </c>
      <c r="H283" s="40"/>
    </row>
    <row r="284" spans="1:8">
      <c r="A284" s="152">
        <v>42915</v>
      </c>
      <c r="B284" s="168" t="s">
        <v>54</v>
      </c>
      <c r="C284" s="167" t="s">
        <v>38</v>
      </c>
      <c r="D284" s="154" t="s">
        <v>473</v>
      </c>
      <c r="E284" s="154" t="s">
        <v>695</v>
      </c>
      <c r="F284" s="39">
        <v>5</v>
      </c>
      <c r="G284" s="40" t="s">
        <v>2808</v>
      </c>
      <c r="H284" s="40"/>
    </row>
    <row r="285" spans="1:8">
      <c r="A285" s="152">
        <v>42916</v>
      </c>
      <c r="B285" s="168" t="s">
        <v>54</v>
      </c>
      <c r="C285" s="167" t="s">
        <v>37</v>
      </c>
      <c r="D285" s="40" t="s">
        <v>205</v>
      </c>
      <c r="E285" s="154"/>
      <c r="F285" s="39">
        <v>20</v>
      </c>
      <c r="G285" s="40" t="s">
        <v>2808</v>
      </c>
      <c r="H285" s="40"/>
    </row>
    <row r="286" spans="1:8">
      <c r="A286" s="152">
        <v>42916</v>
      </c>
      <c r="B286" s="168" t="s">
        <v>54</v>
      </c>
      <c r="C286" s="167" t="s">
        <v>96</v>
      </c>
      <c r="D286" s="154" t="s">
        <v>439</v>
      </c>
      <c r="E286" s="154"/>
      <c r="F286" s="39">
        <v>30</v>
      </c>
      <c r="G286" s="40" t="s">
        <v>1575</v>
      </c>
      <c r="H286" s="40"/>
    </row>
    <row r="287" spans="1:8">
      <c r="A287" s="152">
        <v>42917</v>
      </c>
      <c r="B287" s="159" t="s">
        <v>54</v>
      </c>
      <c r="C287" s="176" t="s">
        <v>340</v>
      </c>
      <c r="D287" s="175" t="s">
        <v>500</v>
      </c>
      <c r="E287" s="175" t="s">
        <v>261</v>
      </c>
      <c r="F287" s="39">
        <v>5</v>
      </c>
      <c r="G287" s="40" t="s">
        <v>2808</v>
      </c>
      <c r="H287" s="40"/>
    </row>
    <row r="288" spans="1:8">
      <c r="A288" s="152">
        <v>42917</v>
      </c>
      <c r="B288" s="168" t="s">
        <v>54</v>
      </c>
      <c r="C288" s="167" t="s">
        <v>36</v>
      </c>
      <c r="D288" s="154" t="s">
        <v>361</v>
      </c>
      <c r="E288" s="154" t="s">
        <v>1600</v>
      </c>
      <c r="F288" s="39">
        <v>50</v>
      </c>
      <c r="G288" s="40" t="s">
        <v>1575</v>
      </c>
      <c r="H288" s="40"/>
    </row>
    <row r="289" spans="1:8">
      <c r="A289" s="152">
        <v>42917</v>
      </c>
      <c r="B289" s="168" t="s">
        <v>54</v>
      </c>
      <c r="C289" s="167" t="s">
        <v>127</v>
      </c>
      <c r="D289" s="154" t="s">
        <v>380</v>
      </c>
      <c r="E289" s="154" t="s">
        <v>1633</v>
      </c>
      <c r="F289" s="39">
        <v>30</v>
      </c>
      <c r="G289" s="40" t="s">
        <v>1575</v>
      </c>
      <c r="H289" s="40"/>
    </row>
    <row r="290" spans="1:8">
      <c r="A290" s="152">
        <v>42918</v>
      </c>
      <c r="B290" s="168" t="s">
        <v>54</v>
      </c>
      <c r="C290" s="167" t="s">
        <v>340</v>
      </c>
      <c r="D290" s="154" t="s">
        <v>578</v>
      </c>
      <c r="E290" s="154" t="s">
        <v>751</v>
      </c>
      <c r="F290" s="39">
        <v>10</v>
      </c>
      <c r="G290" s="40" t="s">
        <v>1575</v>
      </c>
      <c r="H290" s="40"/>
    </row>
    <row r="291" spans="1:8">
      <c r="A291" s="152">
        <v>42918</v>
      </c>
      <c r="B291" s="159" t="s">
        <v>54</v>
      </c>
      <c r="C291" s="167" t="s">
        <v>31</v>
      </c>
      <c r="D291" s="175" t="s">
        <v>515</v>
      </c>
      <c r="E291" s="154" t="s">
        <v>745</v>
      </c>
      <c r="F291" s="39">
        <v>10</v>
      </c>
      <c r="G291" s="40" t="s">
        <v>1575</v>
      </c>
      <c r="H291" s="40"/>
    </row>
    <row r="292" spans="1:8">
      <c r="A292" s="152">
        <v>42918</v>
      </c>
      <c r="B292" s="159" t="s">
        <v>54</v>
      </c>
      <c r="C292" s="167" t="s">
        <v>31</v>
      </c>
      <c r="D292" s="175" t="s">
        <v>515</v>
      </c>
      <c r="E292" s="154" t="s">
        <v>690</v>
      </c>
      <c r="F292" s="39">
        <v>10</v>
      </c>
      <c r="G292" s="40" t="s">
        <v>1575</v>
      </c>
      <c r="H292" s="40"/>
    </row>
    <row r="293" spans="1:8">
      <c r="A293" s="152">
        <v>42918</v>
      </c>
      <c r="B293" s="168" t="s">
        <v>54</v>
      </c>
      <c r="C293" s="167" t="s">
        <v>45</v>
      </c>
      <c r="D293" s="154" t="s">
        <v>474</v>
      </c>
      <c r="E293" s="154" t="s">
        <v>812</v>
      </c>
      <c r="F293" s="39">
        <v>10</v>
      </c>
      <c r="G293" s="40" t="s">
        <v>1575</v>
      </c>
      <c r="H293" s="40"/>
    </row>
    <row r="294" spans="1:8">
      <c r="A294" s="152">
        <v>42918</v>
      </c>
      <c r="B294" s="168" t="s">
        <v>54</v>
      </c>
      <c r="C294" s="167" t="s">
        <v>197</v>
      </c>
      <c r="D294" s="168" t="s">
        <v>529</v>
      </c>
      <c r="E294" s="154" t="s">
        <v>690</v>
      </c>
      <c r="F294" s="39">
        <v>10</v>
      </c>
      <c r="G294" s="40" t="s">
        <v>1575</v>
      </c>
      <c r="H294" s="40"/>
    </row>
    <row r="295" spans="1:8">
      <c r="A295" s="152">
        <v>42919</v>
      </c>
      <c r="B295" s="168" t="s">
        <v>54</v>
      </c>
      <c r="C295" s="167" t="s">
        <v>1606</v>
      </c>
      <c r="D295" s="40" t="s">
        <v>2221</v>
      </c>
      <c r="E295" s="154" t="s">
        <v>1755</v>
      </c>
      <c r="F295" s="39">
        <v>25</v>
      </c>
      <c r="G295" s="40" t="s">
        <v>1575</v>
      </c>
      <c r="H295" s="40"/>
    </row>
    <row r="296" spans="1:8">
      <c r="A296" s="152">
        <v>42920</v>
      </c>
      <c r="B296" s="155" t="s">
        <v>54</v>
      </c>
      <c r="C296" s="164" t="s">
        <v>163</v>
      </c>
      <c r="D296" s="165" t="s">
        <v>170</v>
      </c>
      <c r="E296" s="154"/>
      <c r="F296" s="39">
        <v>5</v>
      </c>
      <c r="G296" s="40" t="s">
        <v>2808</v>
      </c>
      <c r="H296" s="40"/>
    </row>
    <row r="297" spans="1:8">
      <c r="A297" s="152">
        <v>42920</v>
      </c>
      <c r="B297" s="168" t="s">
        <v>54</v>
      </c>
      <c r="C297" s="167" t="s">
        <v>96</v>
      </c>
      <c r="D297" s="154" t="s">
        <v>455</v>
      </c>
      <c r="E297" s="154" t="s">
        <v>690</v>
      </c>
      <c r="F297" s="39">
        <v>130</v>
      </c>
      <c r="G297" s="40" t="s">
        <v>1575</v>
      </c>
      <c r="H297" s="40"/>
    </row>
    <row r="298" spans="1:8">
      <c r="A298" s="152">
        <v>42920</v>
      </c>
      <c r="B298" s="168" t="s">
        <v>54</v>
      </c>
      <c r="C298" s="167" t="s">
        <v>27</v>
      </c>
      <c r="D298" s="154" t="s">
        <v>471</v>
      </c>
      <c r="E298" s="154" t="s">
        <v>812</v>
      </c>
      <c r="F298" s="39">
        <v>5</v>
      </c>
      <c r="G298" s="40" t="s">
        <v>2808</v>
      </c>
      <c r="H298" s="40"/>
    </row>
    <row r="299" spans="1:8">
      <c r="A299" s="152">
        <v>42922</v>
      </c>
      <c r="B299" s="168" t="s">
        <v>54</v>
      </c>
      <c r="C299" s="167" t="s">
        <v>197</v>
      </c>
      <c r="D299" s="168" t="s">
        <v>529</v>
      </c>
      <c r="E299" s="154" t="s">
        <v>824</v>
      </c>
      <c r="F299" s="39">
        <v>70</v>
      </c>
      <c r="G299" s="40" t="s">
        <v>1575</v>
      </c>
      <c r="H299" s="40"/>
    </row>
    <row r="300" spans="1:8">
      <c r="A300" s="152">
        <v>42922</v>
      </c>
      <c r="B300" s="168" t="s">
        <v>54</v>
      </c>
      <c r="C300" s="167" t="s">
        <v>96</v>
      </c>
      <c r="D300" s="154" t="s">
        <v>563</v>
      </c>
      <c r="E300" s="155" t="s">
        <v>2858</v>
      </c>
      <c r="F300" s="39">
        <v>30</v>
      </c>
      <c r="G300" s="40" t="s">
        <v>1575</v>
      </c>
      <c r="H300" s="40"/>
    </row>
    <row r="301" spans="1:8">
      <c r="A301" s="152">
        <v>42922</v>
      </c>
      <c r="B301" s="168" t="s">
        <v>54</v>
      </c>
      <c r="C301" s="167" t="s">
        <v>127</v>
      </c>
      <c r="D301" s="154" t="s">
        <v>380</v>
      </c>
      <c r="E301" s="154" t="s">
        <v>1068</v>
      </c>
      <c r="F301" s="39">
        <v>25</v>
      </c>
      <c r="G301" s="40" t="s">
        <v>1575</v>
      </c>
      <c r="H301" s="40"/>
    </row>
    <row r="302" spans="1:8">
      <c r="A302" s="152">
        <v>42923</v>
      </c>
      <c r="B302" s="168" t="s">
        <v>54</v>
      </c>
      <c r="C302" s="161" t="s">
        <v>38</v>
      </c>
      <c r="D302" s="168" t="s">
        <v>138</v>
      </c>
      <c r="E302" s="154" t="s">
        <v>745</v>
      </c>
      <c r="F302" s="39">
        <v>90</v>
      </c>
      <c r="G302" s="40" t="s">
        <v>1575</v>
      </c>
      <c r="H302" s="40"/>
    </row>
    <row r="303" spans="1:8">
      <c r="A303" s="152">
        <v>42923</v>
      </c>
      <c r="B303" s="168" t="s">
        <v>54</v>
      </c>
      <c r="C303" s="167" t="s">
        <v>36</v>
      </c>
      <c r="D303" s="154" t="s">
        <v>361</v>
      </c>
      <c r="E303" s="154" t="s">
        <v>1594</v>
      </c>
      <c r="F303" s="39">
        <v>290</v>
      </c>
      <c r="G303" s="40" t="s">
        <v>1575</v>
      </c>
      <c r="H303" s="40"/>
    </row>
    <row r="304" spans="1:8">
      <c r="A304" s="152">
        <v>42923</v>
      </c>
      <c r="B304" s="159" t="s">
        <v>54</v>
      </c>
      <c r="C304" s="167" t="s">
        <v>47</v>
      </c>
      <c r="D304" s="175" t="s">
        <v>516</v>
      </c>
      <c r="E304" s="154" t="s">
        <v>1068</v>
      </c>
      <c r="F304" s="39">
        <v>45</v>
      </c>
      <c r="G304" s="40" t="s">
        <v>1575</v>
      </c>
      <c r="H304" s="40"/>
    </row>
    <row r="305" spans="1:8">
      <c r="A305" s="152">
        <v>42924</v>
      </c>
      <c r="B305" s="159" t="s">
        <v>54</v>
      </c>
      <c r="C305" s="167" t="s">
        <v>31</v>
      </c>
      <c r="D305" s="175" t="s">
        <v>515</v>
      </c>
      <c r="E305" s="154" t="s">
        <v>2859</v>
      </c>
      <c r="F305" s="39">
        <v>160</v>
      </c>
      <c r="G305" s="40" t="s">
        <v>1575</v>
      </c>
      <c r="H305" s="40"/>
    </row>
    <row r="306" spans="1:8">
      <c r="A306" s="152">
        <v>42924</v>
      </c>
      <c r="B306" s="168" t="s">
        <v>54</v>
      </c>
      <c r="C306" s="167" t="s">
        <v>39</v>
      </c>
      <c r="D306" s="168" t="s">
        <v>533</v>
      </c>
      <c r="E306" s="154" t="s">
        <v>690</v>
      </c>
      <c r="F306" s="39">
        <v>20</v>
      </c>
      <c r="G306" s="40" t="s">
        <v>1575</v>
      </c>
      <c r="H306" s="40"/>
    </row>
    <row r="307" spans="1:8">
      <c r="A307" s="152">
        <v>42924</v>
      </c>
      <c r="B307" s="159" t="s">
        <v>54</v>
      </c>
      <c r="C307" s="176" t="s">
        <v>295</v>
      </c>
      <c r="D307" s="175" t="s">
        <v>510</v>
      </c>
      <c r="E307" s="154" t="s">
        <v>1619</v>
      </c>
      <c r="F307" s="39">
        <v>30</v>
      </c>
      <c r="G307" s="40" t="s">
        <v>1575</v>
      </c>
      <c r="H307" s="40"/>
    </row>
    <row r="308" spans="1:8">
      <c r="A308" s="152">
        <v>42926</v>
      </c>
      <c r="B308" s="159" t="s">
        <v>54</v>
      </c>
      <c r="C308" s="176" t="s">
        <v>38</v>
      </c>
      <c r="D308" s="175" t="s">
        <v>508</v>
      </c>
      <c r="E308" s="154"/>
      <c r="F308" s="39">
        <v>5</v>
      </c>
      <c r="G308" s="40" t="s">
        <v>1575</v>
      </c>
      <c r="H308" s="40"/>
    </row>
    <row r="309" spans="1:8">
      <c r="A309" s="152">
        <v>42927</v>
      </c>
      <c r="B309" s="168" t="s">
        <v>54</v>
      </c>
      <c r="C309" s="167" t="s">
        <v>96</v>
      </c>
      <c r="D309" s="154" t="s">
        <v>563</v>
      </c>
      <c r="E309" s="154" t="s">
        <v>751</v>
      </c>
      <c r="F309" s="39">
        <v>70</v>
      </c>
      <c r="G309" s="40" t="s">
        <v>1575</v>
      </c>
      <c r="H309" s="40"/>
    </row>
    <row r="310" spans="1:8">
      <c r="A310" s="152">
        <v>42927</v>
      </c>
      <c r="B310" s="168" t="s">
        <v>54</v>
      </c>
      <c r="C310" s="167" t="s">
        <v>30</v>
      </c>
      <c r="D310" s="154" t="s">
        <v>283</v>
      </c>
      <c r="E310" s="154" t="s">
        <v>1594</v>
      </c>
      <c r="F310" s="39">
        <v>50</v>
      </c>
      <c r="G310" s="40" t="s">
        <v>1575</v>
      </c>
      <c r="H310" s="40"/>
    </row>
    <row r="311" spans="1:8">
      <c r="A311" s="152">
        <v>42927</v>
      </c>
      <c r="B311" s="168" t="s">
        <v>54</v>
      </c>
      <c r="C311" s="167" t="s">
        <v>197</v>
      </c>
      <c r="D311" s="154" t="s">
        <v>569</v>
      </c>
      <c r="E311" s="154" t="s">
        <v>1619</v>
      </c>
      <c r="F311" s="39">
        <v>5</v>
      </c>
      <c r="G311" s="40" t="s">
        <v>1575</v>
      </c>
      <c r="H311" s="40"/>
    </row>
    <row r="312" spans="1:8">
      <c r="A312" s="152">
        <v>42929</v>
      </c>
      <c r="B312" s="159" t="s">
        <v>54</v>
      </c>
      <c r="C312" s="176" t="s">
        <v>38</v>
      </c>
      <c r="D312" s="175" t="s">
        <v>508</v>
      </c>
      <c r="E312" s="154" t="s">
        <v>745</v>
      </c>
      <c r="F312" s="39">
        <v>160</v>
      </c>
      <c r="G312" s="40" t="s">
        <v>1575</v>
      </c>
      <c r="H312" s="40"/>
    </row>
    <row r="313" spans="1:8">
      <c r="A313" s="152">
        <v>42929</v>
      </c>
      <c r="B313" s="168" t="s">
        <v>54</v>
      </c>
      <c r="C313" s="167" t="s">
        <v>328</v>
      </c>
      <c r="D313" s="154" t="s">
        <v>429</v>
      </c>
      <c r="E313" s="154" t="s">
        <v>1232</v>
      </c>
      <c r="F313" s="39">
        <v>30</v>
      </c>
      <c r="G313" s="40" t="s">
        <v>2808</v>
      </c>
      <c r="H313" s="40"/>
    </row>
    <row r="314" spans="1:8">
      <c r="A314" s="152">
        <v>42929</v>
      </c>
      <c r="B314" s="168" t="s">
        <v>54</v>
      </c>
      <c r="C314" s="167" t="s">
        <v>27</v>
      </c>
      <c r="D314" s="168" t="s">
        <v>535</v>
      </c>
      <c r="E314" s="154" t="s">
        <v>690</v>
      </c>
      <c r="F314" s="39">
        <v>15</v>
      </c>
      <c r="G314" s="40" t="s">
        <v>1575</v>
      </c>
      <c r="H314" s="40"/>
    </row>
    <row r="315" spans="1:8">
      <c r="A315" s="152">
        <v>42929</v>
      </c>
      <c r="B315" s="159" t="s">
        <v>54</v>
      </c>
      <c r="C315" s="167" t="s">
        <v>47</v>
      </c>
      <c r="D315" s="175" t="s">
        <v>516</v>
      </c>
      <c r="E315" s="154" t="s">
        <v>2846</v>
      </c>
      <c r="F315" s="39">
        <v>30</v>
      </c>
      <c r="G315" s="40" t="s">
        <v>1575</v>
      </c>
      <c r="H315" s="40"/>
    </row>
    <row r="316" spans="1:8">
      <c r="A316" s="152">
        <v>42931</v>
      </c>
      <c r="B316" s="168" t="s">
        <v>54</v>
      </c>
      <c r="C316" s="167" t="s">
        <v>30</v>
      </c>
      <c r="D316" s="154" t="s">
        <v>283</v>
      </c>
      <c r="E316" s="154" t="s">
        <v>1607</v>
      </c>
      <c r="F316" s="39">
        <v>5</v>
      </c>
      <c r="G316" s="40" t="s">
        <v>2808</v>
      </c>
      <c r="H316" s="40"/>
    </row>
    <row r="317" spans="1:8">
      <c r="A317" s="152">
        <v>42931</v>
      </c>
      <c r="B317" s="159" t="s">
        <v>54</v>
      </c>
      <c r="C317" s="176" t="s">
        <v>295</v>
      </c>
      <c r="D317" s="175" t="s">
        <v>510</v>
      </c>
      <c r="E317" s="154" t="s">
        <v>745</v>
      </c>
      <c r="F317" s="39">
        <v>50</v>
      </c>
      <c r="G317" s="40" t="s">
        <v>1575</v>
      </c>
      <c r="H317" s="40"/>
    </row>
    <row r="318" spans="1:8">
      <c r="A318" s="152">
        <v>42932</v>
      </c>
      <c r="B318" s="168" t="s">
        <v>54</v>
      </c>
      <c r="C318" s="167" t="s">
        <v>27</v>
      </c>
      <c r="D318" s="168" t="s">
        <v>542</v>
      </c>
      <c r="E318" s="154" t="s">
        <v>2860</v>
      </c>
      <c r="F318" s="39">
        <v>5</v>
      </c>
      <c r="G318" s="40" t="s">
        <v>2808</v>
      </c>
      <c r="H318" s="40"/>
    </row>
    <row r="319" spans="1:8">
      <c r="A319" s="152">
        <v>42932</v>
      </c>
      <c r="B319" s="168" t="s">
        <v>54</v>
      </c>
      <c r="C319" s="167" t="s">
        <v>37</v>
      </c>
      <c r="D319" s="40" t="s">
        <v>2861</v>
      </c>
      <c r="E319" s="154" t="s">
        <v>1645</v>
      </c>
      <c r="F319" s="39">
        <v>15</v>
      </c>
      <c r="G319" s="40" t="s">
        <v>1575</v>
      </c>
      <c r="H319" s="40"/>
    </row>
    <row r="320" spans="1:8">
      <c r="A320" s="152">
        <v>42934</v>
      </c>
      <c r="B320" s="168" t="s">
        <v>54</v>
      </c>
      <c r="C320" s="167" t="s">
        <v>197</v>
      </c>
      <c r="D320" s="154" t="s">
        <v>569</v>
      </c>
      <c r="E320" s="154" t="s">
        <v>824</v>
      </c>
      <c r="F320" s="39">
        <v>10</v>
      </c>
      <c r="G320" s="40" t="s">
        <v>1575</v>
      </c>
      <c r="H320" s="40"/>
    </row>
    <row r="321" spans="1:8">
      <c r="A321" s="152">
        <v>42934</v>
      </c>
      <c r="B321" s="168" t="s">
        <v>54</v>
      </c>
      <c r="C321" s="167" t="s">
        <v>37</v>
      </c>
      <c r="D321" s="40" t="s">
        <v>2861</v>
      </c>
      <c r="E321" s="154" t="s">
        <v>690</v>
      </c>
      <c r="F321" s="39">
        <v>5</v>
      </c>
      <c r="G321" s="40" t="s">
        <v>2808</v>
      </c>
      <c r="H321" s="40"/>
    </row>
    <row r="322" spans="1:8">
      <c r="A322" s="152">
        <v>42934</v>
      </c>
      <c r="B322" s="168" t="s">
        <v>54</v>
      </c>
      <c r="C322" s="167" t="s">
        <v>33</v>
      </c>
      <c r="D322" s="40" t="s">
        <v>520</v>
      </c>
      <c r="E322" s="154" t="s">
        <v>690</v>
      </c>
      <c r="F322" s="39">
        <v>20</v>
      </c>
      <c r="G322" s="40" t="s">
        <v>1575</v>
      </c>
      <c r="H322" s="40"/>
    </row>
    <row r="323" spans="1:8">
      <c r="A323" s="152">
        <v>42934</v>
      </c>
      <c r="B323" s="168" t="s">
        <v>54</v>
      </c>
      <c r="C323" s="167" t="s">
        <v>340</v>
      </c>
      <c r="D323" s="154" t="s">
        <v>571</v>
      </c>
      <c r="E323" s="154" t="s">
        <v>1709</v>
      </c>
      <c r="F323" s="39">
        <v>15</v>
      </c>
      <c r="G323" s="40" t="s">
        <v>1575</v>
      </c>
      <c r="H323" s="40"/>
    </row>
    <row r="324" spans="1:8">
      <c r="A324" s="152">
        <v>42934</v>
      </c>
      <c r="B324" s="168" t="s">
        <v>54</v>
      </c>
      <c r="C324" s="167" t="s">
        <v>560</v>
      </c>
      <c r="D324" s="154" t="s">
        <v>561</v>
      </c>
      <c r="E324" s="154" t="s">
        <v>751</v>
      </c>
      <c r="F324" s="39">
        <v>100</v>
      </c>
      <c r="G324" s="40" t="s">
        <v>1575</v>
      </c>
      <c r="H324" s="40"/>
    </row>
    <row r="325" spans="1:8">
      <c r="A325" s="152">
        <v>42934</v>
      </c>
      <c r="B325" s="168" t="s">
        <v>54</v>
      </c>
      <c r="C325" s="167" t="s">
        <v>340</v>
      </c>
      <c r="D325" s="154" t="s">
        <v>578</v>
      </c>
      <c r="E325" s="154" t="s">
        <v>1716</v>
      </c>
      <c r="F325" s="39">
        <v>25</v>
      </c>
      <c r="G325" s="40" t="s">
        <v>1575</v>
      </c>
      <c r="H325" s="40"/>
    </row>
    <row r="326" spans="1:8">
      <c r="A326" s="152">
        <v>42934</v>
      </c>
      <c r="B326" s="168" t="s">
        <v>54</v>
      </c>
      <c r="C326" s="161" t="s">
        <v>33</v>
      </c>
      <c r="D326" s="168" t="s">
        <v>520</v>
      </c>
      <c r="E326" s="154" t="s">
        <v>690</v>
      </c>
      <c r="F326" s="39">
        <v>25</v>
      </c>
      <c r="G326" s="40" t="s">
        <v>1575</v>
      </c>
      <c r="H326" s="40"/>
    </row>
    <row r="327" spans="1:8">
      <c r="A327" s="152">
        <v>42934</v>
      </c>
      <c r="B327" s="168" t="s">
        <v>54</v>
      </c>
      <c r="C327" s="167" t="s">
        <v>37</v>
      </c>
      <c r="D327" s="40" t="s">
        <v>2861</v>
      </c>
      <c r="E327" s="154" t="s">
        <v>812</v>
      </c>
      <c r="F327" s="39">
        <v>10</v>
      </c>
      <c r="G327" s="40" t="s">
        <v>2808</v>
      </c>
      <c r="H327" s="40"/>
    </row>
    <row r="328" spans="1:8">
      <c r="A328" s="152">
        <v>42935</v>
      </c>
      <c r="B328" s="168" t="s">
        <v>54</v>
      </c>
      <c r="C328" s="167" t="s">
        <v>38</v>
      </c>
      <c r="D328" s="154" t="s">
        <v>256</v>
      </c>
      <c r="E328" s="154" t="s">
        <v>1591</v>
      </c>
      <c r="F328" s="39">
        <v>70</v>
      </c>
      <c r="G328" s="40" t="s">
        <v>1575</v>
      </c>
      <c r="H328" s="40"/>
    </row>
    <row r="329" spans="1:8">
      <c r="A329" s="152">
        <v>42935</v>
      </c>
      <c r="B329" s="168" t="s">
        <v>54</v>
      </c>
      <c r="C329" s="167" t="s">
        <v>82</v>
      </c>
      <c r="D329" s="154" t="s">
        <v>441</v>
      </c>
      <c r="E329" s="154" t="s">
        <v>1709</v>
      </c>
      <c r="F329" s="39">
        <v>80</v>
      </c>
      <c r="G329" s="40" t="s">
        <v>2808</v>
      </c>
      <c r="H329" s="40"/>
    </row>
    <row r="330" spans="1:8">
      <c r="A330" s="152">
        <v>42935</v>
      </c>
      <c r="B330" s="168" t="s">
        <v>54</v>
      </c>
      <c r="C330" s="161" t="s">
        <v>33</v>
      </c>
      <c r="D330" s="40" t="s">
        <v>2862</v>
      </c>
      <c r="E330" s="154"/>
      <c r="F330" s="39">
        <v>80</v>
      </c>
      <c r="G330" s="40" t="s">
        <v>1575</v>
      </c>
      <c r="H330" s="40"/>
    </row>
    <row r="331" spans="1:8">
      <c r="A331" s="152">
        <v>42935</v>
      </c>
      <c r="B331" s="168" t="s">
        <v>54</v>
      </c>
      <c r="C331" s="167" t="s">
        <v>36</v>
      </c>
      <c r="D331" s="154" t="s">
        <v>581</v>
      </c>
      <c r="E331" s="154" t="s">
        <v>690</v>
      </c>
      <c r="F331" s="39">
        <v>40</v>
      </c>
      <c r="G331" s="40" t="s">
        <v>1575</v>
      </c>
      <c r="H331" s="40"/>
    </row>
    <row r="332" spans="1:8">
      <c r="A332" s="152">
        <v>42936</v>
      </c>
      <c r="B332" s="168" t="s">
        <v>54</v>
      </c>
      <c r="C332" s="167" t="s">
        <v>82</v>
      </c>
      <c r="D332" s="154" t="s">
        <v>457</v>
      </c>
      <c r="E332" s="154" t="s">
        <v>751</v>
      </c>
      <c r="F332" s="39">
        <v>30</v>
      </c>
      <c r="G332" s="40" t="s">
        <v>1575</v>
      </c>
      <c r="H332" s="40"/>
    </row>
    <row r="333" spans="1:8">
      <c r="A333" s="152">
        <v>42936</v>
      </c>
      <c r="B333" s="159" t="s">
        <v>54</v>
      </c>
      <c r="C333" s="176" t="s">
        <v>39</v>
      </c>
      <c r="D333" s="175" t="s">
        <v>503</v>
      </c>
      <c r="E333" s="154"/>
      <c r="F333" s="39">
        <v>5</v>
      </c>
      <c r="G333" s="40" t="s">
        <v>2808</v>
      </c>
      <c r="H333" s="40"/>
    </row>
    <row r="334" spans="1:8">
      <c r="A334" s="152">
        <v>42937</v>
      </c>
      <c r="B334" s="159" t="s">
        <v>54</v>
      </c>
      <c r="C334" s="167" t="s">
        <v>42</v>
      </c>
      <c r="D334" s="40"/>
      <c r="E334" s="154" t="s">
        <v>745</v>
      </c>
      <c r="F334" s="39">
        <v>5</v>
      </c>
      <c r="G334" s="40" t="s">
        <v>2808</v>
      </c>
      <c r="H334" s="40"/>
    </row>
    <row r="335" spans="1:8">
      <c r="A335" s="152">
        <v>42937</v>
      </c>
      <c r="B335" s="168" t="s">
        <v>54</v>
      </c>
      <c r="C335" s="167" t="s">
        <v>27</v>
      </c>
      <c r="D335" s="154" t="s">
        <v>447</v>
      </c>
      <c r="E335" s="154" t="s">
        <v>2846</v>
      </c>
      <c r="F335" s="39">
        <v>40</v>
      </c>
      <c r="G335" s="40" t="s">
        <v>1575</v>
      </c>
      <c r="H335" s="40"/>
    </row>
    <row r="336" spans="1:8">
      <c r="A336" s="152">
        <v>42937</v>
      </c>
      <c r="B336" s="168" t="s">
        <v>54</v>
      </c>
      <c r="C336" s="167" t="s">
        <v>33</v>
      </c>
      <c r="D336" s="154" t="s">
        <v>544</v>
      </c>
      <c r="E336" s="154" t="s">
        <v>2863</v>
      </c>
      <c r="F336" s="39">
        <v>60</v>
      </c>
      <c r="G336" s="40" t="s">
        <v>1575</v>
      </c>
      <c r="H336" s="40"/>
    </row>
    <row r="337" spans="1:8">
      <c r="A337" s="152">
        <v>42937</v>
      </c>
      <c r="B337" s="168" t="s">
        <v>54</v>
      </c>
      <c r="C337" s="167" t="s">
        <v>33</v>
      </c>
      <c r="D337" s="168" t="s">
        <v>541</v>
      </c>
      <c r="E337" s="154" t="s">
        <v>751</v>
      </c>
      <c r="F337" s="39">
        <v>30</v>
      </c>
      <c r="G337" s="40" t="s">
        <v>1575</v>
      </c>
      <c r="H337" s="40"/>
    </row>
    <row r="338" spans="1:8">
      <c r="A338" s="152">
        <v>42940</v>
      </c>
      <c r="B338" s="168" t="s">
        <v>54</v>
      </c>
      <c r="C338" s="167" t="s">
        <v>27</v>
      </c>
      <c r="D338" s="168" t="s">
        <v>542</v>
      </c>
      <c r="E338" s="154" t="s">
        <v>751</v>
      </c>
      <c r="F338" s="39">
        <v>20</v>
      </c>
      <c r="G338" s="40" t="s">
        <v>1575</v>
      </c>
      <c r="H338" s="40"/>
    </row>
    <row r="339" spans="1:8">
      <c r="A339" s="152">
        <v>42940</v>
      </c>
      <c r="B339" s="168" t="s">
        <v>54</v>
      </c>
      <c r="C339" s="167" t="s">
        <v>27</v>
      </c>
      <c r="D339" s="154" t="s">
        <v>447</v>
      </c>
      <c r="E339" s="154" t="s">
        <v>2846</v>
      </c>
      <c r="F339" s="39">
        <v>5</v>
      </c>
      <c r="G339" s="40" t="s">
        <v>1575</v>
      </c>
      <c r="H339" s="40"/>
    </row>
    <row r="340" spans="1:8">
      <c r="A340" s="152">
        <v>42942</v>
      </c>
      <c r="B340" s="168" t="s">
        <v>54</v>
      </c>
      <c r="C340" s="167" t="s">
        <v>36</v>
      </c>
      <c r="D340" s="154" t="s">
        <v>581</v>
      </c>
      <c r="E340" s="154" t="s">
        <v>690</v>
      </c>
      <c r="F340" s="39">
        <v>15</v>
      </c>
      <c r="G340" s="40" t="s">
        <v>1575</v>
      </c>
      <c r="H340" s="40"/>
    </row>
    <row r="341" spans="1:8">
      <c r="A341" s="152">
        <v>42943</v>
      </c>
      <c r="B341" s="168" t="s">
        <v>54</v>
      </c>
      <c r="C341" s="167" t="s">
        <v>31</v>
      </c>
      <c r="D341" s="168" t="s">
        <v>525</v>
      </c>
      <c r="E341" s="154" t="s">
        <v>745</v>
      </c>
      <c r="F341" s="39">
        <v>40</v>
      </c>
      <c r="G341" s="40" t="s">
        <v>1575</v>
      </c>
      <c r="H341" s="40"/>
    </row>
    <row r="342" spans="1:8">
      <c r="A342" s="152">
        <v>42944</v>
      </c>
      <c r="B342" s="168" t="s">
        <v>54</v>
      </c>
      <c r="C342" s="161" t="s">
        <v>82</v>
      </c>
      <c r="D342" s="168" t="s">
        <v>181</v>
      </c>
      <c r="E342" s="154" t="s">
        <v>812</v>
      </c>
      <c r="F342" s="39">
        <v>20</v>
      </c>
      <c r="G342" s="40" t="s">
        <v>1575</v>
      </c>
      <c r="H342" s="40"/>
    </row>
    <row r="343" spans="1:8">
      <c r="A343" s="152">
        <v>42944</v>
      </c>
      <c r="B343" s="159" t="s">
        <v>54</v>
      </c>
      <c r="C343" s="176" t="s">
        <v>39</v>
      </c>
      <c r="D343" s="175" t="s">
        <v>503</v>
      </c>
      <c r="E343" s="154" t="s">
        <v>690</v>
      </c>
      <c r="F343" s="39">
        <v>10</v>
      </c>
      <c r="G343" s="40" t="s">
        <v>2808</v>
      </c>
      <c r="H343" s="40"/>
    </row>
    <row r="344" spans="1:8">
      <c r="A344" s="152">
        <v>42944</v>
      </c>
      <c r="B344" s="168" t="s">
        <v>54</v>
      </c>
      <c r="C344" s="167" t="s">
        <v>43</v>
      </c>
      <c r="D344" s="154" t="s">
        <v>426</v>
      </c>
      <c r="E344" s="154" t="s">
        <v>690</v>
      </c>
      <c r="F344" s="39">
        <v>30</v>
      </c>
      <c r="G344" s="40" t="s">
        <v>2808</v>
      </c>
      <c r="H344" s="40"/>
    </row>
    <row r="345" spans="1:8">
      <c r="A345" s="152">
        <v>42945</v>
      </c>
      <c r="B345" s="168" t="s">
        <v>54</v>
      </c>
      <c r="C345" s="167" t="s">
        <v>328</v>
      </c>
      <c r="D345" s="154" t="s">
        <v>329</v>
      </c>
      <c r="E345" s="154" t="s">
        <v>812</v>
      </c>
      <c r="F345" s="39">
        <v>15</v>
      </c>
      <c r="G345" s="40" t="s">
        <v>1575</v>
      </c>
      <c r="H345" s="40"/>
    </row>
    <row r="346" spans="1:8">
      <c r="A346" s="152">
        <v>42946</v>
      </c>
      <c r="B346" s="168" t="s">
        <v>54</v>
      </c>
      <c r="C346" s="167" t="s">
        <v>2</v>
      </c>
      <c r="D346" s="154" t="s">
        <v>622</v>
      </c>
      <c r="E346" s="154" t="s">
        <v>751</v>
      </c>
      <c r="F346" s="39">
        <v>10</v>
      </c>
      <c r="G346" s="40" t="s">
        <v>1575</v>
      </c>
      <c r="H346" s="40"/>
    </row>
    <row r="347" spans="1:8">
      <c r="A347" s="152">
        <v>42946</v>
      </c>
      <c r="B347" s="168" t="s">
        <v>54</v>
      </c>
      <c r="C347" s="167" t="s">
        <v>340</v>
      </c>
      <c r="D347" s="154" t="s">
        <v>568</v>
      </c>
      <c r="E347" s="155" t="s">
        <v>686</v>
      </c>
      <c r="F347" s="39">
        <v>30</v>
      </c>
      <c r="G347" s="40" t="s">
        <v>1575</v>
      </c>
      <c r="H347" s="40"/>
    </row>
    <row r="348" spans="1:8">
      <c r="A348" s="152">
        <v>42947</v>
      </c>
      <c r="B348" s="168" t="s">
        <v>54</v>
      </c>
      <c r="C348" s="167" t="s">
        <v>27</v>
      </c>
      <c r="D348" s="168" t="s">
        <v>534</v>
      </c>
      <c r="E348" s="154" t="s">
        <v>690</v>
      </c>
      <c r="F348" s="39">
        <v>20</v>
      </c>
      <c r="G348" s="40" t="s">
        <v>2808</v>
      </c>
      <c r="H348" s="40"/>
    </row>
    <row r="349" spans="1:8">
      <c r="A349" s="152">
        <v>42947</v>
      </c>
      <c r="B349" s="168" t="s">
        <v>54</v>
      </c>
      <c r="C349" s="167" t="s">
        <v>560</v>
      </c>
      <c r="D349" s="154" t="s">
        <v>564</v>
      </c>
      <c r="E349" s="154" t="s">
        <v>812</v>
      </c>
      <c r="F349" s="39">
        <v>15</v>
      </c>
      <c r="G349" s="40" t="s">
        <v>2864</v>
      </c>
      <c r="H349" s="40"/>
    </row>
    <row r="350" spans="1:8">
      <c r="A350" s="152">
        <v>42949</v>
      </c>
      <c r="B350" s="168" t="s">
        <v>54</v>
      </c>
      <c r="C350" s="167" t="s">
        <v>30</v>
      </c>
      <c r="D350" s="154" t="s">
        <v>365</v>
      </c>
      <c r="E350" s="154" t="s">
        <v>751</v>
      </c>
      <c r="F350" s="39">
        <v>5</v>
      </c>
      <c r="G350" s="40" t="s">
        <v>2808</v>
      </c>
      <c r="H350" s="40"/>
    </row>
    <row r="351" spans="1:8">
      <c r="A351" s="152">
        <v>42951</v>
      </c>
      <c r="B351" s="168" t="s">
        <v>54</v>
      </c>
      <c r="C351" s="161" t="s">
        <v>127</v>
      </c>
      <c r="D351" s="168" t="s">
        <v>521</v>
      </c>
      <c r="E351" s="154" t="s">
        <v>695</v>
      </c>
      <c r="F351" s="39">
        <v>20</v>
      </c>
      <c r="G351" s="40" t="s">
        <v>2808</v>
      </c>
      <c r="H351" s="40"/>
    </row>
    <row r="352" spans="1:8">
      <c r="A352" s="152">
        <v>42951</v>
      </c>
      <c r="B352" s="168" t="s">
        <v>54</v>
      </c>
      <c r="C352" s="161" t="s">
        <v>82</v>
      </c>
      <c r="D352" s="154" t="s">
        <v>457</v>
      </c>
      <c r="E352" s="154" t="s">
        <v>2816</v>
      </c>
      <c r="F352" s="39">
        <v>100</v>
      </c>
      <c r="G352" s="40" t="s">
        <v>1575</v>
      </c>
      <c r="H352" s="40"/>
    </row>
    <row r="353" spans="1:8">
      <c r="A353" s="152">
        <v>42953</v>
      </c>
      <c r="B353" s="168" t="s">
        <v>54</v>
      </c>
      <c r="C353" s="167" t="s">
        <v>30</v>
      </c>
      <c r="D353" s="154" t="s">
        <v>587</v>
      </c>
      <c r="E353" s="154" t="s">
        <v>1599</v>
      </c>
      <c r="F353" s="39">
        <v>110</v>
      </c>
      <c r="G353" s="40" t="s">
        <v>1575</v>
      </c>
      <c r="H353" s="40"/>
    </row>
    <row r="354" spans="1:8">
      <c r="A354" s="152">
        <v>42953</v>
      </c>
      <c r="B354" s="168" t="s">
        <v>54</v>
      </c>
      <c r="C354" s="167" t="s">
        <v>45</v>
      </c>
      <c r="D354" s="154" t="s">
        <v>457</v>
      </c>
      <c r="E354" s="154" t="s">
        <v>695</v>
      </c>
      <c r="F354" s="39">
        <v>5</v>
      </c>
      <c r="G354" s="40" t="s">
        <v>2808</v>
      </c>
      <c r="H354" s="40"/>
    </row>
    <row r="355" spans="1:8">
      <c r="A355" s="152">
        <v>42954</v>
      </c>
      <c r="B355" s="168" t="s">
        <v>54</v>
      </c>
      <c r="C355" s="161" t="s">
        <v>197</v>
      </c>
      <c r="D355" s="178" t="s">
        <v>619</v>
      </c>
      <c r="E355" s="154" t="s">
        <v>690</v>
      </c>
      <c r="F355" s="39">
        <v>10</v>
      </c>
      <c r="G355" s="40" t="s">
        <v>1575</v>
      </c>
      <c r="H355" s="40"/>
    </row>
    <row r="356" spans="1:8">
      <c r="A356" s="152">
        <v>42955</v>
      </c>
      <c r="B356" s="168" t="s">
        <v>54</v>
      </c>
      <c r="C356" s="167" t="s">
        <v>23</v>
      </c>
      <c r="D356" s="40" t="s">
        <v>763</v>
      </c>
      <c r="E356" s="154" t="s">
        <v>1591</v>
      </c>
      <c r="F356" s="39">
        <v>30</v>
      </c>
      <c r="G356" s="40" t="s">
        <v>1575</v>
      </c>
      <c r="H356" s="40"/>
    </row>
    <row r="357" spans="1:8">
      <c r="A357" s="152">
        <v>42956</v>
      </c>
      <c r="B357" s="168" t="s">
        <v>54</v>
      </c>
      <c r="C357" s="167" t="s">
        <v>36</v>
      </c>
      <c r="D357" s="154" t="s">
        <v>590</v>
      </c>
      <c r="E357" s="154" t="s">
        <v>751</v>
      </c>
      <c r="F357" s="39">
        <v>120</v>
      </c>
      <c r="G357" s="40" t="s">
        <v>2865</v>
      </c>
      <c r="H357" s="40"/>
    </row>
    <row r="358" spans="1:8">
      <c r="A358" s="152">
        <v>42958</v>
      </c>
      <c r="B358" s="168" t="s">
        <v>54</v>
      </c>
      <c r="C358" s="167" t="s">
        <v>96</v>
      </c>
      <c r="D358" s="40"/>
      <c r="E358" s="154" t="s">
        <v>754</v>
      </c>
      <c r="F358" s="39">
        <v>5</v>
      </c>
      <c r="G358" s="40" t="s">
        <v>1575</v>
      </c>
      <c r="H358" s="40"/>
    </row>
    <row r="359" spans="1:8">
      <c r="A359" s="152">
        <v>42959</v>
      </c>
      <c r="B359" s="159" t="s">
        <v>54</v>
      </c>
      <c r="C359" s="176" t="s">
        <v>295</v>
      </c>
      <c r="D359" s="175" t="s">
        <v>511</v>
      </c>
      <c r="E359" s="154" t="s">
        <v>690</v>
      </c>
      <c r="F359" s="39">
        <v>5</v>
      </c>
      <c r="G359" s="40" t="s">
        <v>1575</v>
      </c>
      <c r="H359" s="40"/>
    </row>
    <row r="360" spans="1:8">
      <c r="A360" s="152">
        <v>42959</v>
      </c>
      <c r="B360" s="159" t="s">
        <v>54</v>
      </c>
      <c r="C360" s="176" t="s">
        <v>295</v>
      </c>
      <c r="D360" s="175" t="s">
        <v>510</v>
      </c>
      <c r="E360" s="154" t="s">
        <v>751</v>
      </c>
      <c r="F360" s="39">
        <v>15</v>
      </c>
      <c r="G360" s="40" t="s">
        <v>1575</v>
      </c>
      <c r="H360" s="40"/>
    </row>
    <row r="361" spans="1:8">
      <c r="A361" s="152">
        <v>42961</v>
      </c>
      <c r="B361" s="159" t="s">
        <v>54</v>
      </c>
      <c r="C361" s="167" t="s">
        <v>43</v>
      </c>
      <c r="D361" s="40"/>
      <c r="E361" s="154" t="s">
        <v>690</v>
      </c>
      <c r="F361" s="39">
        <v>20</v>
      </c>
      <c r="G361" s="40" t="s">
        <v>2808</v>
      </c>
      <c r="H361" s="40"/>
    </row>
    <row r="362" spans="1:8">
      <c r="A362" s="152">
        <v>42961</v>
      </c>
      <c r="B362" s="168" t="s">
        <v>54</v>
      </c>
      <c r="C362" s="161" t="s">
        <v>39</v>
      </c>
      <c r="D362" s="168" t="s">
        <v>522</v>
      </c>
      <c r="E362" s="154" t="s">
        <v>690</v>
      </c>
      <c r="F362" s="39">
        <v>10</v>
      </c>
      <c r="G362" s="40" t="s">
        <v>1575</v>
      </c>
      <c r="H362" s="40"/>
    </row>
    <row r="363" spans="1:8">
      <c r="A363" s="152">
        <v>42966</v>
      </c>
      <c r="B363" s="168" t="s">
        <v>54</v>
      </c>
      <c r="C363" s="167" t="s">
        <v>36</v>
      </c>
      <c r="D363" s="154" t="s">
        <v>590</v>
      </c>
      <c r="E363" s="154" t="s">
        <v>695</v>
      </c>
      <c r="F363" s="39">
        <v>430</v>
      </c>
      <c r="G363" s="40" t="s">
        <v>2839</v>
      </c>
      <c r="H363" s="40"/>
    </row>
    <row r="364" spans="1:8">
      <c r="A364" s="152">
        <v>42967</v>
      </c>
      <c r="B364" s="159" t="s">
        <v>54</v>
      </c>
      <c r="C364" s="176" t="s">
        <v>295</v>
      </c>
      <c r="D364" s="175" t="s">
        <v>511</v>
      </c>
      <c r="E364" s="154"/>
      <c r="F364" s="39">
        <v>20</v>
      </c>
      <c r="G364" s="40" t="s">
        <v>1575</v>
      </c>
      <c r="H364" s="40"/>
    </row>
    <row r="365" spans="1:8">
      <c r="A365" s="152">
        <v>42967</v>
      </c>
      <c r="B365" s="168" t="s">
        <v>54</v>
      </c>
      <c r="C365" s="167" t="s">
        <v>30</v>
      </c>
      <c r="D365" s="154" t="s">
        <v>588</v>
      </c>
      <c r="E365" s="154" t="s">
        <v>690</v>
      </c>
      <c r="F365" s="39">
        <v>15</v>
      </c>
      <c r="G365" s="40" t="s">
        <v>1575</v>
      </c>
      <c r="H365" s="40"/>
    </row>
    <row r="366" spans="1:8">
      <c r="A366" s="152">
        <v>42967</v>
      </c>
      <c r="B366" s="168" t="s">
        <v>54</v>
      </c>
      <c r="C366" s="167" t="s">
        <v>31</v>
      </c>
      <c r="D366" s="168" t="s">
        <v>525</v>
      </c>
      <c r="E366" s="154" t="s">
        <v>751</v>
      </c>
      <c r="F366" s="39">
        <v>10</v>
      </c>
      <c r="G366" s="40" t="s">
        <v>1575</v>
      </c>
      <c r="H366" s="40"/>
    </row>
    <row r="367" spans="1:8">
      <c r="A367" s="152">
        <v>42968</v>
      </c>
      <c r="B367" s="168" t="s">
        <v>54</v>
      </c>
      <c r="C367" s="167" t="s">
        <v>328</v>
      </c>
      <c r="D367" s="154" t="s">
        <v>430</v>
      </c>
      <c r="E367" s="154"/>
      <c r="F367" s="39">
        <v>50</v>
      </c>
      <c r="G367" s="40" t="s">
        <v>1575</v>
      </c>
      <c r="H367" s="40"/>
    </row>
    <row r="368" spans="1:8">
      <c r="A368" s="152">
        <v>42968</v>
      </c>
      <c r="B368" s="168" t="s">
        <v>54</v>
      </c>
      <c r="C368" s="161" t="s">
        <v>33</v>
      </c>
      <c r="D368" s="178" t="s">
        <v>605</v>
      </c>
      <c r="E368" s="154" t="s">
        <v>937</v>
      </c>
      <c r="F368" s="39">
        <v>30</v>
      </c>
      <c r="G368" s="40" t="s">
        <v>1575</v>
      </c>
      <c r="H368" s="40"/>
    </row>
    <row r="369" spans="1:8">
      <c r="A369" s="152">
        <v>42970</v>
      </c>
      <c r="B369" s="168" t="s">
        <v>54</v>
      </c>
      <c r="C369" s="167" t="s">
        <v>2</v>
      </c>
      <c r="D369" s="40" t="s">
        <v>2866</v>
      </c>
      <c r="E369" s="154" t="s">
        <v>1591</v>
      </c>
      <c r="F369" s="39">
        <v>25</v>
      </c>
      <c r="G369" s="40" t="s">
        <v>1575</v>
      </c>
      <c r="H369" s="40"/>
    </row>
    <row r="370" spans="1:8">
      <c r="A370" s="152">
        <v>42963</v>
      </c>
      <c r="B370" s="159" t="s">
        <v>54</v>
      </c>
      <c r="C370" s="167" t="s">
        <v>47</v>
      </c>
      <c r="D370" s="175" t="s">
        <v>515</v>
      </c>
      <c r="E370" s="154"/>
      <c r="F370" s="39">
        <v>5</v>
      </c>
      <c r="G370" s="40" t="s">
        <v>2808</v>
      </c>
      <c r="H370" s="40"/>
    </row>
    <row r="371" spans="1:8">
      <c r="A371" s="152">
        <v>42963</v>
      </c>
      <c r="B371" s="159" t="s">
        <v>54</v>
      </c>
      <c r="C371" s="176" t="s">
        <v>295</v>
      </c>
      <c r="D371" s="175" t="s">
        <v>510</v>
      </c>
      <c r="E371" s="154" t="s">
        <v>751</v>
      </c>
      <c r="F371" s="39">
        <v>10</v>
      </c>
      <c r="G371" s="40" t="s">
        <v>1575</v>
      </c>
      <c r="H371" s="40"/>
    </row>
    <row r="372" spans="1:8">
      <c r="A372" s="152">
        <v>42963</v>
      </c>
      <c r="B372" s="159" t="s">
        <v>54</v>
      </c>
      <c r="C372" s="176" t="s">
        <v>295</v>
      </c>
      <c r="D372" s="175" t="s">
        <v>510</v>
      </c>
      <c r="E372" s="154" t="s">
        <v>1619</v>
      </c>
      <c r="F372" s="39">
        <v>40</v>
      </c>
      <c r="G372" s="40" t="s">
        <v>1575</v>
      </c>
      <c r="H372" s="40"/>
    </row>
    <row r="373" spans="1:8">
      <c r="A373" s="152">
        <v>42964</v>
      </c>
      <c r="B373" s="168" t="s">
        <v>54</v>
      </c>
      <c r="C373" s="167" t="s">
        <v>560</v>
      </c>
      <c r="D373" s="154" t="s">
        <v>564</v>
      </c>
      <c r="E373" s="154" t="s">
        <v>751</v>
      </c>
      <c r="F373" s="39">
        <v>20</v>
      </c>
      <c r="G373" s="40" t="s">
        <v>1575</v>
      </c>
      <c r="H373" s="40"/>
    </row>
    <row r="374" spans="1:8">
      <c r="A374" s="152">
        <v>42965</v>
      </c>
      <c r="B374" s="159" t="s">
        <v>54</v>
      </c>
      <c r="C374" s="176" t="s">
        <v>295</v>
      </c>
      <c r="D374" s="175" t="s">
        <v>511</v>
      </c>
      <c r="E374" s="154" t="s">
        <v>745</v>
      </c>
      <c r="F374" s="39">
        <v>10</v>
      </c>
      <c r="G374" s="40" t="s">
        <v>2808</v>
      </c>
      <c r="H374" s="40"/>
    </row>
    <row r="375" spans="1:8">
      <c r="A375" s="152">
        <v>42966</v>
      </c>
      <c r="B375" s="168" t="s">
        <v>54</v>
      </c>
      <c r="C375" s="167" t="s">
        <v>328</v>
      </c>
      <c r="D375" s="154" t="s">
        <v>428</v>
      </c>
      <c r="E375" s="154" t="s">
        <v>2867</v>
      </c>
      <c r="F375" s="39">
        <v>60</v>
      </c>
      <c r="G375" s="40" t="s">
        <v>1575</v>
      </c>
      <c r="H375" s="40"/>
    </row>
    <row r="376" spans="1:8">
      <c r="A376" s="152">
        <v>42966</v>
      </c>
      <c r="B376" s="168" t="s">
        <v>54</v>
      </c>
      <c r="C376" s="167" t="s">
        <v>328</v>
      </c>
      <c r="D376" s="154" t="s">
        <v>428</v>
      </c>
      <c r="E376" s="154" t="s">
        <v>745</v>
      </c>
      <c r="F376" s="39">
        <v>20</v>
      </c>
      <c r="G376" s="40" t="s">
        <v>1575</v>
      </c>
      <c r="H376" s="40"/>
    </row>
    <row r="377" spans="1:8">
      <c r="A377" s="152">
        <v>42974</v>
      </c>
      <c r="B377" s="168" t="s">
        <v>54</v>
      </c>
      <c r="C377" s="167" t="s">
        <v>30</v>
      </c>
      <c r="D377" s="154" t="s">
        <v>587</v>
      </c>
      <c r="E377" s="154" t="s">
        <v>690</v>
      </c>
      <c r="F377" s="39">
        <v>30</v>
      </c>
      <c r="G377" s="40" t="s">
        <v>1575</v>
      </c>
      <c r="H377" s="40"/>
    </row>
    <row r="378" spans="1:8">
      <c r="A378" s="152">
        <v>42974</v>
      </c>
      <c r="B378" s="168" t="s">
        <v>54</v>
      </c>
      <c r="C378" s="161" t="s">
        <v>197</v>
      </c>
      <c r="D378" s="178" t="s">
        <v>619</v>
      </c>
      <c r="E378" s="154" t="s">
        <v>690</v>
      </c>
      <c r="F378" s="39">
        <v>5</v>
      </c>
      <c r="G378" s="40" t="s">
        <v>1575</v>
      </c>
      <c r="H378" s="40"/>
    </row>
    <row r="379" spans="1:8">
      <c r="A379" s="152">
        <v>42974</v>
      </c>
      <c r="B379" s="168" t="s">
        <v>54</v>
      </c>
      <c r="C379" s="167" t="s">
        <v>328</v>
      </c>
      <c r="D379" s="154" t="s">
        <v>433</v>
      </c>
      <c r="E379" s="154" t="s">
        <v>695</v>
      </c>
      <c r="F379" s="39">
        <v>5</v>
      </c>
      <c r="G379" s="40" t="s">
        <v>1575</v>
      </c>
      <c r="H379" s="40"/>
    </row>
    <row r="380" spans="1:8">
      <c r="A380" s="152">
        <v>42974</v>
      </c>
      <c r="B380" s="168" t="s">
        <v>54</v>
      </c>
      <c r="C380" s="167" t="s">
        <v>39</v>
      </c>
      <c r="D380" s="154" t="s">
        <v>597</v>
      </c>
      <c r="E380" s="154" t="s">
        <v>695</v>
      </c>
      <c r="F380" s="39">
        <v>15</v>
      </c>
      <c r="G380" s="40" t="s">
        <v>2808</v>
      </c>
      <c r="H380" s="40"/>
    </row>
    <row r="381" spans="1:8">
      <c r="A381" s="152">
        <v>42975</v>
      </c>
      <c r="B381" s="168" t="s">
        <v>54</v>
      </c>
      <c r="C381" s="167" t="s">
        <v>96</v>
      </c>
      <c r="D381" s="154" t="s">
        <v>438</v>
      </c>
      <c r="E381" s="154"/>
      <c r="F381" s="39">
        <v>20</v>
      </c>
      <c r="G381" s="40" t="s">
        <v>1575</v>
      </c>
      <c r="H381" s="40"/>
    </row>
    <row r="382" spans="1:8">
      <c r="A382" s="152">
        <v>42975</v>
      </c>
      <c r="B382" s="159" t="s">
        <v>54</v>
      </c>
      <c r="C382" s="176" t="s">
        <v>38</v>
      </c>
      <c r="D382" s="175" t="s">
        <v>508</v>
      </c>
      <c r="E382" s="154" t="s">
        <v>745</v>
      </c>
      <c r="F382" s="39">
        <v>5</v>
      </c>
      <c r="G382" s="40" t="s">
        <v>1575</v>
      </c>
      <c r="H382" s="40"/>
    </row>
    <row r="383" spans="1:8">
      <c r="A383" s="152">
        <v>42975</v>
      </c>
      <c r="B383" s="168" t="s">
        <v>54</v>
      </c>
      <c r="C383" s="167" t="s">
        <v>43</v>
      </c>
      <c r="D383" s="154" t="s">
        <v>552</v>
      </c>
      <c r="E383" s="154"/>
      <c r="F383" s="39">
        <v>20</v>
      </c>
      <c r="G383" s="40" t="s">
        <v>2808</v>
      </c>
      <c r="H383" s="40"/>
    </row>
    <row r="384" spans="1:8">
      <c r="A384" s="152">
        <v>42976</v>
      </c>
      <c r="B384" s="168" t="s">
        <v>54</v>
      </c>
      <c r="C384" s="167" t="s">
        <v>27</v>
      </c>
      <c r="D384" s="154" t="s">
        <v>447</v>
      </c>
      <c r="E384" s="154" t="s">
        <v>1591</v>
      </c>
      <c r="F384" s="39">
        <v>300</v>
      </c>
      <c r="G384" s="40" t="s">
        <v>1575</v>
      </c>
      <c r="H384" s="40"/>
    </row>
    <row r="385" spans="1:8">
      <c r="A385" s="152">
        <v>42970</v>
      </c>
      <c r="B385" s="155" t="s">
        <v>54</v>
      </c>
      <c r="C385" s="161" t="s">
        <v>82</v>
      </c>
      <c r="D385" s="166" t="s">
        <v>101</v>
      </c>
      <c r="E385" s="154" t="s">
        <v>812</v>
      </c>
      <c r="F385" s="39">
        <v>15</v>
      </c>
      <c r="G385" s="40" t="s">
        <v>1575</v>
      </c>
      <c r="H385" s="40"/>
    </row>
    <row r="386" spans="1:8">
      <c r="A386" s="152">
        <v>42970</v>
      </c>
      <c r="B386" s="155" t="s">
        <v>54</v>
      </c>
      <c r="C386" s="161" t="s">
        <v>82</v>
      </c>
      <c r="D386" s="166" t="s">
        <v>102</v>
      </c>
      <c r="E386" s="154" t="s">
        <v>812</v>
      </c>
      <c r="F386" s="39">
        <v>15</v>
      </c>
      <c r="G386" s="40" t="s">
        <v>1575</v>
      </c>
      <c r="H386" s="40"/>
    </row>
    <row r="387" spans="1:8">
      <c r="A387" s="152">
        <v>42970</v>
      </c>
      <c r="B387" s="168" t="s">
        <v>54</v>
      </c>
      <c r="C387" s="161" t="s">
        <v>33</v>
      </c>
      <c r="D387" s="178" t="s">
        <v>605</v>
      </c>
      <c r="E387" s="154" t="s">
        <v>690</v>
      </c>
      <c r="F387" s="39">
        <v>30</v>
      </c>
      <c r="G387" s="40" t="s">
        <v>1575</v>
      </c>
      <c r="H387" s="40"/>
    </row>
    <row r="388" spans="1:8">
      <c r="A388" s="152">
        <v>42970</v>
      </c>
      <c r="B388" s="168" t="s">
        <v>54</v>
      </c>
      <c r="C388" s="167" t="s">
        <v>560</v>
      </c>
      <c r="D388" s="154" t="s">
        <v>562</v>
      </c>
      <c r="E388" s="154" t="s">
        <v>751</v>
      </c>
      <c r="F388" s="39">
        <v>5</v>
      </c>
      <c r="G388" s="40" t="s">
        <v>1575</v>
      </c>
      <c r="H388" s="40"/>
    </row>
    <row r="389" spans="1:8">
      <c r="A389" s="152">
        <v>42970</v>
      </c>
      <c r="B389" s="168" t="s">
        <v>54</v>
      </c>
      <c r="C389" s="167" t="s">
        <v>27</v>
      </c>
      <c r="D389" s="40"/>
      <c r="E389" s="154" t="s">
        <v>690</v>
      </c>
      <c r="F389" s="39">
        <v>4</v>
      </c>
      <c r="G389" s="40" t="s">
        <v>1575</v>
      </c>
      <c r="H389" s="40"/>
    </row>
    <row r="390" spans="1:8">
      <c r="A390" s="152">
        <v>42971</v>
      </c>
      <c r="B390" s="168" t="s">
        <v>54</v>
      </c>
      <c r="C390" s="167" t="s">
        <v>328</v>
      </c>
      <c r="D390" s="154" t="s">
        <v>430</v>
      </c>
      <c r="E390" s="154" t="s">
        <v>812</v>
      </c>
      <c r="F390" s="39">
        <v>10</v>
      </c>
      <c r="G390" s="40" t="s">
        <v>1575</v>
      </c>
      <c r="H390" s="40"/>
    </row>
    <row r="391" spans="1:8">
      <c r="A391" s="152">
        <v>42972</v>
      </c>
      <c r="B391" s="168" t="s">
        <v>54</v>
      </c>
      <c r="C391" s="167" t="s">
        <v>43</v>
      </c>
      <c r="D391" s="40" t="s">
        <v>552</v>
      </c>
      <c r="E391" s="154" t="s">
        <v>1016</v>
      </c>
      <c r="F391" s="39">
        <v>10</v>
      </c>
      <c r="G391" s="40" t="s">
        <v>2808</v>
      </c>
      <c r="H391" s="40"/>
    </row>
    <row r="392" spans="1:8">
      <c r="A392" s="152">
        <v>42972</v>
      </c>
      <c r="B392" s="168" t="s">
        <v>54</v>
      </c>
      <c r="C392" s="167" t="s">
        <v>328</v>
      </c>
      <c r="D392" s="154" t="s">
        <v>428</v>
      </c>
      <c r="E392" s="154" t="s">
        <v>812</v>
      </c>
      <c r="F392" s="39">
        <v>45</v>
      </c>
      <c r="G392" s="40" t="s">
        <v>1575</v>
      </c>
      <c r="H392" s="40"/>
    </row>
    <row r="393" spans="1:8">
      <c r="A393" s="152">
        <v>42973</v>
      </c>
      <c r="B393" s="168" t="s">
        <v>54</v>
      </c>
      <c r="C393" s="167" t="s">
        <v>27</v>
      </c>
      <c r="D393" s="154" t="s">
        <v>583</v>
      </c>
      <c r="E393" s="154" t="s">
        <v>690</v>
      </c>
      <c r="F393" s="39">
        <v>25</v>
      </c>
      <c r="G393" s="40" t="s">
        <v>2868</v>
      </c>
      <c r="H393" s="40"/>
    </row>
    <row r="394" spans="1:8">
      <c r="A394" s="152">
        <v>42973</v>
      </c>
      <c r="B394" s="168" t="s">
        <v>54</v>
      </c>
      <c r="C394" s="167" t="s">
        <v>27</v>
      </c>
      <c r="D394" s="154" t="s">
        <v>583</v>
      </c>
      <c r="E394" s="154" t="s">
        <v>690</v>
      </c>
      <c r="F394" s="39">
        <v>10</v>
      </c>
      <c r="G394" s="40" t="s">
        <v>1575</v>
      </c>
      <c r="H394" s="40"/>
    </row>
    <row r="395" spans="1:8">
      <c r="A395" s="152"/>
      <c r="B395" s="177"/>
      <c r="C395" s="167"/>
      <c r="D395" s="40"/>
      <c r="E395" s="154"/>
      <c r="F395" s="39"/>
      <c r="G395" s="40"/>
      <c r="H395" s="40"/>
    </row>
    <row r="396" spans="1:8">
      <c r="A396" s="152"/>
      <c r="B396" s="177"/>
      <c r="C396" s="167"/>
      <c r="D396" s="40"/>
      <c r="E396" s="154"/>
      <c r="F396" s="39"/>
      <c r="G396" s="40"/>
      <c r="H396" s="40"/>
    </row>
    <row r="397" spans="1:8">
      <c r="A397" s="152"/>
      <c r="B397" s="177"/>
      <c r="C397" s="167"/>
      <c r="D397" s="40"/>
      <c r="E397" s="154"/>
      <c r="F397" s="39"/>
      <c r="G397" s="40"/>
      <c r="H397" s="40"/>
    </row>
    <row r="398" spans="1:8">
      <c r="A398" s="152"/>
      <c r="B398" s="177"/>
      <c r="C398" s="167"/>
      <c r="D398" s="40"/>
      <c r="E398" s="154"/>
      <c r="F398" s="39"/>
      <c r="G398" s="40"/>
      <c r="H398" s="40"/>
    </row>
    <row r="399" spans="1:8">
      <c r="A399" s="152"/>
      <c r="B399" s="177"/>
      <c r="C399" s="167"/>
      <c r="D399" s="40"/>
      <c r="E399" s="154"/>
      <c r="F399" s="39"/>
      <c r="G399" s="40"/>
      <c r="H399" s="40"/>
    </row>
    <row r="400" spans="1:8">
      <c r="A400" s="152"/>
      <c r="B400" s="177"/>
      <c r="C400" s="167"/>
      <c r="D400" s="40"/>
      <c r="E400" s="154"/>
      <c r="F400" s="39"/>
      <c r="G400" s="40"/>
      <c r="H400" s="40"/>
    </row>
    <row r="401" spans="1:8">
      <c r="A401" s="152"/>
      <c r="B401" s="177"/>
      <c r="C401" s="167"/>
      <c r="D401" s="40"/>
      <c r="E401" s="154"/>
      <c r="F401" s="39"/>
      <c r="G401" s="40"/>
      <c r="H401" s="40"/>
    </row>
    <row r="402" spans="1:8">
      <c r="A402" s="152"/>
      <c r="B402" s="177"/>
      <c r="C402" s="167"/>
      <c r="D402" s="40"/>
      <c r="E402" s="154"/>
      <c r="F402" s="39"/>
      <c r="G402" s="40"/>
      <c r="H402" s="40"/>
    </row>
    <row r="403" spans="1:8">
      <c r="A403" s="152"/>
      <c r="B403" s="177"/>
      <c r="C403" s="167"/>
      <c r="D403" s="40"/>
      <c r="E403" s="154"/>
      <c r="F403" s="39"/>
      <c r="G403" s="40"/>
      <c r="H403" s="40"/>
    </row>
    <row r="404" spans="1:8">
      <c r="A404" s="152"/>
      <c r="B404" s="177"/>
      <c r="C404" s="167"/>
      <c r="D404" s="40"/>
      <c r="E404" s="154"/>
      <c r="F404" s="39"/>
      <c r="G404" s="40"/>
      <c r="H404" s="40"/>
    </row>
    <row r="405" spans="1:8">
      <c r="A405" s="152"/>
      <c r="B405" s="177"/>
      <c r="C405" s="167"/>
      <c r="D405" s="40"/>
      <c r="E405" s="154"/>
      <c r="F405" s="39"/>
      <c r="G405" s="40"/>
      <c r="H405" s="40"/>
    </row>
    <row r="406" spans="1:8">
      <c r="A406" s="152"/>
      <c r="B406" s="177"/>
      <c r="C406" s="167"/>
      <c r="D406" s="40"/>
      <c r="E406" s="154"/>
      <c r="F406" s="39"/>
      <c r="G406" s="40"/>
      <c r="H406" s="40"/>
    </row>
    <row r="407" spans="1:8">
      <c r="A407" s="152"/>
      <c r="B407" s="177"/>
      <c r="C407" s="167"/>
      <c r="D407" s="40"/>
      <c r="E407" s="154"/>
      <c r="F407" s="39"/>
      <c r="G407" s="40"/>
      <c r="H407" s="40"/>
    </row>
    <row r="408" spans="1:8">
      <c r="A408" s="152"/>
      <c r="B408" s="177"/>
      <c r="C408" s="167"/>
      <c r="D408" s="40"/>
      <c r="E408" s="154"/>
      <c r="F408" s="39"/>
      <c r="G408" s="40"/>
      <c r="H408" s="40"/>
    </row>
    <row r="409" spans="1:8">
      <c r="A409" s="152"/>
      <c r="B409" s="177"/>
      <c r="C409" s="167"/>
      <c r="D409" s="40"/>
      <c r="E409" s="154"/>
      <c r="F409" s="39"/>
      <c r="G409" s="40"/>
      <c r="H409" s="40"/>
    </row>
    <row r="410" spans="1:8">
      <c r="A410" s="152"/>
      <c r="B410" s="177"/>
      <c r="C410" s="167"/>
      <c r="D410" s="40"/>
      <c r="E410" s="154"/>
      <c r="F410" s="39"/>
      <c r="G410" s="40"/>
      <c r="H410" s="40"/>
    </row>
    <row r="411" spans="1:8">
      <c r="A411" s="152"/>
      <c r="B411" s="177"/>
      <c r="C411" s="167"/>
      <c r="D411" s="40"/>
      <c r="E411" s="154"/>
      <c r="F411" s="39"/>
      <c r="G411" s="40"/>
      <c r="H411" s="40"/>
    </row>
    <row r="412" spans="1:8">
      <c r="A412" s="152"/>
      <c r="B412" s="177"/>
      <c r="C412" s="167"/>
      <c r="D412" s="40"/>
      <c r="E412" s="154"/>
      <c r="F412" s="39"/>
      <c r="G412" s="40"/>
      <c r="H412" s="40"/>
    </row>
    <row r="413" spans="1:8">
      <c r="A413" s="152"/>
      <c r="B413" s="177"/>
      <c r="C413" s="167"/>
      <c r="D413" s="40"/>
      <c r="E413" s="154"/>
      <c r="F413" s="39"/>
      <c r="G413" s="40"/>
      <c r="H413" s="40"/>
    </row>
    <row r="414" spans="1:8">
      <c r="A414" s="152"/>
      <c r="B414" s="177"/>
      <c r="C414" s="167"/>
      <c r="D414" s="40"/>
      <c r="E414" s="154"/>
      <c r="F414" s="39"/>
      <c r="G414" s="40"/>
      <c r="H414" s="40"/>
    </row>
    <row r="415" spans="1:8">
      <c r="A415" s="152"/>
      <c r="B415" s="177"/>
      <c r="C415" s="167"/>
      <c r="D415" s="40"/>
      <c r="E415" s="154"/>
      <c r="F415" s="39"/>
      <c r="G415" s="40"/>
      <c r="H415" s="40"/>
    </row>
    <row r="416" spans="1:8">
      <c r="A416" s="152"/>
      <c r="B416" s="177"/>
      <c r="C416" s="167"/>
      <c r="D416" s="40"/>
      <c r="E416" s="154"/>
      <c r="F416" s="39"/>
      <c r="G416" s="40"/>
      <c r="H416" s="40"/>
    </row>
    <row r="417" spans="1:8">
      <c r="A417" s="152"/>
      <c r="B417" s="177"/>
      <c r="C417" s="167"/>
      <c r="D417" s="40"/>
      <c r="E417" s="154"/>
      <c r="F417" s="39"/>
      <c r="G417" s="40"/>
      <c r="H417" s="40"/>
    </row>
    <row r="418" spans="1:8">
      <c r="A418" s="152"/>
      <c r="B418" s="177"/>
      <c r="C418" s="167"/>
      <c r="D418" s="40"/>
      <c r="E418" s="154"/>
      <c r="F418" s="39"/>
      <c r="G418" s="40"/>
      <c r="H418" s="40"/>
    </row>
    <row r="419" spans="1:8">
      <c r="A419" s="152"/>
      <c r="B419" s="177"/>
      <c r="C419" s="167"/>
      <c r="D419" s="40"/>
      <c r="E419" s="154"/>
      <c r="F419" s="39"/>
      <c r="G419" s="40"/>
      <c r="H419" s="40"/>
    </row>
    <row r="420" spans="1:8">
      <c r="A420" s="152"/>
      <c r="B420" s="177"/>
      <c r="C420" s="167"/>
      <c r="D420" s="40"/>
      <c r="E420" s="154"/>
      <c r="F420" s="39"/>
      <c r="G420" s="40"/>
      <c r="H420" s="40"/>
    </row>
    <row r="421" spans="1:8">
      <c r="A421" s="152"/>
      <c r="B421" s="177"/>
      <c r="C421" s="167"/>
      <c r="D421" s="40"/>
      <c r="E421" s="154"/>
      <c r="F421" s="39"/>
      <c r="G421" s="40"/>
      <c r="H421" s="40"/>
    </row>
    <row r="422" spans="1:8">
      <c r="A422" s="152"/>
      <c r="B422" s="177"/>
      <c r="C422" s="167"/>
      <c r="D422" s="40"/>
      <c r="E422" s="154"/>
      <c r="F422" s="39"/>
      <c r="G422" s="40"/>
      <c r="H422" s="40"/>
    </row>
    <row r="423" spans="1:8">
      <c r="A423" s="152"/>
      <c r="B423" s="177"/>
      <c r="C423" s="167"/>
      <c r="D423" s="40"/>
      <c r="E423" s="154"/>
      <c r="F423" s="39"/>
      <c r="G423" s="40"/>
      <c r="H423" s="40"/>
    </row>
    <row r="424" spans="1:8">
      <c r="A424" s="152"/>
      <c r="B424" s="177"/>
      <c r="C424" s="167"/>
      <c r="D424" s="40"/>
      <c r="E424" s="154"/>
      <c r="F424" s="39"/>
      <c r="G424" s="40"/>
      <c r="H424" s="40"/>
    </row>
    <row r="425" spans="1:8">
      <c r="A425" s="152"/>
      <c r="B425" s="177"/>
      <c r="C425" s="167"/>
      <c r="D425" s="40"/>
      <c r="E425" s="154"/>
      <c r="F425" s="39"/>
      <c r="G425" s="40"/>
      <c r="H425" s="40"/>
    </row>
    <row r="426" spans="1:8">
      <c r="A426" s="152"/>
      <c r="B426" s="177"/>
      <c r="C426" s="167"/>
      <c r="D426" s="40"/>
      <c r="E426" s="154"/>
      <c r="F426" s="39"/>
      <c r="G426" s="40"/>
      <c r="H426" s="40"/>
    </row>
    <row r="427" spans="1:8">
      <c r="A427" s="152"/>
      <c r="B427" s="177"/>
      <c r="C427" s="167"/>
      <c r="D427" s="40"/>
      <c r="E427" s="154"/>
      <c r="F427" s="39"/>
      <c r="G427" s="40"/>
      <c r="H427" s="40"/>
    </row>
    <row r="428" spans="1:8">
      <c r="A428" s="152"/>
      <c r="B428" s="177"/>
      <c r="C428" s="167"/>
      <c r="D428" s="40"/>
      <c r="E428" s="154"/>
      <c r="F428" s="39"/>
      <c r="G428" s="40"/>
      <c r="H428" s="40"/>
    </row>
    <row r="429" spans="1:8">
      <c r="A429" s="152"/>
      <c r="B429" s="177"/>
      <c r="C429" s="167"/>
      <c r="D429" s="40"/>
      <c r="E429" s="154"/>
      <c r="F429" s="39"/>
      <c r="G429" s="40"/>
      <c r="H429" s="40"/>
    </row>
    <row r="430" spans="1:8">
      <c r="A430" s="152"/>
      <c r="B430" s="177"/>
      <c r="C430" s="167"/>
      <c r="D430" s="40"/>
      <c r="E430" s="154"/>
      <c r="F430" s="39"/>
      <c r="G430" s="40"/>
      <c r="H430" s="40"/>
    </row>
    <row r="431" spans="1:8">
      <c r="A431" s="152"/>
      <c r="B431" s="177"/>
      <c r="C431" s="167"/>
      <c r="D431" s="40"/>
      <c r="E431" s="154"/>
      <c r="F431" s="39"/>
      <c r="G431" s="40"/>
      <c r="H431" s="40"/>
    </row>
    <row r="432" spans="1:8">
      <c r="A432" s="152"/>
      <c r="B432" s="177"/>
      <c r="C432" s="167"/>
      <c r="D432" s="40"/>
      <c r="E432" s="154"/>
      <c r="F432" s="39"/>
      <c r="G432" s="40"/>
      <c r="H432" s="40"/>
    </row>
    <row r="433" spans="1:8">
      <c r="A433" s="152"/>
      <c r="B433" s="177"/>
      <c r="C433" s="167"/>
      <c r="D433" s="40"/>
      <c r="E433" s="154"/>
      <c r="F433" s="39"/>
      <c r="G433" s="40"/>
      <c r="H433" s="40"/>
    </row>
    <row r="434" spans="1:8">
      <c r="A434" s="152"/>
      <c r="B434" s="177"/>
      <c r="C434" s="167"/>
      <c r="D434" s="40"/>
      <c r="E434" s="154"/>
      <c r="F434" s="39"/>
      <c r="G434" s="40"/>
      <c r="H434" s="40"/>
    </row>
    <row r="435" spans="1:8">
      <c r="A435" s="152"/>
      <c r="B435" s="177"/>
      <c r="C435" s="167"/>
      <c r="D435" s="40"/>
      <c r="E435" s="154"/>
      <c r="F435" s="39"/>
      <c r="G435" s="40"/>
      <c r="H435" s="40"/>
    </row>
    <row r="436" spans="1:8">
      <c r="A436" s="152"/>
      <c r="B436" s="177"/>
      <c r="C436" s="167"/>
      <c r="D436" s="40"/>
      <c r="E436" s="154"/>
      <c r="F436" s="39"/>
      <c r="G436" s="40"/>
      <c r="H436" s="40"/>
    </row>
    <row r="437" spans="1:8">
      <c r="A437" s="152"/>
      <c r="B437" s="177"/>
      <c r="C437" s="167"/>
      <c r="D437" s="40"/>
      <c r="E437" s="154"/>
      <c r="F437" s="39"/>
      <c r="G437" s="40"/>
      <c r="H437" s="40"/>
    </row>
    <row r="438" spans="1:8">
      <c r="A438" s="152"/>
      <c r="B438" s="177"/>
      <c r="C438" s="167"/>
      <c r="D438" s="40"/>
      <c r="E438" s="154"/>
      <c r="F438" s="39"/>
      <c r="G438" s="40"/>
      <c r="H438" s="40"/>
    </row>
    <row r="439" spans="1:8">
      <c r="A439" s="152"/>
      <c r="B439" s="177"/>
      <c r="C439" s="167"/>
      <c r="D439" s="40"/>
      <c r="E439" s="154"/>
      <c r="F439" s="39"/>
      <c r="G439" s="40"/>
      <c r="H439" s="40"/>
    </row>
    <row r="440" spans="1:8">
      <c r="A440" s="152"/>
      <c r="B440" s="177"/>
      <c r="C440" s="167"/>
      <c r="D440" s="40"/>
      <c r="E440" s="154"/>
      <c r="F440" s="39"/>
      <c r="G440" s="40"/>
      <c r="H440" s="40"/>
    </row>
    <row r="441" spans="1:8">
      <c r="A441" s="152"/>
      <c r="B441" s="177"/>
      <c r="C441" s="167"/>
      <c r="D441" s="40"/>
      <c r="E441" s="154"/>
      <c r="F441" s="39"/>
      <c r="G441" s="40"/>
      <c r="H441" s="40"/>
    </row>
    <row r="442" spans="1:8">
      <c r="A442" s="152"/>
      <c r="B442" s="177"/>
      <c r="C442" s="167"/>
      <c r="D442" s="40"/>
      <c r="E442" s="154"/>
      <c r="F442" s="39"/>
      <c r="G442" s="40"/>
      <c r="H442" s="40"/>
    </row>
    <row r="443" spans="1:8">
      <c r="A443" s="152"/>
      <c r="B443" s="177"/>
      <c r="C443" s="167"/>
      <c r="D443" s="40"/>
      <c r="E443" s="154"/>
      <c r="F443" s="39"/>
      <c r="G443" s="40"/>
      <c r="H443" s="40"/>
    </row>
    <row r="444" spans="1:8">
      <c r="A444" s="152"/>
      <c r="B444" s="177"/>
      <c r="C444" s="167"/>
      <c r="D444" s="40"/>
      <c r="E444" s="154"/>
      <c r="F444" s="39"/>
      <c r="G444" s="40"/>
      <c r="H444" s="40"/>
    </row>
    <row r="445" spans="1:8">
      <c r="A445" s="152"/>
      <c r="B445" s="177"/>
      <c r="C445" s="167"/>
      <c r="D445" s="40"/>
      <c r="E445" s="154"/>
      <c r="F445" s="39"/>
      <c r="G445" s="40"/>
      <c r="H445" s="40"/>
    </row>
    <row r="446" spans="1:8">
      <c r="A446" s="152"/>
      <c r="B446" s="177"/>
      <c r="C446" s="167"/>
      <c r="D446" s="40"/>
      <c r="E446" s="154"/>
      <c r="F446" s="39"/>
      <c r="G446" s="40"/>
      <c r="H446" s="40"/>
    </row>
    <row r="447" spans="1:8">
      <c r="A447" s="152"/>
      <c r="B447" s="177"/>
      <c r="C447" s="167"/>
      <c r="D447" s="40"/>
      <c r="E447" s="154"/>
      <c r="F447" s="39"/>
      <c r="G447" s="40"/>
      <c r="H447" s="40"/>
    </row>
    <row r="448" spans="1:8">
      <c r="A448" s="152"/>
      <c r="B448" s="177"/>
      <c r="C448" s="167"/>
      <c r="D448" s="40"/>
      <c r="E448" s="154"/>
      <c r="F448" s="39"/>
      <c r="G448" s="40"/>
      <c r="H448" s="40"/>
    </row>
    <row r="449" spans="1:8">
      <c r="A449" s="152"/>
      <c r="B449" s="177"/>
      <c r="C449" s="167"/>
      <c r="D449" s="40"/>
      <c r="E449" s="154"/>
      <c r="F449" s="39"/>
      <c r="G449" s="40"/>
      <c r="H449" s="40"/>
    </row>
    <row r="450" spans="1:8">
      <c r="A450" s="152"/>
      <c r="B450" s="177"/>
      <c r="C450" s="167"/>
      <c r="D450" s="40"/>
      <c r="E450" s="154"/>
      <c r="F450" s="39"/>
      <c r="G450" s="40"/>
      <c r="H450" s="40"/>
    </row>
    <row r="451" spans="1:8">
      <c r="A451" s="152"/>
      <c r="B451" s="177"/>
      <c r="C451" s="167"/>
      <c r="D451" s="40"/>
      <c r="E451" s="154"/>
      <c r="F451" s="39"/>
      <c r="G451" s="40"/>
      <c r="H451" s="40"/>
    </row>
    <row r="452" spans="1:8">
      <c r="A452" s="152"/>
      <c r="B452" s="177"/>
      <c r="C452" s="167"/>
      <c r="D452" s="40"/>
      <c r="E452" s="154"/>
      <c r="F452" s="39"/>
      <c r="G452" s="40"/>
      <c r="H452" s="40"/>
    </row>
    <row r="453" spans="1:8">
      <c r="A453" s="152"/>
      <c r="B453" s="177"/>
      <c r="C453" s="167"/>
      <c r="D453" s="40"/>
      <c r="E453" s="154"/>
      <c r="F453" s="39"/>
      <c r="G453" s="40"/>
      <c r="H453" s="40"/>
    </row>
    <row r="454" spans="1:8">
      <c r="A454" s="152"/>
      <c r="B454" s="177"/>
      <c r="C454" s="167"/>
      <c r="D454" s="40"/>
      <c r="E454" s="154"/>
      <c r="F454" s="39"/>
      <c r="G454" s="40"/>
      <c r="H454" s="40"/>
    </row>
    <row r="455" spans="1:8">
      <c r="A455" s="152"/>
      <c r="B455" s="177"/>
      <c r="C455" s="167"/>
      <c r="D455" s="40"/>
      <c r="E455" s="154"/>
      <c r="F455" s="39"/>
      <c r="G455" s="40"/>
      <c r="H455" s="40"/>
    </row>
    <row r="456" spans="1:8">
      <c r="A456" s="152"/>
      <c r="B456" s="177"/>
      <c r="C456" s="167"/>
      <c r="D456" s="40"/>
      <c r="E456" s="154"/>
      <c r="F456" s="39"/>
      <c r="G456" s="40"/>
      <c r="H456" s="40"/>
    </row>
    <row r="457" spans="1:8">
      <c r="A457" s="152"/>
      <c r="B457" s="177"/>
      <c r="C457" s="167"/>
      <c r="D457" s="40"/>
      <c r="E457" s="154"/>
      <c r="F457" s="39"/>
      <c r="G457" s="40"/>
      <c r="H457" s="40"/>
    </row>
    <row r="458" spans="1:8">
      <c r="A458" s="152"/>
      <c r="B458" s="177"/>
      <c r="C458" s="167"/>
      <c r="D458" s="40"/>
      <c r="E458" s="154"/>
      <c r="F458" s="39"/>
      <c r="G458" s="40"/>
      <c r="H458" s="40"/>
    </row>
    <row r="459" spans="1:8">
      <c r="A459" s="152"/>
      <c r="B459" s="177"/>
      <c r="C459" s="167"/>
      <c r="D459" s="40"/>
      <c r="E459" s="154"/>
      <c r="F459" s="39"/>
      <c r="G459" s="40"/>
      <c r="H459" s="40"/>
    </row>
    <row r="460" spans="1:8">
      <c r="A460" s="152"/>
      <c r="B460" s="177"/>
      <c r="C460" s="167"/>
      <c r="D460" s="40"/>
      <c r="E460" s="154"/>
      <c r="F460" s="39"/>
      <c r="G460" s="40"/>
      <c r="H460" s="40"/>
    </row>
    <row r="461" spans="1:8">
      <c r="A461" s="152"/>
      <c r="B461" s="177"/>
      <c r="C461" s="167"/>
      <c r="D461" s="40"/>
      <c r="E461" s="154"/>
      <c r="F461" s="39"/>
      <c r="G461" s="40"/>
      <c r="H461" s="40"/>
    </row>
    <row r="462" spans="1:8">
      <c r="A462" s="152"/>
      <c r="B462" s="177"/>
      <c r="C462" s="167"/>
      <c r="D462" s="40"/>
      <c r="E462" s="154"/>
      <c r="F462" s="39"/>
      <c r="G462" s="40"/>
      <c r="H462" s="40"/>
    </row>
    <row r="463" spans="1:8">
      <c r="A463" s="152"/>
      <c r="B463" s="177"/>
      <c r="C463" s="167"/>
      <c r="D463" s="40"/>
      <c r="E463" s="154"/>
      <c r="F463" s="39"/>
      <c r="G463" s="40"/>
      <c r="H463" s="40"/>
    </row>
    <row r="464" spans="1:8">
      <c r="A464" s="152"/>
      <c r="B464" s="177"/>
      <c r="C464" s="167"/>
      <c r="D464" s="40"/>
      <c r="E464" s="154"/>
      <c r="F464" s="39"/>
      <c r="G464" s="40"/>
      <c r="H464" s="40"/>
    </row>
    <row r="465" spans="1:8">
      <c r="A465" s="152"/>
      <c r="B465" s="177"/>
      <c r="C465" s="167"/>
      <c r="D465" s="40"/>
      <c r="E465" s="154"/>
      <c r="F465" s="39"/>
      <c r="G465" s="40"/>
      <c r="H465" s="40"/>
    </row>
    <row r="466" spans="1:8">
      <c r="A466" s="152"/>
      <c r="B466" s="177"/>
      <c r="C466" s="167"/>
      <c r="D466" s="40"/>
      <c r="E466" s="154"/>
      <c r="F466" s="39"/>
      <c r="G466" s="40"/>
      <c r="H466" s="40"/>
    </row>
    <row r="467" spans="1:8">
      <c r="A467" s="152"/>
      <c r="B467" s="177"/>
      <c r="C467" s="167"/>
      <c r="D467" s="40"/>
      <c r="E467" s="154"/>
      <c r="F467" s="39"/>
      <c r="G467" s="40"/>
      <c r="H467" s="40"/>
    </row>
    <row r="468" spans="1:8">
      <c r="A468" s="152"/>
      <c r="B468" s="177"/>
      <c r="C468" s="167"/>
      <c r="D468" s="40"/>
      <c r="E468" s="154"/>
      <c r="F468" s="39"/>
      <c r="G468" s="40"/>
      <c r="H468" s="40"/>
    </row>
    <row r="469" spans="1:8">
      <c r="A469" s="152"/>
      <c r="B469" s="177"/>
      <c r="C469" s="167"/>
      <c r="D469" s="40"/>
      <c r="E469" s="154"/>
      <c r="F469" s="39"/>
      <c r="G469" s="40"/>
      <c r="H469" s="40"/>
    </row>
    <row r="470" spans="1:8">
      <c r="A470" s="152"/>
      <c r="B470" s="177"/>
      <c r="C470" s="167"/>
      <c r="D470" s="40"/>
      <c r="E470" s="154"/>
      <c r="F470" s="39"/>
      <c r="G470" s="40"/>
      <c r="H470" s="40"/>
    </row>
    <row r="471" spans="1:8">
      <c r="A471" s="152"/>
      <c r="B471" s="177"/>
      <c r="C471" s="167"/>
      <c r="D471" s="40"/>
      <c r="E471" s="154"/>
      <c r="F471" s="39"/>
      <c r="G471" s="40"/>
      <c r="H471" s="40"/>
    </row>
    <row r="472" spans="1:8">
      <c r="A472" s="152"/>
      <c r="B472" s="177"/>
      <c r="C472" s="167"/>
      <c r="D472" s="40"/>
      <c r="E472" s="154"/>
      <c r="F472" s="39"/>
      <c r="G472" s="40"/>
      <c r="H472" s="40"/>
    </row>
    <row r="473" spans="1:8">
      <c r="A473" s="152"/>
      <c r="B473" s="177"/>
      <c r="C473" s="167"/>
      <c r="D473" s="40"/>
      <c r="E473" s="154"/>
      <c r="F473" s="39"/>
      <c r="G473" s="40"/>
      <c r="H473" s="40"/>
    </row>
    <row r="474" spans="1:8">
      <c r="A474" s="152"/>
      <c r="B474" s="177"/>
      <c r="C474" s="167"/>
      <c r="D474" s="40"/>
      <c r="E474" s="154"/>
      <c r="F474" s="39"/>
      <c r="G474" s="40"/>
      <c r="H474" s="40"/>
    </row>
    <row r="475" spans="1:8">
      <c r="A475" s="152"/>
      <c r="B475" s="177"/>
      <c r="C475" s="167"/>
      <c r="D475" s="40"/>
      <c r="E475" s="154"/>
      <c r="F475" s="39"/>
      <c r="G475" s="40"/>
      <c r="H475" s="40"/>
    </row>
    <row r="476" spans="1:8">
      <c r="A476" s="152"/>
      <c r="B476" s="177"/>
      <c r="C476" s="167"/>
      <c r="D476" s="40"/>
      <c r="E476" s="154"/>
      <c r="F476" s="39"/>
      <c r="G476" s="40"/>
      <c r="H476" s="40"/>
    </row>
    <row r="477" spans="1:8">
      <c r="A477" s="152"/>
      <c r="B477" s="177"/>
      <c r="C477" s="167"/>
      <c r="D477" s="40"/>
      <c r="E477" s="154"/>
      <c r="F477" s="39"/>
      <c r="G477" s="40"/>
      <c r="H477" s="40"/>
    </row>
    <row r="478" spans="1:8">
      <c r="A478" s="152"/>
      <c r="B478" s="177"/>
      <c r="C478" s="167"/>
      <c r="D478" s="40"/>
      <c r="E478" s="154"/>
      <c r="F478" s="39"/>
      <c r="G478" s="40"/>
      <c r="H478" s="40"/>
    </row>
    <row r="479" spans="1:8">
      <c r="A479" s="152"/>
      <c r="B479" s="177"/>
      <c r="C479" s="167"/>
      <c r="D479" s="40"/>
      <c r="E479" s="154"/>
      <c r="F479" s="39"/>
      <c r="G479" s="40"/>
      <c r="H479" s="40"/>
    </row>
    <row r="480" spans="1:8">
      <c r="A480" s="152"/>
      <c r="B480" s="177"/>
      <c r="C480" s="167"/>
      <c r="D480" s="40"/>
      <c r="E480" s="154"/>
      <c r="F480" s="39"/>
      <c r="G480" s="40"/>
      <c r="H480" s="40"/>
    </row>
    <row r="481" spans="1:8">
      <c r="A481" s="152"/>
      <c r="B481" s="177"/>
      <c r="C481" s="167"/>
      <c r="D481" s="40"/>
      <c r="E481" s="154"/>
      <c r="F481" s="39"/>
      <c r="G481" s="40"/>
      <c r="H481" s="40"/>
    </row>
  </sheetData>
  <mergeCells count="1">
    <mergeCell ref="A1:G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29"/>
  <sheetViews>
    <sheetView zoomScale="110" zoomScaleNormal="110" topLeftCell="A112" workbookViewId="0">
      <selection activeCell="E144" sqref="E144"/>
    </sheetView>
  </sheetViews>
  <sheetFormatPr defaultColWidth="9" defaultRowHeight="14.25"/>
  <cols>
    <col min="1" max="1" width="9.75" customWidth="1"/>
    <col min="2" max="2" width="9.125" style="65" customWidth="1"/>
    <col min="3" max="7" width="8" style="65" customWidth="1"/>
    <col min="8" max="8" width="9.5" style="65" customWidth="1"/>
    <col min="9" max="9" width="8" customWidth="1"/>
    <col min="10" max="10" width="9.875"/>
    <col min="12" max="12" width="9.375" customWidth="1"/>
    <col min="13" max="13" width="9.25"/>
    <col min="15" max="15" width="9.875"/>
    <col min="19" max="19" width="9.375" customWidth="1"/>
    <col min="22" max="22" width="9.25"/>
    <col min="30" max="30" width="10.125"/>
  </cols>
  <sheetData>
    <row r="1" ht="22.5" spans="1:19">
      <c r="A1" s="66" t="s">
        <v>2869</v>
      </c>
      <c r="B1" s="66"/>
      <c r="C1" s="66"/>
      <c r="D1" s="66"/>
      <c r="E1" s="66"/>
      <c r="F1" s="66"/>
      <c r="G1" s="66"/>
      <c r="H1" s="66"/>
      <c r="I1" s="66"/>
      <c r="J1" s="66"/>
      <c r="K1" s="66"/>
      <c r="L1" s="66"/>
      <c r="M1" s="66"/>
      <c r="N1" s="66"/>
      <c r="O1" s="66"/>
      <c r="P1" s="66"/>
      <c r="Q1" s="66"/>
      <c r="R1" s="66"/>
      <c r="S1" s="66"/>
    </row>
    <row r="2" spans="1:27">
      <c r="A2" s="67"/>
      <c r="B2" s="68" t="s">
        <v>2870</v>
      </c>
      <c r="C2" s="68"/>
      <c r="D2" s="68" t="s">
        <v>2871</v>
      </c>
      <c r="E2" s="68"/>
      <c r="F2" s="68" t="s">
        <v>2872</v>
      </c>
      <c r="G2" s="68"/>
      <c r="H2" s="68" t="s">
        <v>2873</v>
      </c>
      <c r="I2" s="68"/>
      <c r="J2" s="68" t="s">
        <v>2874</v>
      </c>
      <c r="K2" s="68"/>
      <c r="L2" s="68" t="s">
        <v>1644</v>
      </c>
      <c r="M2" s="68" t="s">
        <v>2875</v>
      </c>
      <c r="N2" s="69" t="s">
        <v>2876</v>
      </c>
      <c r="O2" s="69" t="s">
        <v>2877</v>
      </c>
      <c r="P2" s="69" t="s">
        <v>2878</v>
      </c>
      <c r="Q2" s="9" t="s">
        <v>2879</v>
      </c>
      <c r="R2" s="69" t="s">
        <v>2880</v>
      </c>
      <c r="S2" s="69" t="s">
        <v>53</v>
      </c>
      <c r="X2" s="47" t="s">
        <v>2879</v>
      </c>
      <c r="Y2" t="s">
        <v>2881</v>
      </c>
      <c r="Z2" t="s">
        <v>2882</v>
      </c>
      <c r="AA2" t="s">
        <v>2883</v>
      </c>
    </row>
    <row r="3" ht="15" customHeight="1" spans="1:27">
      <c r="A3" s="67"/>
      <c r="B3" s="69" t="s">
        <v>2884</v>
      </c>
      <c r="C3" s="69" t="s">
        <v>2885</v>
      </c>
      <c r="D3" s="69" t="s">
        <v>2884</v>
      </c>
      <c r="E3" s="69" t="s">
        <v>2885</v>
      </c>
      <c r="F3" s="69" t="s">
        <v>2884</v>
      </c>
      <c r="G3" s="69" t="s">
        <v>2885</v>
      </c>
      <c r="H3" s="69" t="s">
        <v>2884</v>
      </c>
      <c r="I3" s="69" t="s">
        <v>2885</v>
      </c>
      <c r="J3" s="69" t="s">
        <v>2884</v>
      </c>
      <c r="K3" s="69" t="s">
        <v>2885</v>
      </c>
      <c r="L3" s="68"/>
      <c r="M3" s="68"/>
      <c r="N3" s="69"/>
      <c r="O3" s="69"/>
      <c r="P3" s="69"/>
      <c r="Q3" s="9"/>
      <c r="R3" s="69"/>
      <c r="S3" s="69"/>
      <c r="X3" s="47" t="s">
        <v>2886</v>
      </c>
      <c r="Y3">
        <v>218</v>
      </c>
      <c r="Z3">
        <v>35</v>
      </c>
      <c r="AA3">
        <f t="shared" ref="AA3:AA8" si="0">Y3*Z3</f>
        <v>7630</v>
      </c>
    </row>
    <row r="4" spans="1:27">
      <c r="A4" s="354" t="s">
        <v>2887</v>
      </c>
      <c r="B4" s="68">
        <v>316.7</v>
      </c>
      <c r="C4" s="68">
        <v>7917.5</v>
      </c>
      <c r="D4" s="68">
        <v>348.5</v>
      </c>
      <c r="E4" s="68">
        <v>10470</v>
      </c>
      <c r="F4" s="68">
        <v>311</v>
      </c>
      <c r="G4" s="68">
        <f>F4*35</f>
        <v>10885</v>
      </c>
      <c r="H4" s="68">
        <v>219.5</v>
      </c>
      <c r="I4" s="68">
        <v>8780</v>
      </c>
      <c r="J4" s="68"/>
      <c r="K4" s="68"/>
      <c r="L4" s="68">
        <v>38052.5</v>
      </c>
      <c r="M4" s="68">
        <v>18142</v>
      </c>
      <c r="N4" s="69">
        <v>4000</v>
      </c>
      <c r="O4" s="69">
        <v>13000</v>
      </c>
      <c r="P4" s="69">
        <v>32000</v>
      </c>
      <c r="Q4" s="69">
        <v>7630</v>
      </c>
      <c r="R4" s="69">
        <f t="shared" ref="R4:R34" si="1">L4+M4-N4-O4-P4-Q4</f>
        <v>-435.5</v>
      </c>
      <c r="S4" s="69"/>
      <c r="X4" s="47" t="s">
        <v>2820</v>
      </c>
      <c r="Y4">
        <v>144</v>
      </c>
      <c r="Z4">
        <v>35</v>
      </c>
      <c r="AA4">
        <f t="shared" si="0"/>
        <v>5040</v>
      </c>
    </row>
    <row r="5" spans="1:27">
      <c r="A5" s="354" t="s">
        <v>2888</v>
      </c>
      <c r="B5" s="68">
        <v>645</v>
      </c>
      <c r="C5" s="68">
        <v>16109.5</v>
      </c>
      <c r="D5" s="68">
        <v>800</v>
      </c>
      <c r="E5" s="68">
        <v>24010</v>
      </c>
      <c r="F5" s="68">
        <v>738.5</v>
      </c>
      <c r="G5" s="68">
        <v>25849.5</v>
      </c>
      <c r="H5" s="68">
        <v>767</v>
      </c>
      <c r="I5" s="68">
        <v>30677.5</v>
      </c>
      <c r="J5" s="68"/>
      <c r="K5" s="68"/>
      <c r="L5" s="68">
        <v>96646.5</v>
      </c>
      <c r="M5" s="68">
        <v>5290</v>
      </c>
      <c r="N5" s="69">
        <v>4103</v>
      </c>
      <c r="O5" s="69">
        <v>12337</v>
      </c>
      <c r="P5" s="69">
        <v>32000</v>
      </c>
      <c r="Q5" s="69">
        <v>7630</v>
      </c>
      <c r="R5" s="69">
        <f t="shared" si="1"/>
        <v>45866.5</v>
      </c>
      <c r="S5" s="69"/>
      <c r="X5" s="47" t="s">
        <v>2889</v>
      </c>
      <c r="Y5">
        <v>35</v>
      </c>
      <c r="Z5">
        <v>35</v>
      </c>
      <c r="AA5">
        <f t="shared" si="0"/>
        <v>1225</v>
      </c>
    </row>
    <row r="6" spans="1:27">
      <c r="A6" s="354" t="s">
        <v>2890</v>
      </c>
      <c r="B6" s="68">
        <v>656</v>
      </c>
      <c r="C6" s="68">
        <v>16397.5</v>
      </c>
      <c r="D6" s="68">
        <v>751</v>
      </c>
      <c r="E6" s="68">
        <v>19742.5</v>
      </c>
      <c r="F6" s="68">
        <v>465.5</v>
      </c>
      <c r="G6" s="68">
        <v>11747.5</v>
      </c>
      <c r="H6" s="68">
        <v>666.5</v>
      </c>
      <c r="I6" s="68">
        <v>25735</v>
      </c>
      <c r="J6" s="68">
        <v>629</v>
      </c>
      <c r="K6" s="68">
        <v>22657.5</v>
      </c>
      <c r="L6" s="68">
        <f t="shared" ref="L6:L10" si="2">C6+E6+G6+I6+K6</f>
        <v>96280</v>
      </c>
      <c r="M6" s="68">
        <v>24320</v>
      </c>
      <c r="N6" s="69">
        <v>5554</v>
      </c>
      <c r="O6" s="68">
        <v>16268</v>
      </c>
      <c r="P6" s="69">
        <v>36000</v>
      </c>
      <c r="Q6" s="69">
        <v>7630</v>
      </c>
      <c r="R6" s="69">
        <f t="shared" si="1"/>
        <v>55148</v>
      </c>
      <c r="S6" s="69"/>
      <c r="X6" s="47" t="s">
        <v>2891</v>
      </c>
      <c r="Y6">
        <v>54</v>
      </c>
      <c r="Z6">
        <v>35</v>
      </c>
      <c r="AA6">
        <f t="shared" si="0"/>
        <v>1890</v>
      </c>
    </row>
    <row r="7" spans="1:27">
      <c r="A7" s="354" t="s">
        <v>2892</v>
      </c>
      <c r="B7" s="68">
        <v>705</v>
      </c>
      <c r="C7" s="68">
        <v>17637</v>
      </c>
      <c r="D7" s="68">
        <v>523.5</v>
      </c>
      <c r="E7" s="68">
        <v>16717.5</v>
      </c>
      <c r="F7" s="68">
        <v>541.5</v>
      </c>
      <c r="G7" s="68">
        <v>18652</v>
      </c>
      <c r="H7" s="68">
        <v>770.5</v>
      </c>
      <c r="I7" s="68">
        <v>30159.5</v>
      </c>
      <c r="J7" s="68">
        <v>686</v>
      </c>
      <c r="K7" s="68">
        <v>29115.5</v>
      </c>
      <c r="L7" s="68">
        <f t="shared" si="2"/>
        <v>112281.5</v>
      </c>
      <c r="M7" s="68">
        <v>7780</v>
      </c>
      <c r="N7" s="69">
        <v>4300</v>
      </c>
      <c r="O7" s="68">
        <v>22519</v>
      </c>
      <c r="P7" s="69">
        <v>36000</v>
      </c>
      <c r="Q7" s="69">
        <v>7630</v>
      </c>
      <c r="R7" s="69">
        <f t="shared" si="1"/>
        <v>49612.5</v>
      </c>
      <c r="S7" s="69"/>
      <c r="X7" s="47" t="s">
        <v>2893</v>
      </c>
      <c r="Y7">
        <v>30</v>
      </c>
      <c r="Z7">
        <v>35</v>
      </c>
      <c r="AA7">
        <f t="shared" si="0"/>
        <v>1050</v>
      </c>
    </row>
    <row r="8" spans="1:27">
      <c r="A8" s="354" t="s">
        <v>2894</v>
      </c>
      <c r="B8" s="68">
        <v>656</v>
      </c>
      <c r="C8" s="68">
        <v>16400</v>
      </c>
      <c r="D8" s="68">
        <v>564.5</v>
      </c>
      <c r="E8" s="68">
        <v>15820</v>
      </c>
      <c r="F8" s="68">
        <v>697</v>
      </c>
      <c r="G8" s="68">
        <v>21824.5</v>
      </c>
      <c r="H8" s="68">
        <v>696</v>
      </c>
      <c r="I8" s="68">
        <v>23627.5</v>
      </c>
      <c r="J8" s="68">
        <v>686.5</v>
      </c>
      <c r="K8" s="68">
        <v>30892.5</v>
      </c>
      <c r="L8" s="68">
        <f t="shared" si="2"/>
        <v>108564.5</v>
      </c>
      <c r="M8" s="68">
        <v>14280</v>
      </c>
      <c r="N8" s="69">
        <v>6400</v>
      </c>
      <c r="O8" s="68">
        <v>19688</v>
      </c>
      <c r="P8" s="69">
        <v>36000</v>
      </c>
      <c r="Q8" s="69">
        <v>7630</v>
      </c>
      <c r="R8" s="69">
        <f t="shared" si="1"/>
        <v>53126.5</v>
      </c>
      <c r="S8" s="69"/>
      <c r="X8" s="47" t="s">
        <v>1689</v>
      </c>
      <c r="Y8">
        <v>36</v>
      </c>
      <c r="Z8">
        <v>35</v>
      </c>
      <c r="AA8">
        <f t="shared" si="0"/>
        <v>1260</v>
      </c>
    </row>
    <row r="9" spans="1:19">
      <c r="A9" s="354" t="s">
        <v>2895</v>
      </c>
      <c r="B9" s="68">
        <v>428</v>
      </c>
      <c r="C9" s="68">
        <v>10552</v>
      </c>
      <c r="D9" s="68">
        <v>615.5</v>
      </c>
      <c r="E9" s="68">
        <v>18755</v>
      </c>
      <c r="F9" s="68">
        <v>449</v>
      </c>
      <c r="G9" s="68">
        <v>14780</v>
      </c>
      <c r="H9" s="68">
        <v>577</v>
      </c>
      <c r="I9" s="68">
        <v>22680</v>
      </c>
      <c r="J9" s="68">
        <v>415.5</v>
      </c>
      <c r="K9" s="68">
        <v>15547.5</v>
      </c>
      <c r="L9" s="68">
        <f t="shared" si="2"/>
        <v>82314.5</v>
      </c>
      <c r="M9" s="68">
        <v>6800</v>
      </c>
      <c r="N9" s="68">
        <v>3912</v>
      </c>
      <c r="O9" s="68">
        <v>15232</v>
      </c>
      <c r="P9" s="69">
        <v>36000</v>
      </c>
      <c r="Q9" s="69">
        <v>7630</v>
      </c>
      <c r="R9" s="69">
        <f t="shared" si="1"/>
        <v>26340.5</v>
      </c>
      <c r="S9" s="69"/>
    </row>
    <row r="10" spans="1:30">
      <c r="A10" s="354" t="s">
        <v>2896</v>
      </c>
      <c r="B10" s="68">
        <v>675</v>
      </c>
      <c r="C10" s="68">
        <v>16805</v>
      </c>
      <c r="D10" s="68">
        <v>652.5</v>
      </c>
      <c r="E10" s="68">
        <v>19290</v>
      </c>
      <c r="F10" s="68">
        <v>641</v>
      </c>
      <c r="G10" s="68">
        <v>19505</v>
      </c>
      <c r="H10" s="68">
        <v>672</v>
      </c>
      <c r="I10" s="68">
        <v>21101.5</v>
      </c>
      <c r="J10" s="68">
        <v>788</v>
      </c>
      <c r="K10" s="68">
        <v>35460</v>
      </c>
      <c r="L10" s="68">
        <f t="shared" si="2"/>
        <v>112161.5</v>
      </c>
      <c r="M10" s="68">
        <v>18376</v>
      </c>
      <c r="N10" s="68">
        <v>6172</v>
      </c>
      <c r="O10" s="68">
        <v>14551</v>
      </c>
      <c r="P10" s="69">
        <v>35700</v>
      </c>
      <c r="Q10" s="69">
        <v>7630</v>
      </c>
      <c r="R10" s="69">
        <f t="shared" si="1"/>
        <v>66484.5</v>
      </c>
      <c r="S10" s="69"/>
      <c r="U10" s="68"/>
      <c r="V10" s="68" t="s">
        <v>2897</v>
      </c>
      <c r="W10" s="68" t="s">
        <v>2875</v>
      </c>
      <c r="X10" s="68" t="s">
        <v>2878</v>
      </c>
      <c r="Y10" s="68" t="s">
        <v>2877</v>
      </c>
      <c r="Z10" s="68" t="s">
        <v>2879</v>
      </c>
      <c r="AA10" s="68" t="s">
        <v>2898</v>
      </c>
      <c r="AB10" s="68" t="s">
        <v>2899</v>
      </c>
      <c r="AC10" s="68" t="s">
        <v>2900</v>
      </c>
      <c r="AD10" s="68" t="s">
        <v>2883</v>
      </c>
    </row>
    <row r="11" spans="1:31">
      <c r="A11" s="354" t="s">
        <v>2901</v>
      </c>
      <c r="B11" s="68">
        <v>717.5</v>
      </c>
      <c r="C11" s="68">
        <v>17937.5</v>
      </c>
      <c r="D11" s="68">
        <v>662.5</v>
      </c>
      <c r="E11" s="68">
        <v>19622.5</v>
      </c>
      <c r="F11" s="68">
        <v>732.5</v>
      </c>
      <c r="G11" s="68">
        <v>19435</v>
      </c>
      <c r="H11" s="68">
        <v>706.5</v>
      </c>
      <c r="I11" s="68">
        <v>22665</v>
      </c>
      <c r="J11" s="68">
        <v>535.5</v>
      </c>
      <c r="K11" s="68">
        <v>24054.5</v>
      </c>
      <c r="L11" s="68">
        <v>102855.5</v>
      </c>
      <c r="M11" s="68">
        <v>14335.5</v>
      </c>
      <c r="N11" s="69">
        <v>4606</v>
      </c>
      <c r="O11" s="69">
        <v>17380</v>
      </c>
      <c r="P11" s="69">
        <v>35700</v>
      </c>
      <c r="Q11" s="69">
        <v>7630</v>
      </c>
      <c r="R11" s="69">
        <f t="shared" si="1"/>
        <v>51875</v>
      </c>
      <c r="S11" s="69"/>
      <c r="U11" s="68" t="s">
        <v>2886</v>
      </c>
      <c r="V11" s="68">
        <v>1269922.49999997</v>
      </c>
      <c r="W11" s="68">
        <v>88327</v>
      </c>
      <c r="X11" s="68">
        <v>500000</v>
      </c>
      <c r="Y11" s="68">
        <v>190000</v>
      </c>
      <c r="Z11" s="68">
        <v>92000</v>
      </c>
      <c r="AA11" s="68">
        <v>64000</v>
      </c>
      <c r="AB11" s="68">
        <v>22000</v>
      </c>
      <c r="AC11" s="68">
        <v>12000</v>
      </c>
      <c r="AD11" s="68">
        <f>(V11+W11-X11-Y11-Z11-AA11-AB11)*0.85</f>
        <v>416712.074999974</v>
      </c>
      <c r="AE11" t="s">
        <v>2902</v>
      </c>
    </row>
    <row r="12" spans="1:31">
      <c r="A12" s="354" t="s">
        <v>2903</v>
      </c>
      <c r="B12" s="68">
        <v>767.5</v>
      </c>
      <c r="C12" s="68">
        <v>19169.5</v>
      </c>
      <c r="D12" s="68">
        <v>734.999999999942</v>
      </c>
      <c r="E12" s="68">
        <v>21413.5</v>
      </c>
      <c r="F12" s="68">
        <v>745</v>
      </c>
      <c r="G12" s="68">
        <v>20090</v>
      </c>
      <c r="H12" s="68">
        <v>744.999999999942</v>
      </c>
      <c r="I12" s="68">
        <v>21915</v>
      </c>
      <c r="J12" s="68">
        <v>680.5</v>
      </c>
      <c r="K12" s="68">
        <v>28255</v>
      </c>
      <c r="L12" s="68">
        <f t="shared" ref="L12:L34" si="3">C12+E12+G12+I12+K12</f>
        <v>110843</v>
      </c>
      <c r="M12" s="68">
        <v>9500</v>
      </c>
      <c r="N12" s="69">
        <v>5692</v>
      </c>
      <c r="O12" s="68">
        <v>16211</v>
      </c>
      <c r="P12" s="69">
        <v>36000</v>
      </c>
      <c r="Q12" s="69">
        <v>7630</v>
      </c>
      <c r="R12" s="69">
        <f t="shared" si="1"/>
        <v>54810</v>
      </c>
      <c r="S12" s="69"/>
      <c r="U12" s="68" t="s">
        <v>2820</v>
      </c>
      <c r="V12" s="68">
        <v>1284135.4</v>
      </c>
      <c r="W12" s="68"/>
      <c r="X12" s="68">
        <v>500000</v>
      </c>
      <c r="Y12" s="68">
        <v>63000</v>
      </c>
      <c r="Z12" s="68">
        <v>65000</v>
      </c>
      <c r="AA12" s="68">
        <v>22400</v>
      </c>
      <c r="AB12" s="68">
        <v>12000</v>
      </c>
      <c r="AC12" s="68">
        <v>12000</v>
      </c>
      <c r="AD12" s="68">
        <f>(V12+W12-X12-Y12-Z12-AA12-AB12)*0.7</f>
        <v>435214.78</v>
      </c>
      <c r="AE12" t="s">
        <v>2904</v>
      </c>
    </row>
    <row r="13" spans="1:19">
      <c r="A13" s="354" t="s">
        <v>2905</v>
      </c>
      <c r="B13" s="71">
        <v>651.083333333372</v>
      </c>
      <c r="C13" s="71">
        <v>16542.5</v>
      </c>
      <c r="D13" s="71">
        <v>763.999999999942</v>
      </c>
      <c r="E13" s="71">
        <v>22148.5</v>
      </c>
      <c r="F13" s="71">
        <v>758.183333333407</v>
      </c>
      <c r="G13" s="71">
        <v>21850.5</v>
      </c>
      <c r="H13" s="71">
        <v>623.099999999802</v>
      </c>
      <c r="I13" s="71">
        <v>20880.5</v>
      </c>
      <c r="J13" s="71">
        <v>910.88333333336</v>
      </c>
      <c r="K13" s="71">
        <v>37406</v>
      </c>
      <c r="L13" s="68">
        <f t="shared" si="3"/>
        <v>118828</v>
      </c>
      <c r="M13" s="68">
        <v>7300</v>
      </c>
      <c r="N13" s="86">
        <v>6025</v>
      </c>
      <c r="O13" s="72">
        <v>17549</v>
      </c>
      <c r="P13" s="69">
        <v>36000</v>
      </c>
      <c r="Q13" s="69">
        <v>7630</v>
      </c>
      <c r="R13" s="69">
        <f t="shared" si="1"/>
        <v>58924</v>
      </c>
      <c r="S13" s="69"/>
    </row>
    <row r="14" spans="1:19">
      <c r="A14" s="354" t="s">
        <v>2906</v>
      </c>
      <c r="B14" s="68">
        <v>271</v>
      </c>
      <c r="C14" s="68">
        <v>6902.5</v>
      </c>
      <c r="D14" s="68">
        <v>267</v>
      </c>
      <c r="E14" s="68">
        <v>7790</v>
      </c>
      <c r="F14" s="68">
        <v>254.000000000233</v>
      </c>
      <c r="G14" s="68">
        <v>7060</v>
      </c>
      <c r="H14" s="68">
        <v>244</v>
      </c>
      <c r="I14" s="68">
        <v>7302.5</v>
      </c>
      <c r="J14" s="68">
        <v>267.999999999942</v>
      </c>
      <c r="K14" s="68">
        <v>9535</v>
      </c>
      <c r="L14" s="68">
        <f t="shared" si="3"/>
        <v>38590</v>
      </c>
      <c r="M14" s="68">
        <v>0</v>
      </c>
      <c r="N14" s="69">
        <v>0</v>
      </c>
      <c r="O14" s="87"/>
      <c r="P14" s="69">
        <v>16861</v>
      </c>
      <c r="Q14" s="69">
        <v>7630</v>
      </c>
      <c r="R14" s="69">
        <f t="shared" si="1"/>
        <v>14099</v>
      </c>
      <c r="S14" s="69"/>
    </row>
    <row r="15" spans="1:19">
      <c r="A15" s="354" t="s">
        <v>2907</v>
      </c>
      <c r="B15" s="68">
        <v>558.000000000175</v>
      </c>
      <c r="C15" s="68">
        <v>15387.5</v>
      </c>
      <c r="D15" s="68">
        <v>680.999999999942</v>
      </c>
      <c r="E15" s="68">
        <v>19682.5</v>
      </c>
      <c r="F15" s="68">
        <v>540.000000000116</v>
      </c>
      <c r="G15" s="68">
        <v>14836.5</v>
      </c>
      <c r="H15" s="68">
        <v>585.999999999884</v>
      </c>
      <c r="I15" s="68">
        <v>20180</v>
      </c>
      <c r="J15" s="68">
        <v>586.499999999942</v>
      </c>
      <c r="K15" s="68">
        <v>23020</v>
      </c>
      <c r="L15" s="68">
        <f t="shared" si="3"/>
        <v>93106.5</v>
      </c>
      <c r="M15" s="68">
        <v>11010</v>
      </c>
      <c r="N15" s="69">
        <v>7311</v>
      </c>
      <c r="O15" s="68">
        <v>10240</v>
      </c>
      <c r="P15" s="69">
        <v>37000</v>
      </c>
      <c r="Q15" s="69">
        <v>7630</v>
      </c>
      <c r="R15" s="69">
        <f t="shared" si="1"/>
        <v>41935.5</v>
      </c>
      <c r="S15" s="69"/>
    </row>
    <row r="16" spans="1:19">
      <c r="A16" s="354" t="s">
        <v>2908</v>
      </c>
      <c r="B16" s="72">
        <v>736.5</v>
      </c>
      <c r="C16" s="72">
        <v>17087.5</v>
      </c>
      <c r="D16" s="72">
        <v>736.999999999884</v>
      </c>
      <c r="E16" s="72">
        <v>22110</v>
      </c>
      <c r="F16" s="72">
        <v>728</v>
      </c>
      <c r="G16" s="72">
        <v>24700</v>
      </c>
      <c r="H16" s="72">
        <v>818.5</v>
      </c>
      <c r="I16" s="72">
        <v>31415</v>
      </c>
      <c r="J16" s="72">
        <v>709.500000000116</v>
      </c>
      <c r="K16" s="72">
        <v>30645</v>
      </c>
      <c r="L16" s="72">
        <f t="shared" si="3"/>
        <v>125957.5</v>
      </c>
      <c r="M16" s="72">
        <v>4820</v>
      </c>
      <c r="N16" s="88">
        <v>5608</v>
      </c>
      <c r="O16" s="72">
        <v>22268</v>
      </c>
      <c r="P16" s="88">
        <v>37000</v>
      </c>
      <c r="Q16" s="69">
        <v>7630</v>
      </c>
      <c r="R16" s="69">
        <f t="shared" si="1"/>
        <v>58271.5</v>
      </c>
      <c r="S16" s="88"/>
    </row>
    <row r="17" spans="1:19">
      <c r="A17" s="354" t="s">
        <v>2909</v>
      </c>
      <c r="B17" s="72">
        <v>705.499999999942</v>
      </c>
      <c r="C17" s="72">
        <v>17249.9999999956</v>
      </c>
      <c r="D17" s="72">
        <v>717.500000000058</v>
      </c>
      <c r="E17" s="72">
        <v>21427.5</v>
      </c>
      <c r="F17" s="72">
        <v>676.199999999825</v>
      </c>
      <c r="G17" s="72">
        <v>17429.499999991</v>
      </c>
      <c r="H17" s="72">
        <v>671</v>
      </c>
      <c r="I17" s="72">
        <v>25105.0000000047</v>
      </c>
      <c r="J17" s="89">
        <v>662.999999999942</v>
      </c>
      <c r="K17" s="72">
        <v>27104.9999999948</v>
      </c>
      <c r="L17" s="72">
        <f t="shared" si="3"/>
        <v>108316.999999986</v>
      </c>
      <c r="M17" s="72">
        <v>11222</v>
      </c>
      <c r="N17" s="88">
        <v>6850</v>
      </c>
      <c r="O17" s="72">
        <v>17506</v>
      </c>
      <c r="P17" s="88">
        <v>37000</v>
      </c>
      <c r="Q17" s="69">
        <v>7630</v>
      </c>
      <c r="R17" s="69">
        <f t="shared" si="1"/>
        <v>50552.999999986</v>
      </c>
      <c r="S17" s="88"/>
    </row>
    <row r="18" spans="1:19">
      <c r="A18" s="354" t="s">
        <v>2910</v>
      </c>
      <c r="B18" s="72">
        <v>598.500000000058</v>
      </c>
      <c r="C18" s="72">
        <v>15107.5</v>
      </c>
      <c r="D18" s="72">
        <v>709.000000000116</v>
      </c>
      <c r="E18" s="72">
        <v>21120.0000000035</v>
      </c>
      <c r="F18" s="72">
        <v>697.999999999534</v>
      </c>
      <c r="G18" s="72">
        <v>19699.9999999857</v>
      </c>
      <c r="H18" s="72">
        <v>639.000000000233</v>
      </c>
      <c r="I18" s="72">
        <v>24885.0000000049</v>
      </c>
      <c r="J18" s="72">
        <v>695.500000000058</v>
      </c>
      <c r="K18" s="89">
        <v>27712.4999999974</v>
      </c>
      <c r="L18" s="72">
        <f t="shared" si="3"/>
        <v>108524.999999992</v>
      </c>
      <c r="M18" s="72">
        <v>8370</v>
      </c>
      <c r="N18" s="88">
        <v>6975</v>
      </c>
      <c r="O18" s="72">
        <v>18584</v>
      </c>
      <c r="P18" s="88">
        <v>37000</v>
      </c>
      <c r="Q18" s="69">
        <v>7630</v>
      </c>
      <c r="R18" s="69">
        <f t="shared" si="1"/>
        <v>46705.999999992</v>
      </c>
      <c r="S18" s="88"/>
    </row>
    <row r="19" spans="1:19">
      <c r="A19" s="354" t="s">
        <v>2911</v>
      </c>
      <c r="B19" s="72">
        <v>706.5</v>
      </c>
      <c r="C19" s="72">
        <v>17677.5</v>
      </c>
      <c r="D19" s="72">
        <v>743.5</v>
      </c>
      <c r="E19" s="72">
        <v>22115</v>
      </c>
      <c r="F19" s="72">
        <v>694.5</v>
      </c>
      <c r="G19" s="72">
        <v>21210</v>
      </c>
      <c r="H19" s="72">
        <v>716</v>
      </c>
      <c r="I19" s="72">
        <v>25980</v>
      </c>
      <c r="J19" s="72">
        <v>879</v>
      </c>
      <c r="K19" s="72">
        <v>33912.5</v>
      </c>
      <c r="L19" s="72">
        <f t="shared" si="3"/>
        <v>120895</v>
      </c>
      <c r="M19" s="72">
        <v>3685</v>
      </c>
      <c r="N19" s="88">
        <v>6773.9</v>
      </c>
      <c r="O19" s="72">
        <v>19712</v>
      </c>
      <c r="P19" s="88">
        <v>37000</v>
      </c>
      <c r="Q19" s="69">
        <v>7630</v>
      </c>
      <c r="R19" s="69">
        <f t="shared" si="1"/>
        <v>53464.1</v>
      </c>
      <c r="S19" s="88"/>
    </row>
    <row r="20" spans="1:19">
      <c r="A20" s="355" t="s">
        <v>2912</v>
      </c>
      <c r="B20" s="72">
        <v>740.499999999709</v>
      </c>
      <c r="C20" s="72">
        <v>18187.4999999942</v>
      </c>
      <c r="D20" s="72">
        <v>708.500000000058</v>
      </c>
      <c r="E20" s="72">
        <v>20457.4999999985</v>
      </c>
      <c r="F20" s="72">
        <v>674.499999999651</v>
      </c>
      <c r="G20" s="72">
        <v>20387.4999999974</v>
      </c>
      <c r="H20" s="72">
        <v>597.000000000175</v>
      </c>
      <c r="I20" s="72">
        <v>20759.9999999977</v>
      </c>
      <c r="J20" s="72">
        <v>720.999999999825</v>
      </c>
      <c r="K20" s="72">
        <v>27054.9999999924</v>
      </c>
      <c r="L20" s="72">
        <f t="shared" si="3"/>
        <v>106847.49999998</v>
      </c>
      <c r="M20" s="75">
        <v>11545</v>
      </c>
      <c r="N20" s="88">
        <v>5510.9</v>
      </c>
      <c r="O20" s="72">
        <v>21879</v>
      </c>
      <c r="P20" s="88">
        <v>37000</v>
      </c>
      <c r="Q20" s="69">
        <v>7630</v>
      </c>
      <c r="R20" s="69">
        <f t="shared" si="1"/>
        <v>46372.59999998</v>
      </c>
      <c r="S20" s="88"/>
    </row>
    <row r="21" spans="1:19">
      <c r="A21" s="356" t="s">
        <v>2913</v>
      </c>
      <c r="B21" s="68">
        <v>812.500000000291</v>
      </c>
      <c r="C21" s="68">
        <v>20642.5000000064</v>
      </c>
      <c r="D21" s="68">
        <v>650.000000000058</v>
      </c>
      <c r="E21" s="68">
        <v>18837.5000000023</v>
      </c>
      <c r="F21" s="68">
        <v>664.5</v>
      </c>
      <c r="G21" s="68">
        <v>18935.0000000023</v>
      </c>
      <c r="H21" s="68">
        <v>607.000000000116</v>
      </c>
      <c r="I21" s="68">
        <v>22627.5000000044</v>
      </c>
      <c r="J21" s="68">
        <v>852.499999999884</v>
      </c>
      <c r="K21" s="68">
        <v>34479.9999999933</v>
      </c>
      <c r="L21" s="68">
        <f t="shared" si="3"/>
        <v>115522.500000009</v>
      </c>
      <c r="M21" s="68">
        <v>9625</v>
      </c>
      <c r="N21" s="69">
        <v>4596</v>
      </c>
      <c r="O21" s="68">
        <v>14409</v>
      </c>
      <c r="P21" s="69">
        <v>37000</v>
      </c>
      <c r="Q21" s="69">
        <v>7630</v>
      </c>
      <c r="R21" s="69">
        <f t="shared" si="1"/>
        <v>61512.500000009</v>
      </c>
      <c r="S21" s="69"/>
    </row>
    <row r="22" spans="1:19">
      <c r="A22" s="356" t="s">
        <v>2914</v>
      </c>
      <c r="B22" s="75">
        <v>620.500000000233</v>
      </c>
      <c r="C22" s="72">
        <v>15807.5000000061</v>
      </c>
      <c r="D22" s="72">
        <v>699.500000000291</v>
      </c>
      <c r="E22" s="72">
        <v>19952.5000000081</v>
      </c>
      <c r="F22" s="72">
        <v>586.499999999825</v>
      </c>
      <c r="G22" s="72">
        <v>16847.4999999985</v>
      </c>
      <c r="H22" s="72">
        <v>686.099999999942</v>
      </c>
      <c r="I22" s="72">
        <v>26856.4999999983</v>
      </c>
      <c r="J22" s="72">
        <v>697.499999999884</v>
      </c>
      <c r="K22" s="72">
        <v>27394.9999999962</v>
      </c>
      <c r="L22" s="72">
        <f t="shared" si="3"/>
        <v>106859.000000007</v>
      </c>
      <c r="M22" s="72">
        <v>9540</v>
      </c>
      <c r="N22" s="88">
        <v>4791</v>
      </c>
      <c r="O22" s="72">
        <v>15708</v>
      </c>
      <c r="P22" s="88">
        <v>37000</v>
      </c>
      <c r="Q22" s="69">
        <v>7630</v>
      </c>
      <c r="R22" s="69">
        <f t="shared" si="1"/>
        <v>51270.000000007</v>
      </c>
      <c r="S22" s="88"/>
    </row>
    <row r="23" ht="36" spans="1:19">
      <c r="A23" s="354" t="s">
        <v>2915</v>
      </c>
      <c r="B23" s="68">
        <v>597.500000000116</v>
      </c>
      <c r="C23" s="68">
        <v>15292.5000000032</v>
      </c>
      <c r="D23" s="68">
        <v>651</v>
      </c>
      <c r="E23" s="68">
        <v>19712.5000000003</v>
      </c>
      <c r="F23" s="68">
        <v>722.499999999884</v>
      </c>
      <c r="G23" s="68">
        <v>21422.4999999968</v>
      </c>
      <c r="H23" s="68">
        <v>730.999999999709</v>
      </c>
      <c r="I23" s="68">
        <v>27169.9999999892</v>
      </c>
      <c r="J23" s="68">
        <v>615.500000000058</v>
      </c>
      <c r="K23" s="68">
        <v>25330.0000000012</v>
      </c>
      <c r="L23" s="68">
        <f t="shared" si="3"/>
        <v>108927.499999991</v>
      </c>
      <c r="M23" s="68">
        <v>7930</v>
      </c>
      <c r="N23" s="69">
        <v>5293</v>
      </c>
      <c r="O23" s="68">
        <v>17186</v>
      </c>
      <c r="P23" s="69">
        <v>37000</v>
      </c>
      <c r="Q23" s="69">
        <v>7630</v>
      </c>
      <c r="R23" s="69">
        <f t="shared" si="1"/>
        <v>49748.499999991</v>
      </c>
      <c r="S23" s="96" t="s">
        <v>2916</v>
      </c>
    </row>
    <row r="24" spans="1:19">
      <c r="A24" s="356" t="s">
        <v>2917</v>
      </c>
      <c r="B24" s="72">
        <v>756</v>
      </c>
      <c r="C24" s="72">
        <v>19090</v>
      </c>
      <c r="D24" s="72">
        <v>663.999999999942</v>
      </c>
      <c r="E24" s="72">
        <v>19560</v>
      </c>
      <c r="F24" s="72">
        <v>811.000000000175</v>
      </c>
      <c r="G24" s="72">
        <v>25270.0000000064</v>
      </c>
      <c r="H24" s="72">
        <v>709.499999999825</v>
      </c>
      <c r="I24" s="72">
        <v>25522.4999999921</v>
      </c>
      <c r="J24" s="72">
        <v>742.5</v>
      </c>
      <c r="K24" s="72">
        <v>31682.4999999994</v>
      </c>
      <c r="L24" s="72">
        <f t="shared" si="3"/>
        <v>121124.999999998</v>
      </c>
      <c r="M24" s="72">
        <v>3280</v>
      </c>
      <c r="N24" s="88">
        <v>4683.1</v>
      </c>
      <c r="O24" s="72">
        <v>16500</v>
      </c>
      <c r="P24" s="88">
        <v>37000</v>
      </c>
      <c r="Q24" s="88">
        <v>7630</v>
      </c>
      <c r="R24" s="88">
        <f t="shared" si="1"/>
        <v>58591.899999998</v>
      </c>
      <c r="S24" s="88"/>
    </row>
    <row r="25" spans="1:19">
      <c r="A25" s="354" t="s">
        <v>2918</v>
      </c>
      <c r="B25" s="68">
        <v>704.000000000466</v>
      </c>
      <c r="C25" s="68">
        <v>17660.0000000116</v>
      </c>
      <c r="D25" s="68">
        <v>602.499999999767</v>
      </c>
      <c r="E25" s="68">
        <v>17864.9999999962</v>
      </c>
      <c r="F25" s="68">
        <v>878.999999999884</v>
      </c>
      <c r="G25" s="68">
        <v>24547.5000000032</v>
      </c>
      <c r="H25" s="68">
        <v>676.000000000058</v>
      </c>
      <c r="I25" s="68">
        <v>20584.9999999985</v>
      </c>
      <c r="J25" s="68">
        <v>768.000000000175</v>
      </c>
      <c r="K25" s="68">
        <v>30550.000000009</v>
      </c>
      <c r="L25" s="68">
        <f t="shared" si="3"/>
        <v>111207.500000019</v>
      </c>
      <c r="M25" s="68">
        <v>9072</v>
      </c>
      <c r="N25" s="69">
        <v>5930.3</v>
      </c>
      <c r="O25" s="68">
        <v>16500</v>
      </c>
      <c r="P25" s="69">
        <v>36500</v>
      </c>
      <c r="Q25" s="69">
        <v>7630</v>
      </c>
      <c r="R25" s="69">
        <f t="shared" si="1"/>
        <v>53719.200000019</v>
      </c>
      <c r="S25" s="69"/>
    </row>
    <row r="26" spans="1:19">
      <c r="A26" s="356" t="s">
        <v>2919</v>
      </c>
      <c r="B26" s="72">
        <v>405.999999999825</v>
      </c>
      <c r="C26" s="72">
        <v>10219.9999999968</v>
      </c>
      <c r="D26" s="72">
        <v>410.000000000058</v>
      </c>
      <c r="E26" s="72">
        <v>12535.0000000012</v>
      </c>
      <c r="F26" s="72">
        <v>453.500000000058</v>
      </c>
      <c r="G26" s="72">
        <v>14597.5000000026</v>
      </c>
      <c r="H26" s="72">
        <v>372.000000000175</v>
      </c>
      <c r="I26" s="72">
        <v>13742.5000000047</v>
      </c>
      <c r="J26" s="72">
        <v>239.999999999942</v>
      </c>
      <c r="K26" s="72">
        <v>8864.9999999968</v>
      </c>
      <c r="L26" s="72">
        <f t="shared" si="3"/>
        <v>59960.0000000021</v>
      </c>
      <c r="M26" s="72">
        <v>3000</v>
      </c>
      <c r="N26" s="88">
        <v>3032</v>
      </c>
      <c r="O26" s="72">
        <v>12354</v>
      </c>
      <c r="P26" s="88">
        <v>18850</v>
      </c>
      <c r="Q26" s="88">
        <v>7630</v>
      </c>
      <c r="R26" s="88">
        <f t="shared" si="1"/>
        <v>21094.0000000021</v>
      </c>
      <c r="S26" s="88"/>
    </row>
    <row r="27" spans="1:19">
      <c r="A27" s="354" t="s">
        <v>2920</v>
      </c>
      <c r="B27" s="68">
        <v>650.499999999709</v>
      </c>
      <c r="C27" s="68">
        <v>16972.4999999921</v>
      </c>
      <c r="D27" s="68">
        <v>765.499999999709</v>
      </c>
      <c r="E27" s="68">
        <v>21759.9999999907</v>
      </c>
      <c r="F27" s="68">
        <v>754.500000000116</v>
      </c>
      <c r="G27" s="68">
        <v>20055.0000000026</v>
      </c>
      <c r="H27" s="68">
        <v>725.500000000175</v>
      </c>
      <c r="I27" s="68">
        <v>23875.0000000017</v>
      </c>
      <c r="J27" s="68">
        <v>838.000000000116</v>
      </c>
      <c r="K27" s="68">
        <v>34925.000000009</v>
      </c>
      <c r="L27" s="68">
        <f t="shared" si="3"/>
        <v>117587.499999996</v>
      </c>
      <c r="M27" s="68">
        <v>4800</v>
      </c>
      <c r="N27" s="69">
        <v>5236.5</v>
      </c>
      <c r="O27" s="68">
        <v>19700</v>
      </c>
      <c r="P27" s="69">
        <v>25216</v>
      </c>
      <c r="Q27" s="69">
        <v>7630</v>
      </c>
      <c r="R27" s="69">
        <f t="shared" si="1"/>
        <v>64604.999999996</v>
      </c>
      <c r="S27" s="69"/>
    </row>
    <row r="28" spans="1:19">
      <c r="A28" s="354" t="s">
        <v>2921</v>
      </c>
      <c r="B28" s="68">
        <v>617.000000000466</v>
      </c>
      <c r="C28" s="68">
        <v>15867.5000000151</v>
      </c>
      <c r="D28" s="68">
        <v>719.499999999942</v>
      </c>
      <c r="E28" s="68">
        <v>21807.499999998</v>
      </c>
      <c r="F28" s="68">
        <v>735.500000000058</v>
      </c>
      <c r="G28" s="68">
        <v>21955.0000000081</v>
      </c>
      <c r="H28" s="68">
        <v>697.999999999942</v>
      </c>
      <c r="I28" s="68">
        <v>26477.5000000006</v>
      </c>
      <c r="J28" s="68">
        <v>738.499999999942</v>
      </c>
      <c r="K28" s="68">
        <v>28162.4999999956</v>
      </c>
      <c r="L28" s="68">
        <f t="shared" si="3"/>
        <v>114270.000000017</v>
      </c>
      <c r="M28" s="68">
        <v>15330</v>
      </c>
      <c r="N28" s="69">
        <v>4689</v>
      </c>
      <c r="O28" s="68">
        <v>17600</v>
      </c>
      <c r="P28" s="69">
        <v>26600</v>
      </c>
      <c r="Q28" s="69">
        <v>7630</v>
      </c>
      <c r="R28" s="69">
        <f t="shared" si="1"/>
        <v>73081.000000017</v>
      </c>
      <c r="S28" s="69"/>
    </row>
    <row r="29" spans="1:19">
      <c r="A29" s="354" t="s">
        <v>2922</v>
      </c>
      <c r="B29" s="68">
        <v>700.499999999825</v>
      </c>
      <c r="C29" s="68">
        <v>18422.4999999951</v>
      </c>
      <c r="D29" s="68">
        <v>656.999999999825</v>
      </c>
      <c r="E29" s="68">
        <v>19622.4999999942</v>
      </c>
      <c r="F29" s="68">
        <v>688.500000000233</v>
      </c>
      <c r="G29" s="68">
        <v>21847.500000009</v>
      </c>
      <c r="H29" s="68">
        <v>624</v>
      </c>
      <c r="I29" s="68">
        <v>23097.4999999985</v>
      </c>
      <c r="J29" s="68">
        <v>625.500000000116</v>
      </c>
      <c r="K29" s="68">
        <v>25852.5000000035</v>
      </c>
      <c r="L29" s="68">
        <f t="shared" si="3"/>
        <v>108842.5</v>
      </c>
      <c r="M29" s="68">
        <v>12215</v>
      </c>
      <c r="N29" s="69">
        <v>3946.1</v>
      </c>
      <c r="O29" s="68">
        <v>17600</v>
      </c>
      <c r="P29" s="69">
        <v>26600</v>
      </c>
      <c r="Q29" s="69">
        <v>7630</v>
      </c>
      <c r="R29" s="69">
        <f t="shared" si="1"/>
        <v>65281.4</v>
      </c>
      <c r="S29" s="69"/>
    </row>
    <row r="30" spans="1:19">
      <c r="A30" s="354" t="s">
        <v>2923</v>
      </c>
      <c r="B30" s="72">
        <v>612</v>
      </c>
      <c r="C30" s="72">
        <v>15827.4999999974</v>
      </c>
      <c r="D30" s="72">
        <v>715</v>
      </c>
      <c r="E30" s="72">
        <v>23777.5000000064</v>
      </c>
      <c r="F30" s="72">
        <v>566.999999999825</v>
      </c>
      <c r="G30" s="72">
        <v>16042.4999999953</v>
      </c>
      <c r="H30" s="72">
        <v>768</v>
      </c>
      <c r="I30" s="72">
        <v>29742.5000000015</v>
      </c>
      <c r="J30" s="72">
        <v>591.500000000233</v>
      </c>
      <c r="K30" s="72">
        <v>23647.5000000105</v>
      </c>
      <c r="L30" s="72">
        <f t="shared" si="3"/>
        <v>109037.500000011</v>
      </c>
      <c r="M30" s="72">
        <v>15160</v>
      </c>
      <c r="N30" s="88">
        <v>4110.3</v>
      </c>
      <c r="O30" s="72">
        <v>17600</v>
      </c>
      <c r="P30" s="88">
        <v>26600</v>
      </c>
      <c r="Q30" s="88">
        <v>7630</v>
      </c>
      <c r="R30" s="88">
        <f t="shared" si="1"/>
        <v>68257.200000011</v>
      </c>
      <c r="S30" s="88"/>
    </row>
    <row r="31" s="36" customFormat="1" spans="1:19">
      <c r="A31" s="355" t="s">
        <v>2924</v>
      </c>
      <c r="B31" s="72"/>
      <c r="C31" s="72"/>
      <c r="D31" s="72"/>
      <c r="E31" s="72"/>
      <c r="F31" s="72"/>
      <c r="G31" s="72"/>
      <c r="H31" s="72"/>
      <c r="I31" s="72"/>
      <c r="J31" s="72"/>
      <c r="K31" s="72"/>
      <c r="L31" s="72">
        <f t="shared" si="3"/>
        <v>0</v>
      </c>
      <c r="M31" s="72"/>
      <c r="N31" s="88"/>
      <c r="O31" s="72"/>
      <c r="P31" s="88"/>
      <c r="Q31" s="88"/>
      <c r="R31" s="88">
        <f t="shared" si="1"/>
        <v>0</v>
      </c>
      <c r="S31" s="88"/>
    </row>
    <row r="32" s="36" customFormat="1" spans="1:19">
      <c r="A32" s="354" t="s">
        <v>2925</v>
      </c>
      <c r="B32" s="68"/>
      <c r="C32" s="68"/>
      <c r="D32" s="68"/>
      <c r="E32" s="68"/>
      <c r="F32" s="68"/>
      <c r="G32" s="68"/>
      <c r="H32" s="68"/>
      <c r="I32" s="68"/>
      <c r="J32" s="68"/>
      <c r="K32" s="68"/>
      <c r="L32" s="68">
        <f t="shared" si="3"/>
        <v>0</v>
      </c>
      <c r="M32" s="68"/>
      <c r="N32" s="69"/>
      <c r="O32" s="68"/>
      <c r="P32" s="69"/>
      <c r="Q32" s="69"/>
      <c r="R32" s="69">
        <f t="shared" si="1"/>
        <v>0</v>
      </c>
      <c r="S32" s="69"/>
    </row>
    <row r="33" s="36" customFormat="1" spans="1:19">
      <c r="A33" s="354" t="s">
        <v>2926</v>
      </c>
      <c r="B33" s="76">
        <v>425.49999999837</v>
      </c>
      <c r="C33" s="76">
        <v>11167.4999999511</v>
      </c>
      <c r="D33" s="68">
        <v>564.999999995925</v>
      </c>
      <c r="E33" s="68">
        <v>17592.4999998696</v>
      </c>
      <c r="F33" s="68">
        <v>701.499999993481</v>
      </c>
      <c r="G33" s="68">
        <v>20267.4999997514</v>
      </c>
      <c r="H33" s="68">
        <v>565.999999999185</v>
      </c>
      <c r="I33" s="68">
        <v>19827.4999999796</v>
      </c>
      <c r="J33" s="68">
        <v>486.499999999185</v>
      </c>
      <c r="K33" s="68">
        <v>20434.9999999674</v>
      </c>
      <c r="L33" s="68">
        <f t="shared" si="3"/>
        <v>89289.9999995192</v>
      </c>
      <c r="M33" s="68"/>
      <c r="N33" s="69"/>
      <c r="O33" s="68"/>
      <c r="P33" s="69">
        <v>26600</v>
      </c>
      <c r="Q33" s="69">
        <v>7630</v>
      </c>
      <c r="R33" s="69">
        <f t="shared" si="1"/>
        <v>55059.9999995192</v>
      </c>
      <c r="S33" s="69"/>
    </row>
    <row r="34" s="36" customFormat="1" ht="12" customHeight="1" spans="1:19">
      <c r="A34" s="354" t="s">
        <v>2927</v>
      </c>
      <c r="B34" s="68">
        <v>615</v>
      </c>
      <c r="C34" s="68">
        <v>15375</v>
      </c>
      <c r="D34" s="68">
        <v>1253.99999999825</v>
      </c>
      <c r="E34" s="68">
        <v>37499.9999999476</v>
      </c>
      <c r="F34" s="68">
        <v>628.999999998312</v>
      </c>
      <c r="G34" s="68">
        <v>19537.4999999485</v>
      </c>
      <c r="H34" s="71">
        <v>652.000000000116</v>
      </c>
      <c r="I34" s="71">
        <v>22820.0000000041</v>
      </c>
      <c r="J34" s="68">
        <v>432.999999997497</v>
      </c>
      <c r="K34" s="68">
        <v>19484.9999998874</v>
      </c>
      <c r="L34" s="68">
        <f t="shared" si="3"/>
        <v>114717.499999788</v>
      </c>
      <c r="M34" s="68"/>
      <c r="N34" s="69">
        <v>2586.9</v>
      </c>
      <c r="O34" s="68"/>
      <c r="P34" s="69">
        <v>42800</v>
      </c>
      <c r="Q34" s="69"/>
      <c r="R34" s="69">
        <f t="shared" si="1"/>
        <v>69330.599999788</v>
      </c>
      <c r="S34" s="69"/>
    </row>
    <row r="35" ht="12" customHeight="1" spans="1:19">
      <c r="A35" s="77"/>
      <c r="B35" s="47"/>
      <c r="C35" s="47"/>
      <c r="D35" s="78"/>
      <c r="E35" s="78"/>
      <c r="F35" s="78"/>
      <c r="G35" s="78"/>
      <c r="H35" s="78"/>
      <c r="I35" s="78"/>
      <c r="J35" s="78"/>
      <c r="K35" s="78"/>
      <c r="L35" s="78"/>
      <c r="M35" s="78"/>
      <c r="N35" s="90"/>
      <c r="O35" s="78"/>
      <c r="P35" s="90"/>
      <c r="Q35" s="90"/>
      <c r="R35" s="90"/>
      <c r="S35" s="90"/>
    </row>
    <row r="36" ht="12" customHeight="1" spans="1:19">
      <c r="A36" s="77"/>
      <c r="B36" s="47"/>
      <c r="C36" s="47"/>
      <c r="D36" s="78"/>
      <c r="E36" s="78"/>
      <c r="F36" s="78"/>
      <c r="G36" s="78"/>
      <c r="H36" s="78"/>
      <c r="I36" s="78"/>
      <c r="J36" s="78"/>
      <c r="K36" s="78"/>
      <c r="L36" s="78"/>
      <c r="M36" s="78"/>
      <c r="N36" s="90"/>
      <c r="O36" s="78"/>
      <c r="P36" s="90"/>
      <c r="Q36" s="90"/>
      <c r="R36" s="90"/>
      <c r="S36" s="90"/>
    </row>
    <row r="37" spans="1:19">
      <c r="A37" s="77"/>
      <c r="B37"/>
      <c r="C37"/>
      <c r="D37"/>
      <c r="E37"/>
      <c r="F37"/>
      <c r="G37"/>
      <c r="H37"/>
      <c r="M37" s="78"/>
      <c r="N37" s="90"/>
      <c r="O37" s="1"/>
      <c r="P37" s="90"/>
      <c r="Q37" s="90"/>
      <c r="R37" s="90"/>
      <c r="S37" s="90"/>
    </row>
    <row r="38" ht="25.5" spans="1:13">
      <c r="A38" s="79" t="s">
        <v>2928</v>
      </c>
      <c r="B38" s="79"/>
      <c r="C38" s="79"/>
      <c r="D38" s="79"/>
      <c r="E38" s="79"/>
      <c r="F38" s="79"/>
      <c r="G38" s="79"/>
      <c r="H38" s="79"/>
      <c r="I38" s="79"/>
      <c r="J38" s="79"/>
      <c r="K38" s="79"/>
      <c r="L38" s="79"/>
      <c r="M38" s="79"/>
    </row>
    <row r="39" ht="14" customHeight="1" spans="1:13">
      <c r="A39" s="67"/>
      <c r="B39" s="80" t="s">
        <v>2929</v>
      </c>
      <c r="C39" s="80"/>
      <c r="D39" s="80" t="s">
        <v>2930</v>
      </c>
      <c r="E39" s="80"/>
      <c r="F39" s="80" t="s">
        <v>2931</v>
      </c>
      <c r="G39" s="80"/>
      <c r="H39" s="81"/>
      <c r="I39" s="69" t="s">
        <v>2932</v>
      </c>
      <c r="J39" s="69" t="s">
        <v>2877</v>
      </c>
      <c r="K39" s="69" t="s">
        <v>2878</v>
      </c>
      <c r="L39" s="68" t="s">
        <v>2879</v>
      </c>
      <c r="M39" s="86" t="s">
        <v>2880</v>
      </c>
    </row>
    <row r="40" ht="12" customHeight="1" spans="1:13">
      <c r="A40" s="67"/>
      <c r="B40" s="82" t="s">
        <v>2884</v>
      </c>
      <c r="C40" s="82" t="s">
        <v>2885</v>
      </c>
      <c r="D40" s="82" t="s">
        <v>2884</v>
      </c>
      <c r="E40" s="82" t="s">
        <v>2885</v>
      </c>
      <c r="F40" s="82" t="s">
        <v>2884</v>
      </c>
      <c r="G40" s="82" t="s">
        <v>2885</v>
      </c>
      <c r="H40" s="82" t="s">
        <v>2933</v>
      </c>
      <c r="I40" s="69"/>
      <c r="J40" s="69"/>
      <c r="K40" s="69"/>
      <c r="L40" s="68"/>
      <c r="M40" s="86"/>
    </row>
    <row r="41" spans="1:13">
      <c r="A41" s="357" t="s">
        <v>2887</v>
      </c>
      <c r="B41" s="84">
        <v>344.5</v>
      </c>
      <c r="C41" s="84">
        <v>5652</v>
      </c>
      <c r="D41" s="84">
        <v>317</v>
      </c>
      <c r="E41" s="84">
        <v>6974</v>
      </c>
      <c r="F41" s="84">
        <v>983.5</v>
      </c>
      <c r="G41" s="84">
        <v>23104.5</v>
      </c>
      <c r="H41" s="84">
        <v>35730.5</v>
      </c>
      <c r="I41" s="84">
        <v>900</v>
      </c>
      <c r="J41" s="84">
        <v>4000</v>
      </c>
      <c r="K41" s="91">
        <v>31200</v>
      </c>
      <c r="L41" s="92">
        <v>5040</v>
      </c>
      <c r="M41" s="84">
        <f t="shared" ref="M41:M71" si="4">H41-I41-J41-K41-L41</f>
        <v>-5409.5</v>
      </c>
    </row>
    <row r="42" spans="1:13">
      <c r="A42" s="354" t="s">
        <v>2888</v>
      </c>
      <c r="B42" s="81">
        <v>2115.5</v>
      </c>
      <c r="C42" s="81">
        <v>40929.5</v>
      </c>
      <c r="D42" s="81">
        <v>617.5</v>
      </c>
      <c r="E42" s="81">
        <v>13584</v>
      </c>
      <c r="F42" s="81">
        <v>2471.5</v>
      </c>
      <c r="G42" s="81">
        <v>56844.5</v>
      </c>
      <c r="H42" s="81">
        <f>C42+E42+G42</f>
        <v>111358</v>
      </c>
      <c r="I42" s="81">
        <v>1100</v>
      </c>
      <c r="J42" s="81">
        <v>4040</v>
      </c>
      <c r="K42" s="93">
        <v>38000</v>
      </c>
      <c r="L42" s="68">
        <v>5040</v>
      </c>
      <c r="M42" s="84">
        <f t="shared" si="4"/>
        <v>63178</v>
      </c>
    </row>
    <row r="43" spans="1:13">
      <c r="A43" s="354" t="s">
        <v>2890</v>
      </c>
      <c r="B43" s="81">
        <v>1998.5</v>
      </c>
      <c r="C43" s="81">
        <v>33391</v>
      </c>
      <c r="D43" s="81">
        <v>677</v>
      </c>
      <c r="E43" s="81">
        <v>15250</v>
      </c>
      <c r="F43" s="81">
        <v>2784.5</v>
      </c>
      <c r="G43" s="81">
        <v>63691.5</v>
      </c>
      <c r="H43" s="81">
        <v>112332.5</v>
      </c>
      <c r="I43" s="81">
        <v>900</v>
      </c>
      <c r="J43" s="81">
        <v>4658</v>
      </c>
      <c r="K43" s="93">
        <v>38000</v>
      </c>
      <c r="L43" s="68">
        <v>5040</v>
      </c>
      <c r="M43" s="84">
        <f t="shared" si="4"/>
        <v>63734.5</v>
      </c>
    </row>
    <row r="44" spans="1:13">
      <c r="A44" s="354" t="s">
        <v>2892</v>
      </c>
      <c r="B44" s="81">
        <v>2161.5</v>
      </c>
      <c r="C44" s="81">
        <v>36450.5</v>
      </c>
      <c r="D44" s="81">
        <v>692.5</v>
      </c>
      <c r="E44" s="81">
        <v>15247</v>
      </c>
      <c r="F44" s="81">
        <v>2845.5</v>
      </c>
      <c r="G44" s="81">
        <v>65530.5</v>
      </c>
      <c r="H44" s="81">
        <v>117228</v>
      </c>
      <c r="I44" s="81">
        <v>1120</v>
      </c>
      <c r="J44" s="81">
        <v>5105</v>
      </c>
      <c r="K44" s="93">
        <v>38000</v>
      </c>
      <c r="L44" s="68">
        <v>5040</v>
      </c>
      <c r="M44" s="84">
        <f t="shared" si="4"/>
        <v>67963</v>
      </c>
    </row>
    <row r="45" spans="1:13">
      <c r="A45" s="354" t="s">
        <v>2894</v>
      </c>
      <c r="B45" s="81">
        <v>1706</v>
      </c>
      <c r="C45" s="81">
        <v>28873.5</v>
      </c>
      <c r="D45" s="81">
        <v>501</v>
      </c>
      <c r="E45" s="81">
        <v>11022</v>
      </c>
      <c r="F45" s="81">
        <v>2472</v>
      </c>
      <c r="G45" s="81">
        <v>56849</v>
      </c>
      <c r="H45" s="81">
        <v>96744.5</v>
      </c>
      <c r="I45" s="81">
        <v>1050</v>
      </c>
      <c r="J45" s="81">
        <v>5034</v>
      </c>
      <c r="K45" s="93">
        <v>38000</v>
      </c>
      <c r="L45" s="68">
        <v>5040</v>
      </c>
      <c r="M45" s="84">
        <f t="shared" si="4"/>
        <v>47620.5</v>
      </c>
    </row>
    <row r="46" spans="1:13">
      <c r="A46" s="354" t="s">
        <v>2895</v>
      </c>
      <c r="B46" s="81">
        <v>1553</v>
      </c>
      <c r="C46" s="81">
        <v>24999</v>
      </c>
      <c r="D46" s="81">
        <v>705</v>
      </c>
      <c r="E46" s="81">
        <v>15510</v>
      </c>
      <c r="F46" s="81">
        <v>2122</v>
      </c>
      <c r="G46" s="81">
        <v>48796</v>
      </c>
      <c r="H46" s="81">
        <v>89305</v>
      </c>
      <c r="I46" s="81">
        <v>982</v>
      </c>
      <c r="J46" s="81">
        <v>3985</v>
      </c>
      <c r="K46" s="93">
        <v>38000</v>
      </c>
      <c r="L46" s="68">
        <v>5040</v>
      </c>
      <c r="M46" s="84">
        <f t="shared" si="4"/>
        <v>41298</v>
      </c>
    </row>
    <row r="47" spans="1:13">
      <c r="A47" s="354" t="s">
        <v>2896</v>
      </c>
      <c r="B47" s="81">
        <v>1476.5</v>
      </c>
      <c r="C47" s="81">
        <v>24443</v>
      </c>
      <c r="D47" s="81">
        <v>469</v>
      </c>
      <c r="E47" s="81">
        <v>10318</v>
      </c>
      <c r="F47" s="81">
        <v>2557</v>
      </c>
      <c r="G47" s="81">
        <v>60814</v>
      </c>
      <c r="H47" s="81">
        <v>95575</v>
      </c>
      <c r="I47" s="81">
        <v>2010</v>
      </c>
      <c r="J47" s="81">
        <v>3579</v>
      </c>
      <c r="K47" s="93">
        <v>35500</v>
      </c>
      <c r="L47" s="68">
        <v>5040</v>
      </c>
      <c r="M47" s="84">
        <f t="shared" si="4"/>
        <v>49446</v>
      </c>
    </row>
    <row r="48" spans="1:13">
      <c r="A48" s="354" t="s">
        <v>2901</v>
      </c>
      <c r="B48" s="81">
        <v>2175</v>
      </c>
      <c r="C48" s="81">
        <v>35937</v>
      </c>
      <c r="D48" s="81">
        <v>718</v>
      </c>
      <c r="E48" s="81">
        <v>15477</v>
      </c>
      <c r="F48" s="81">
        <v>2552.5</v>
      </c>
      <c r="G48" s="81">
        <v>58532</v>
      </c>
      <c r="H48" s="81">
        <v>109946</v>
      </c>
      <c r="I48" s="81">
        <v>1420</v>
      </c>
      <c r="J48" s="81">
        <v>4352</v>
      </c>
      <c r="K48" s="93">
        <v>38000</v>
      </c>
      <c r="L48" s="68">
        <v>5040</v>
      </c>
      <c r="M48" s="84">
        <f t="shared" si="4"/>
        <v>61134</v>
      </c>
    </row>
    <row r="49" spans="1:13">
      <c r="A49" s="354" t="s">
        <v>2903</v>
      </c>
      <c r="B49" s="81">
        <v>2107.99999999994</v>
      </c>
      <c r="C49" s="81">
        <v>35565</v>
      </c>
      <c r="D49" s="81">
        <v>937.000000000058</v>
      </c>
      <c r="E49" s="81">
        <v>19315.0000000026</v>
      </c>
      <c r="F49" s="81">
        <v>2972.99999999988</v>
      </c>
      <c r="G49" s="81">
        <v>66316.5</v>
      </c>
      <c r="H49" s="81">
        <f>C49+E49+G49</f>
        <v>121196.500000003</v>
      </c>
      <c r="I49" s="81">
        <v>2534</v>
      </c>
      <c r="J49" s="81">
        <v>4236</v>
      </c>
      <c r="K49" s="93">
        <v>38000</v>
      </c>
      <c r="L49" s="68">
        <v>5040</v>
      </c>
      <c r="M49" s="84">
        <f t="shared" si="4"/>
        <v>71386.500000003</v>
      </c>
    </row>
    <row r="50" spans="1:13">
      <c r="A50" s="354" t="s">
        <v>2905</v>
      </c>
      <c r="B50" s="81">
        <v>2093.87111111189</v>
      </c>
      <c r="C50" s="81">
        <v>35764.5322222366</v>
      </c>
      <c r="D50" s="81">
        <v>666.221388888964</v>
      </c>
      <c r="E50" s="81">
        <v>13324.4277777758</v>
      </c>
      <c r="F50" s="81">
        <v>2707.30472222263</v>
      </c>
      <c r="G50" s="81">
        <v>62619.535555551</v>
      </c>
      <c r="H50" s="81">
        <v>111809.311666673</v>
      </c>
      <c r="I50" s="81">
        <v>2050</v>
      </c>
      <c r="J50" s="81">
        <v>4500</v>
      </c>
      <c r="K50" s="93">
        <v>38000</v>
      </c>
      <c r="L50" s="68">
        <v>5040</v>
      </c>
      <c r="M50" s="84">
        <f t="shared" si="4"/>
        <v>62219.311666673</v>
      </c>
    </row>
    <row r="51" spans="1:13">
      <c r="A51" s="354" t="s">
        <v>2906</v>
      </c>
      <c r="B51" s="81">
        <v>729.956111111271</v>
      </c>
      <c r="C51" s="81">
        <v>12178.9038888904</v>
      </c>
      <c r="D51" s="81">
        <v>239.206111111329</v>
      </c>
      <c r="E51" s="81">
        <v>4784.12222222658</v>
      </c>
      <c r="F51" s="81">
        <v>687.707777778036</v>
      </c>
      <c r="G51" s="81">
        <v>15817.2788888948</v>
      </c>
      <c r="H51" s="81">
        <v>33258.7172222355</v>
      </c>
      <c r="I51" s="81">
        <v>1555</v>
      </c>
      <c r="J51" s="81">
        <v>4700</v>
      </c>
      <c r="K51" s="93">
        <v>16401</v>
      </c>
      <c r="L51" s="68">
        <v>5040</v>
      </c>
      <c r="M51" s="84">
        <f t="shared" si="4"/>
        <v>5562.7172222355</v>
      </c>
    </row>
    <row r="52" spans="1:13">
      <c r="A52" s="354" t="s">
        <v>2907</v>
      </c>
      <c r="B52" s="85">
        <v>1985.45222222218</v>
      </c>
      <c r="C52" s="85">
        <v>33033.0399999994</v>
      </c>
      <c r="D52" s="85">
        <v>641.960833333549</v>
      </c>
      <c r="E52" s="85">
        <v>12839.216666671</v>
      </c>
      <c r="F52" s="85">
        <v>2682.33333333355</v>
      </c>
      <c r="G52" s="85">
        <v>62257.1666666716</v>
      </c>
      <c r="H52" s="85">
        <v>109413.345000009</v>
      </c>
      <c r="I52" s="85">
        <v>2225</v>
      </c>
      <c r="J52" s="85">
        <v>2859</v>
      </c>
      <c r="K52" s="94">
        <v>38000</v>
      </c>
      <c r="L52" s="68">
        <v>5040</v>
      </c>
      <c r="M52" s="84">
        <f t="shared" si="4"/>
        <v>61289.345000009</v>
      </c>
    </row>
    <row r="53" spans="1:13">
      <c r="A53" s="354" t="s">
        <v>2908</v>
      </c>
      <c r="B53" s="81">
        <v>2021.49999999965</v>
      </c>
      <c r="C53" s="81">
        <v>33642.9999999942</v>
      </c>
      <c r="D53" s="81">
        <v>641.500000000058</v>
      </c>
      <c r="E53" s="81">
        <v>12830.0000000012</v>
      </c>
      <c r="F53" s="81">
        <v>2567.00000000058</v>
      </c>
      <c r="G53" s="81">
        <v>59041.0000000134</v>
      </c>
      <c r="H53" s="81">
        <v>105198.000000005</v>
      </c>
      <c r="I53" s="81">
        <v>2002</v>
      </c>
      <c r="J53" s="81">
        <v>5548</v>
      </c>
      <c r="K53" s="93">
        <v>38000</v>
      </c>
      <c r="L53" s="68">
        <v>5040</v>
      </c>
      <c r="M53" s="84">
        <f t="shared" si="4"/>
        <v>54608.000000005</v>
      </c>
    </row>
    <row r="54" s="47" customFormat="1" ht="14" customHeight="1" spans="1:19">
      <c r="A54" s="354" t="s">
        <v>2909</v>
      </c>
      <c r="B54" s="85">
        <v>2165.50000000058</v>
      </c>
      <c r="C54" s="85">
        <v>36072.0000000094</v>
      </c>
      <c r="D54" s="85">
        <v>765</v>
      </c>
      <c r="E54" s="85">
        <v>15300</v>
      </c>
      <c r="F54" s="85">
        <v>2919.50000000017</v>
      </c>
      <c r="G54" s="85">
        <v>65826.0000000027</v>
      </c>
      <c r="H54" s="85">
        <v>118728.000000012</v>
      </c>
      <c r="I54" s="85">
        <v>2105</v>
      </c>
      <c r="J54" s="72">
        <v>5295</v>
      </c>
      <c r="K54" s="94">
        <v>38000</v>
      </c>
      <c r="L54" s="68">
        <v>5040</v>
      </c>
      <c r="M54" s="84">
        <f t="shared" si="4"/>
        <v>68288.000000012</v>
      </c>
      <c r="N54"/>
      <c r="O54"/>
      <c r="P54"/>
      <c r="Q54"/>
      <c r="R54"/>
      <c r="S54"/>
    </row>
    <row r="55" spans="1:19">
      <c r="A55" s="354" t="s">
        <v>2910</v>
      </c>
      <c r="B55" s="85">
        <v>2085.00000000012</v>
      </c>
      <c r="C55" s="85">
        <v>34604.000000002</v>
      </c>
      <c r="D55" s="85">
        <v>575.500000000116</v>
      </c>
      <c r="E55" s="85">
        <v>11510.0000000023</v>
      </c>
      <c r="F55" s="85">
        <v>2760.50000000035</v>
      </c>
      <c r="G55" s="85">
        <v>63491.500000008</v>
      </c>
      <c r="H55" s="85">
        <v>110866.500000013</v>
      </c>
      <c r="I55" s="72">
        <v>1435</v>
      </c>
      <c r="J55" s="72">
        <v>6404</v>
      </c>
      <c r="K55" s="94">
        <v>38000</v>
      </c>
      <c r="L55" s="68">
        <v>5040</v>
      </c>
      <c r="M55" s="84">
        <f t="shared" si="4"/>
        <v>59987.500000013</v>
      </c>
      <c r="N55" s="47"/>
      <c r="O55" s="47"/>
      <c r="P55" s="47"/>
      <c r="Q55" s="47"/>
      <c r="R55" s="47"/>
      <c r="S55" s="47"/>
    </row>
    <row r="56" spans="1:19">
      <c r="A56" s="354" t="s">
        <v>2911</v>
      </c>
      <c r="B56" s="81">
        <v>2199</v>
      </c>
      <c r="C56" s="81">
        <v>36775</v>
      </c>
      <c r="D56" s="81">
        <v>766</v>
      </c>
      <c r="E56" s="81">
        <v>16852</v>
      </c>
      <c r="F56" s="81">
        <v>2741</v>
      </c>
      <c r="G56" s="81">
        <v>62997</v>
      </c>
      <c r="H56" s="81">
        <v>116623.999999974</v>
      </c>
      <c r="I56" s="68">
        <v>2181.3</v>
      </c>
      <c r="J56" s="68">
        <v>5626</v>
      </c>
      <c r="K56" s="93">
        <v>38000</v>
      </c>
      <c r="L56" s="68">
        <v>5040</v>
      </c>
      <c r="M56" s="84">
        <f t="shared" si="4"/>
        <v>65776.699999974</v>
      </c>
      <c r="N56" s="47"/>
      <c r="O56" s="47"/>
      <c r="P56" s="47"/>
      <c r="Q56" s="47"/>
      <c r="R56" s="47"/>
      <c r="S56" s="47"/>
    </row>
    <row r="57" spans="1:19">
      <c r="A57" s="356" t="s">
        <v>2912</v>
      </c>
      <c r="B57" s="85">
        <v>2294.5</v>
      </c>
      <c r="C57" s="85">
        <v>38217</v>
      </c>
      <c r="D57" s="85">
        <v>845.999999999942</v>
      </c>
      <c r="E57" s="85">
        <v>17015.9999999988</v>
      </c>
      <c r="F57" s="85">
        <v>2920.99999999953</v>
      </c>
      <c r="G57" s="85">
        <v>67272.9999999888</v>
      </c>
      <c r="H57" s="85">
        <v>122505.999999988</v>
      </c>
      <c r="I57" s="72">
        <v>1349.5</v>
      </c>
      <c r="J57" s="72">
        <v>6719</v>
      </c>
      <c r="K57" s="94">
        <v>38000</v>
      </c>
      <c r="L57" s="68">
        <v>5040</v>
      </c>
      <c r="M57" s="84">
        <f t="shared" si="4"/>
        <v>71397.499999988</v>
      </c>
      <c r="N57" s="47"/>
      <c r="O57" s="47"/>
      <c r="P57" s="47"/>
      <c r="Q57" s="47"/>
      <c r="R57" s="47"/>
      <c r="S57" s="47"/>
    </row>
    <row r="58" spans="1:19">
      <c r="A58" s="354" t="s">
        <v>2913</v>
      </c>
      <c r="B58" s="81">
        <v>2150.50000000017</v>
      </c>
      <c r="C58" s="81">
        <v>35905.5000000032</v>
      </c>
      <c r="D58" s="81">
        <v>743.999999999651</v>
      </c>
      <c r="E58" s="81">
        <v>14873.999999993</v>
      </c>
      <c r="F58" s="81">
        <v>2708.49999999994</v>
      </c>
      <c r="G58" s="81">
        <v>62457.4999999987</v>
      </c>
      <c r="H58" s="81">
        <v>113236.999999995</v>
      </c>
      <c r="I58" s="68">
        <v>2107.5</v>
      </c>
      <c r="J58" s="68">
        <v>5673</v>
      </c>
      <c r="K58" s="93">
        <v>38000</v>
      </c>
      <c r="L58" s="68">
        <v>5040</v>
      </c>
      <c r="M58" s="84">
        <f t="shared" si="4"/>
        <v>62416.499999995</v>
      </c>
      <c r="N58" s="47"/>
      <c r="O58" s="47"/>
      <c r="P58" s="47"/>
      <c r="Q58" s="47"/>
      <c r="R58" s="47"/>
      <c r="S58" s="47"/>
    </row>
    <row r="59" spans="1:19">
      <c r="A59" s="356" t="s">
        <v>2914</v>
      </c>
      <c r="B59" s="85">
        <v>2002.00000000023</v>
      </c>
      <c r="C59" s="85">
        <v>32124.0000000038</v>
      </c>
      <c r="D59" s="85">
        <v>702.999999999942</v>
      </c>
      <c r="E59" s="85">
        <v>14059.9999999988</v>
      </c>
      <c r="F59" s="85">
        <v>2597.50000000041</v>
      </c>
      <c r="G59" s="85">
        <v>57718.5000000067</v>
      </c>
      <c r="H59" s="85">
        <f t="shared" ref="H59:H71" si="5">C59+E59+G59</f>
        <v>103902.500000009</v>
      </c>
      <c r="I59" s="72">
        <v>2392.5</v>
      </c>
      <c r="J59" s="72">
        <v>4935</v>
      </c>
      <c r="K59" s="94">
        <v>38000</v>
      </c>
      <c r="L59" s="68">
        <v>5040</v>
      </c>
      <c r="M59" s="84">
        <f t="shared" si="4"/>
        <v>53535.000000009</v>
      </c>
      <c r="N59" s="47"/>
      <c r="O59" s="47"/>
      <c r="P59" s="47"/>
      <c r="Q59" s="47"/>
      <c r="R59" s="47"/>
      <c r="S59" s="47"/>
    </row>
    <row r="60" spans="1:19">
      <c r="A60" s="354" t="s">
        <v>2915</v>
      </c>
      <c r="B60" s="81">
        <v>2179.49999999948</v>
      </c>
      <c r="C60" s="81">
        <v>36370.9999999915</v>
      </c>
      <c r="D60" s="81">
        <v>669.500000000058</v>
      </c>
      <c r="E60" s="81">
        <v>13390.0000000012</v>
      </c>
      <c r="F60" s="81">
        <v>2971.49999999983</v>
      </c>
      <c r="G60" s="81">
        <v>68326.9999999952</v>
      </c>
      <c r="H60" s="81">
        <f t="shared" si="5"/>
        <v>118087.999999988</v>
      </c>
      <c r="I60" s="68">
        <v>1112.5</v>
      </c>
      <c r="J60" s="68">
        <v>5575</v>
      </c>
      <c r="K60" s="93">
        <v>38000</v>
      </c>
      <c r="L60" s="68">
        <v>5040</v>
      </c>
      <c r="M60" s="84">
        <f t="shared" si="4"/>
        <v>68360.499999988</v>
      </c>
      <c r="N60" s="47"/>
      <c r="O60" s="47"/>
      <c r="P60" s="47"/>
      <c r="Q60" s="47"/>
      <c r="R60" s="47"/>
      <c r="S60" s="47"/>
    </row>
    <row r="61" spans="1:19">
      <c r="A61" s="356" t="s">
        <v>2917</v>
      </c>
      <c r="B61" s="85">
        <v>2357.99999999994</v>
      </c>
      <c r="C61" s="85">
        <v>39254.9999999984</v>
      </c>
      <c r="D61" s="85">
        <v>781.500000000233</v>
      </c>
      <c r="E61" s="85">
        <v>15630.0000000047</v>
      </c>
      <c r="F61" s="85">
        <v>2911.49999999988</v>
      </c>
      <c r="G61" s="85">
        <v>65618.9999999973</v>
      </c>
      <c r="H61" s="85">
        <f t="shared" si="5"/>
        <v>120504</v>
      </c>
      <c r="I61" s="72">
        <v>1872</v>
      </c>
      <c r="J61" s="72">
        <v>5500</v>
      </c>
      <c r="K61" s="94">
        <v>38000</v>
      </c>
      <c r="L61" s="72">
        <v>5040</v>
      </c>
      <c r="M61" s="95">
        <f t="shared" si="4"/>
        <v>70092</v>
      </c>
      <c r="N61" s="47"/>
      <c r="O61" s="47"/>
      <c r="P61" s="47"/>
      <c r="Q61" s="47"/>
      <c r="R61" s="47"/>
      <c r="S61" s="47"/>
    </row>
    <row r="62" spans="1:19">
      <c r="A62" s="356" t="s">
        <v>2918</v>
      </c>
      <c r="B62" s="85">
        <v>2302.50000000012</v>
      </c>
      <c r="C62" s="85">
        <v>38457.000000002</v>
      </c>
      <c r="D62" s="85">
        <v>683.500000000116</v>
      </c>
      <c r="E62" s="85">
        <v>14354.000000002</v>
      </c>
      <c r="F62" s="85">
        <v>2830.00000000035</v>
      </c>
      <c r="G62" s="85">
        <v>65090.000000008</v>
      </c>
      <c r="H62" s="85">
        <f t="shared" si="5"/>
        <v>117901.000000012</v>
      </c>
      <c r="I62" s="72">
        <v>1111.7</v>
      </c>
      <c r="J62" s="72">
        <v>4737</v>
      </c>
      <c r="K62" s="85">
        <v>38000</v>
      </c>
      <c r="L62" s="72">
        <v>5040</v>
      </c>
      <c r="M62" s="85">
        <f t="shared" si="4"/>
        <v>69012.300000012</v>
      </c>
      <c r="N62" s="47"/>
      <c r="O62" s="47"/>
      <c r="P62" s="47"/>
      <c r="Q62" s="47"/>
      <c r="R62" s="47"/>
      <c r="S62" s="47"/>
    </row>
    <row r="63" spans="1:19">
      <c r="A63" s="354" t="s">
        <v>2919</v>
      </c>
      <c r="B63" s="81">
        <v>991.500000000291</v>
      </c>
      <c r="C63" s="81">
        <v>16649.0000000044</v>
      </c>
      <c r="D63" s="81">
        <v>247.000000000233</v>
      </c>
      <c r="E63" s="81">
        <v>5203.00000000454</v>
      </c>
      <c r="F63" s="81">
        <v>1341.46666666697</v>
      </c>
      <c r="G63" s="81">
        <v>30853.7333333402</v>
      </c>
      <c r="H63" s="81">
        <f t="shared" si="5"/>
        <v>52705.7333333491</v>
      </c>
      <c r="I63" s="68">
        <v>627.5</v>
      </c>
      <c r="J63" s="68">
        <v>3876</v>
      </c>
      <c r="K63" s="81">
        <v>24034</v>
      </c>
      <c r="L63" s="68">
        <v>5040</v>
      </c>
      <c r="M63" s="81">
        <f t="shared" si="4"/>
        <v>19128.2333333491</v>
      </c>
      <c r="N63" s="47"/>
      <c r="O63" s="47"/>
      <c r="P63" s="47"/>
      <c r="Q63" s="47"/>
      <c r="R63" s="47"/>
      <c r="S63" s="47"/>
    </row>
    <row r="64" spans="1:19">
      <c r="A64" s="354" t="s">
        <v>2920</v>
      </c>
      <c r="B64" s="81">
        <v>2219.00000000023</v>
      </c>
      <c r="C64" s="81">
        <v>37524.0000000034</v>
      </c>
      <c r="D64" s="81">
        <v>918.500000000466</v>
      </c>
      <c r="E64" s="81">
        <v>20350.5000000111</v>
      </c>
      <c r="F64" s="81">
        <v>3168.99999999965</v>
      </c>
      <c r="G64" s="81">
        <v>72091.9999999934</v>
      </c>
      <c r="H64" s="81">
        <f t="shared" si="5"/>
        <v>129966.500000008</v>
      </c>
      <c r="I64" s="68">
        <v>2300.5</v>
      </c>
      <c r="J64" s="68">
        <v>5849</v>
      </c>
      <c r="K64" s="81">
        <v>34896</v>
      </c>
      <c r="L64" s="68">
        <v>5040</v>
      </c>
      <c r="M64" s="81">
        <f t="shared" si="4"/>
        <v>81881.000000008</v>
      </c>
      <c r="N64" s="47"/>
      <c r="O64" s="47"/>
      <c r="P64" s="47"/>
      <c r="Q64" s="47"/>
      <c r="R64" s="47"/>
      <c r="S64" s="47"/>
    </row>
    <row r="65" spans="1:19">
      <c r="A65" s="354" t="s">
        <v>2921</v>
      </c>
      <c r="B65" s="81">
        <v>2006.00000000023</v>
      </c>
      <c r="C65" s="81">
        <v>35542.5000000012</v>
      </c>
      <c r="D65" s="81">
        <v>780.499999999942</v>
      </c>
      <c r="E65" s="81">
        <v>18213.4999999981</v>
      </c>
      <c r="F65" s="81">
        <v>2843.04999999964</v>
      </c>
      <c r="G65" s="81">
        <v>65411.1499999917</v>
      </c>
      <c r="H65" s="81">
        <f t="shared" si="5"/>
        <v>119167.149999991</v>
      </c>
      <c r="I65" s="68">
        <v>2134</v>
      </c>
      <c r="J65" s="68">
        <v>4737</v>
      </c>
      <c r="K65" s="81">
        <v>27441</v>
      </c>
      <c r="L65" s="68">
        <v>5040</v>
      </c>
      <c r="M65" s="81">
        <f t="shared" si="4"/>
        <v>79815.149999991</v>
      </c>
      <c r="N65" s="47"/>
      <c r="O65" s="47"/>
      <c r="P65" s="47"/>
      <c r="Q65" s="47"/>
      <c r="R65" s="47"/>
      <c r="S65" s="47"/>
    </row>
    <row r="66" spans="1:19">
      <c r="A66" s="354" t="s">
        <v>2922</v>
      </c>
      <c r="B66" s="81">
        <v>1986.00000000029</v>
      </c>
      <c r="C66" s="81">
        <v>35451.5000000066</v>
      </c>
      <c r="D66" s="81">
        <v>540.499999999825</v>
      </c>
      <c r="E66" s="81">
        <v>12888.9999999956</v>
      </c>
      <c r="F66" s="81">
        <v>2771.00000000017</v>
      </c>
      <c r="G66" s="81">
        <v>62921.0000000048</v>
      </c>
      <c r="H66" s="81">
        <f t="shared" si="5"/>
        <v>111261.500000007</v>
      </c>
      <c r="I66" s="68">
        <v>2047.8</v>
      </c>
      <c r="J66" s="68">
        <v>4737</v>
      </c>
      <c r="K66" s="81">
        <v>28541</v>
      </c>
      <c r="L66" s="68">
        <v>5040</v>
      </c>
      <c r="M66" s="81">
        <f t="shared" si="4"/>
        <v>70895.700000007</v>
      </c>
      <c r="N66" s="47"/>
      <c r="O66" s="47"/>
      <c r="P66" s="47"/>
      <c r="Q66" s="47"/>
      <c r="R66" s="47"/>
      <c r="S66" s="47"/>
    </row>
    <row r="67" spans="1:19">
      <c r="A67" s="354" t="s">
        <v>2923</v>
      </c>
      <c r="B67" s="85">
        <v>2348.49999999971</v>
      </c>
      <c r="C67" s="85">
        <v>43321.9999999932</v>
      </c>
      <c r="D67" s="85">
        <v>823.999999999825</v>
      </c>
      <c r="E67" s="85">
        <v>18814.4999999953</v>
      </c>
      <c r="F67" s="85">
        <v>2711.00000000041</v>
      </c>
      <c r="G67" s="85">
        <v>62353.0000000094</v>
      </c>
      <c r="H67" s="85">
        <f t="shared" si="5"/>
        <v>124489.499999998</v>
      </c>
      <c r="I67" s="72">
        <v>2022.3</v>
      </c>
      <c r="J67" s="72">
        <v>4737</v>
      </c>
      <c r="K67" s="85">
        <v>28541</v>
      </c>
      <c r="L67" s="72">
        <v>5040</v>
      </c>
      <c r="M67" s="85">
        <f t="shared" si="4"/>
        <v>84149.199999998</v>
      </c>
      <c r="N67" s="47"/>
      <c r="O67" s="47"/>
      <c r="P67" s="47"/>
      <c r="Q67" s="47"/>
      <c r="R67" s="47"/>
      <c r="S67" s="47"/>
    </row>
    <row r="68" spans="1:19">
      <c r="A68" s="358" t="s">
        <v>2924</v>
      </c>
      <c r="B68" s="81"/>
      <c r="C68" s="81"/>
      <c r="D68" s="81"/>
      <c r="E68" s="81"/>
      <c r="F68" s="81"/>
      <c r="G68" s="81"/>
      <c r="H68" s="85">
        <f t="shared" si="5"/>
        <v>0</v>
      </c>
      <c r="I68" s="68"/>
      <c r="J68" s="68"/>
      <c r="K68" s="81"/>
      <c r="L68" s="68"/>
      <c r="M68" s="85">
        <f t="shared" si="4"/>
        <v>0</v>
      </c>
      <c r="N68" s="47"/>
      <c r="O68" s="47"/>
      <c r="P68" s="47"/>
      <c r="Q68" s="47"/>
      <c r="R68" s="47"/>
      <c r="S68" s="47"/>
    </row>
    <row r="69" spans="1:19">
      <c r="A69" s="358" t="s">
        <v>2925</v>
      </c>
      <c r="B69" s="81"/>
      <c r="C69" s="81"/>
      <c r="D69" s="81"/>
      <c r="E69" s="81"/>
      <c r="F69" s="81"/>
      <c r="G69" s="81"/>
      <c r="H69" s="85">
        <f t="shared" si="5"/>
        <v>0</v>
      </c>
      <c r="I69" s="68"/>
      <c r="J69" s="68"/>
      <c r="K69" s="81"/>
      <c r="L69" s="68"/>
      <c r="M69" s="85">
        <f t="shared" si="4"/>
        <v>0</v>
      </c>
      <c r="N69" s="47"/>
      <c r="O69" s="47"/>
      <c r="P69" s="47"/>
      <c r="Q69" s="47"/>
      <c r="R69" s="47"/>
      <c r="S69" s="47"/>
    </row>
    <row r="70" spans="1:19">
      <c r="A70" s="358" t="s">
        <v>2926</v>
      </c>
      <c r="B70" s="81">
        <v>1745.00000000052</v>
      </c>
      <c r="C70" s="81">
        <v>35727.0000000105</v>
      </c>
      <c r="D70" s="81">
        <v>576.999999999767</v>
      </c>
      <c r="E70" s="81">
        <v>14655.4999999927</v>
      </c>
      <c r="F70" s="81">
        <v>2056.99999999971</v>
      </c>
      <c r="G70" s="81">
        <v>47310.9999999933</v>
      </c>
      <c r="H70" s="85">
        <f t="shared" si="5"/>
        <v>97693.4999999965</v>
      </c>
      <c r="I70" s="68"/>
      <c r="J70" s="68"/>
      <c r="K70" s="81">
        <v>38000</v>
      </c>
      <c r="L70" s="68">
        <v>5040</v>
      </c>
      <c r="M70" s="85">
        <f t="shared" si="4"/>
        <v>54653.4999999965</v>
      </c>
      <c r="N70" s="47"/>
      <c r="O70" s="47"/>
      <c r="P70" s="47"/>
      <c r="Q70" s="47"/>
      <c r="R70" s="47"/>
      <c r="S70" s="47"/>
    </row>
    <row r="71" spans="1:19">
      <c r="A71" s="358" t="s">
        <v>2927</v>
      </c>
      <c r="B71" s="81">
        <v>1755.5</v>
      </c>
      <c r="C71" s="81">
        <v>36456.5000000085</v>
      </c>
      <c r="D71" s="81">
        <v>659.000000000058</v>
      </c>
      <c r="E71" s="81">
        <v>16447.0000000031</v>
      </c>
      <c r="F71" s="81">
        <v>2873.50000000326</v>
      </c>
      <c r="G71" s="81">
        <v>65584.5000001125</v>
      </c>
      <c r="H71" s="81">
        <f t="shared" si="5"/>
        <v>118488.000000124</v>
      </c>
      <c r="I71" s="68">
        <v>3939.5</v>
      </c>
      <c r="J71" s="68"/>
      <c r="K71" s="81">
        <v>38000</v>
      </c>
      <c r="L71" s="68"/>
      <c r="M71" s="81">
        <f t="shared" si="4"/>
        <v>76548.500000124</v>
      </c>
      <c r="N71" s="47"/>
      <c r="O71" s="47"/>
      <c r="P71" s="47"/>
      <c r="Q71" s="47"/>
      <c r="R71" s="47"/>
      <c r="S71" s="47"/>
    </row>
    <row r="72" ht="24" customHeight="1"/>
    <row r="73" ht="22.5" spans="1:18">
      <c r="A73" s="66" t="s">
        <v>2934</v>
      </c>
      <c r="B73" s="66"/>
      <c r="C73" s="66"/>
      <c r="D73" s="66"/>
      <c r="E73" s="66"/>
      <c r="F73" s="66"/>
      <c r="G73" s="66"/>
      <c r="H73" s="66"/>
      <c r="J73" s="105" t="s">
        <v>2935</v>
      </c>
      <c r="K73" s="105"/>
      <c r="L73" s="105"/>
      <c r="M73" s="120"/>
      <c r="O73" s="105" t="s">
        <v>2936</v>
      </c>
      <c r="P73" s="105"/>
      <c r="Q73" s="105"/>
      <c r="R73" s="120"/>
    </row>
    <row r="74" spans="1:18">
      <c r="A74" s="98"/>
      <c r="B74" s="92" t="s">
        <v>2937</v>
      </c>
      <c r="C74" s="92" t="s">
        <v>1644</v>
      </c>
      <c r="D74" s="92" t="s">
        <v>2875</v>
      </c>
      <c r="E74" s="92" t="s">
        <v>2876</v>
      </c>
      <c r="F74" s="92" t="s">
        <v>2877</v>
      </c>
      <c r="G74" s="92" t="s">
        <v>2878</v>
      </c>
      <c r="H74" s="92" t="s">
        <v>2880</v>
      </c>
      <c r="J74" s="67"/>
      <c r="K74" s="8" t="s">
        <v>2938</v>
      </c>
      <c r="L74" s="8"/>
      <c r="M74" s="9" t="s">
        <v>53</v>
      </c>
      <c r="O74" s="67"/>
      <c r="P74" s="121" t="s">
        <v>2939</v>
      </c>
      <c r="Q74" s="121"/>
      <c r="R74" s="9" t="s">
        <v>53</v>
      </c>
    </row>
    <row r="75" ht="24" spans="1:18">
      <c r="A75" s="99"/>
      <c r="B75" s="88" t="s">
        <v>2939</v>
      </c>
      <c r="C75" s="72"/>
      <c r="D75" s="72"/>
      <c r="E75" s="72"/>
      <c r="F75" s="72"/>
      <c r="G75" s="72"/>
      <c r="H75" s="72"/>
      <c r="J75" s="99"/>
      <c r="K75" s="109" t="s">
        <v>2940</v>
      </c>
      <c r="L75" s="109" t="s">
        <v>2941</v>
      </c>
      <c r="M75" s="122"/>
      <c r="O75" s="99"/>
      <c r="P75" s="109"/>
      <c r="Q75" s="109"/>
      <c r="R75" s="122"/>
    </row>
    <row r="76" ht="36" spans="1:18">
      <c r="A76" s="354" t="s">
        <v>2888</v>
      </c>
      <c r="B76" s="69" t="s">
        <v>2942</v>
      </c>
      <c r="C76" s="100">
        <v>9088</v>
      </c>
      <c r="D76" s="100">
        <v>2060</v>
      </c>
      <c r="E76" s="100">
        <v>4000</v>
      </c>
      <c r="F76" s="100">
        <v>510</v>
      </c>
      <c r="G76" s="100">
        <v>4500</v>
      </c>
      <c r="H76" s="100">
        <f t="shared" ref="H76:H105" si="6">C76+D76-E76-F76-G76</f>
        <v>2138</v>
      </c>
      <c r="J76" s="354" t="s">
        <v>2892</v>
      </c>
      <c r="K76" s="68">
        <v>548</v>
      </c>
      <c r="L76" s="68">
        <v>12604</v>
      </c>
      <c r="M76" s="69" t="s">
        <v>2943</v>
      </c>
      <c r="O76" s="354" t="s">
        <v>2894</v>
      </c>
      <c r="P76" s="68">
        <v>19007</v>
      </c>
      <c r="Q76" s="68"/>
      <c r="R76" s="69"/>
    </row>
    <row r="77" spans="1:18">
      <c r="A77" s="354" t="s">
        <v>2890</v>
      </c>
      <c r="B77" s="68">
        <v>33053</v>
      </c>
      <c r="C77" s="68">
        <v>33053</v>
      </c>
      <c r="D77" s="68">
        <v>900</v>
      </c>
      <c r="E77" s="68">
        <v>4800</v>
      </c>
      <c r="F77" s="68">
        <v>550</v>
      </c>
      <c r="G77" s="68">
        <v>4500</v>
      </c>
      <c r="H77" s="68">
        <f t="shared" si="6"/>
        <v>24103</v>
      </c>
      <c r="J77" s="354" t="s">
        <v>2894</v>
      </c>
      <c r="K77" s="68">
        <v>3247</v>
      </c>
      <c r="L77" s="68">
        <v>73661.5</v>
      </c>
      <c r="M77" s="69"/>
      <c r="O77" s="354" t="s">
        <v>2895</v>
      </c>
      <c r="P77" s="72">
        <v>23683</v>
      </c>
      <c r="Q77" s="72"/>
      <c r="R77" s="132"/>
    </row>
    <row r="78" spans="1:18">
      <c r="A78" s="354" t="s">
        <v>2892</v>
      </c>
      <c r="B78" s="68">
        <v>24868</v>
      </c>
      <c r="C78" s="68">
        <v>24868</v>
      </c>
      <c r="D78" s="68"/>
      <c r="E78" s="68">
        <v>3840</v>
      </c>
      <c r="F78" s="68">
        <v>600</v>
      </c>
      <c r="G78" s="68">
        <v>4500</v>
      </c>
      <c r="H78" s="68">
        <f t="shared" si="6"/>
        <v>15928</v>
      </c>
      <c r="J78" s="354" t="s">
        <v>2895</v>
      </c>
      <c r="K78" s="68">
        <v>1600</v>
      </c>
      <c r="L78" s="68">
        <v>36111.5</v>
      </c>
      <c r="M78" s="69"/>
      <c r="O78" s="358" t="s">
        <v>2896</v>
      </c>
      <c r="P78" s="68">
        <v>12595</v>
      </c>
      <c r="Q78" s="75"/>
      <c r="R78" s="133"/>
    </row>
    <row r="79" spans="1:18">
      <c r="A79" s="354" t="s">
        <v>2894</v>
      </c>
      <c r="B79" s="68">
        <v>29513</v>
      </c>
      <c r="C79" s="68">
        <v>29513</v>
      </c>
      <c r="D79" s="68">
        <v>856</v>
      </c>
      <c r="E79" s="68">
        <v>5440</v>
      </c>
      <c r="F79" s="68">
        <v>600</v>
      </c>
      <c r="G79" s="68">
        <v>4500</v>
      </c>
      <c r="H79" s="68">
        <f t="shared" si="6"/>
        <v>19829</v>
      </c>
      <c r="J79" s="354" t="s">
        <v>2896</v>
      </c>
      <c r="K79" s="68">
        <v>966</v>
      </c>
      <c r="L79" s="68">
        <v>22217.5</v>
      </c>
      <c r="M79" s="69"/>
      <c r="O79" s="358" t="s">
        <v>2901</v>
      </c>
      <c r="P79" s="68">
        <v>34842</v>
      </c>
      <c r="Q79" s="134"/>
      <c r="R79" s="135"/>
    </row>
    <row r="80" spans="1:18">
      <c r="A80" s="354" t="s">
        <v>2895</v>
      </c>
      <c r="B80" s="68">
        <v>10450</v>
      </c>
      <c r="C80" s="68">
        <v>10450</v>
      </c>
      <c r="D80" s="68">
        <v>365</v>
      </c>
      <c r="E80" s="68">
        <v>1120</v>
      </c>
      <c r="F80" s="68">
        <v>375</v>
      </c>
      <c r="G80" s="68">
        <v>4500</v>
      </c>
      <c r="H80" s="68">
        <f t="shared" si="6"/>
        <v>4820</v>
      </c>
      <c r="J80" s="354" t="s">
        <v>2901</v>
      </c>
      <c r="K80" s="68">
        <v>2274</v>
      </c>
      <c r="L80" s="68">
        <v>52512</v>
      </c>
      <c r="M80" s="69"/>
      <c r="O80" s="358" t="s">
        <v>2903</v>
      </c>
      <c r="P80" s="68">
        <v>19426</v>
      </c>
      <c r="Q80" s="134"/>
      <c r="R80" s="135"/>
    </row>
    <row r="81" spans="1:18">
      <c r="A81" s="354" t="s">
        <v>2896</v>
      </c>
      <c r="B81" s="68">
        <v>8224</v>
      </c>
      <c r="C81" s="68">
        <v>8224</v>
      </c>
      <c r="D81" s="68">
        <v>341</v>
      </c>
      <c r="E81" s="68">
        <v>1010</v>
      </c>
      <c r="F81" s="68">
        <v>255</v>
      </c>
      <c r="G81" s="68">
        <v>4500</v>
      </c>
      <c r="H81" s="68">
        <f t="shared" si="6"/>
        <v>2800</v>
      </c>
      <c r="J81" s="354" t="s">
        <v>2903</v>
      </c>
      <c r="K81" s="68">
        <v>3871</v>
      </c>
      <c r="L81" s="68">
        <v>89033</v>
      </c>
      <c r="M81" s="29"/>
      <c r="O81" s="358" t="s">
        <v>2905</v>
      </c>
      <c r="P81" s="68">
        <v>33345</v>
      </c>
      <c r="Q81" s="134"/>
      <c r="R81" s="135"/>
    </row>
    <row r="82" spans="1:18">
      <c r="A82" s="354" t="s">
        <v>2901</v>
      </c>
      <c r="B82" s="68">
        <v>10123</v>
      </c>
      <c r="C82" s="68">
        <v>10123</v>
      </c>
      <c r="D82" s="68">
        <v>309</v>
      </c>
      <c r="E82" s="68">
        <v>655</v>
      </c>
      <c r="F82" s="68">
        <v>320</v>
      </c>
      <c r="G82" s="68">
        <v>4500</v>
      </c>
      <c r="H82" s="68">
        <f t="shared" si="6"/>
        <v>4957</v>
      </c>
      <c r="J82" s="354" t="s">
        <v>2905</v>
      </c>
      <c r="K82" s="68">
        <v>3932.00000000081</v>
      </c>
      <c r="L82" s="68">
        <v>90436.0000000161</v>
      </c>
      <c r="M82" s="69"/>
      <c r="O82" s="358" t="s">
        <v>2906</v>
      </c>
      <c r="P82" s="68">
        <v>18337</v>
      </c>
      <c r="Q82" s="134"/>
      <c r="R82" s="135"/>
    </row>
    <row r="83" spans="1:18">
      <c r="A83" s="354" t="s">
        <v>2903</v>
      </c>
      <c r="B83" s="68">
        <v>24518</v>
      </c>
      <c r="C83" s="68">
        <v>24518</v>
      </c>
      <c r="D83" s="68">
        <v>500</v>
      </c>
      <c r="E83" s="68">
        <v>905</v>
      </c>
      <c r="F83" s="68">
        <v>538</v>
      </c>
      <c r="G83" s="68">
        <v>4500</v>
      </c>
      <c r="H83" s="68">
        <f t="shared" si="6"/>
        <v>19075</v>
      </c>
      <c r="J83" s="354" t="s">
        <v>2906</v>
      </c>
      <c r="K83" s="68">
        <v>988</v>
      </c>
      <c r="L83" s="68">
        <v>22724</v>
      </c>
      <c r="M83" s="123"/>
      <c r="O83" s="358" t="s">
        <v>2907</v>
      </c>
      <c r="P83" s="68">
        <v>41064</v>
      </c>
      <c r="Q83" s="75"/>
      <c r="R83" s="96"/>
    </row>
    <row r="84" spans="1:18">
      <c r="A84" s="354" t="s">
        <v>2905</v>
      </c>
      <c r="B84" s="68">
        <v>9347</v>
      </c>
      <c r="C84" s="68">
        <v>9347</v>
      </c>
      <c r="D84" s="68">
        <v>450</v>
      </c>
      <c r="E84" s="68">
        <v>1250</v>
      </c>
      <c r="F84" s="68">
        <v>501</v>
      </c>
      <c r="G84" s="68">
        <v>4500</v>
      </c>
      <c r="H84" s="68">
        <f t="shared" si="6"/>
        <v>3546</v>
      </c>
      <c r="J84" s="354" t="s">
        <v>2907</v>
      </c>
      <c r="K84" s="72">
        <v>3837</v>
      </c>
      <c r="L84" s="72">
        <f t="shared" ref="L84:L87" si="7">K84*23</f>
        <v>88251</v>
      </c>
      <c r="M84" s="124"/>
      <c r="O84" s="358" t="s">
        <v>2908</v>
      </c>
      <c r="P84" s="68">
        <v>63841</v>
      </c>
      <c r="Q84" s="134"/>
      <c r="R84" s="135"/>
    </row>
    <row r="85" spans="1:18">
      <c r="A85" s="354" t="s">
        <v>2906</v>
      </c>
      <c r="B85" s="68">
        <v>2015</v>
      </c>
      <c r="C85" s="68">
        <v>2015</v>
      </c>
      <c r="D85" s="68">
        <v>170</v>
      </c>
      <c r="E85" s="68">
        <v>210</v>
      </c>
      <c r="F85" s="68">
        <v>501</v>
      </c>
      <c r="G85" s="68">
        <v>4700</v>
      </c>
      <c r="H85" s="68">
        <f t="shared" si="6"/>
        <v>-3226</v>
      </c>
      <c r="J85" s="354" t="s">
        <v>2908</v>
      </c>
      <c r="K85" s="68">
        <v>4546.00000000093</v>
      </c>
      <c r="L85" s="68">
        <v>104558.000000023</v>
      </c>
      <c r="M85" s="39"/>
      <c r="O85" s="358" t="s">
        <v>2909</v>
      </c>
      <c r="P85" s="68">
        <v>58504</v>
      </c>
      <c r="Q85" s="134"/>
      <c r="R85" s="134"/>
    </row>
    <row r="86" spans="1:18">
      <c r="A86" s="354" t="s">
        <v>2907</v>
      </c>
      <c r="B86" s="68">
        <v>16666</v>
      </c>
      <c r="C86" s="68">
        <v>16666</v>
      </c>
      <c r="D86" s="68">
        <v>660</v>
      </c>
      <c r="E86" s="68">
        <v>1730</v>
      </c>
      <c r="F86" s="68">
        <v>525</v>
      </c>
      <c r="G86" s="68">
        <v>4700</v>
      </c>
      <c r="H86" s="68">
        <f t="shared" si="6"/>
        <v>10371</v>
      </c>
      <c r="J86" s="354" t="s">
        <v>2909</v>
      </c>
      <c r="K86" s="72">
        <v>4356</v>
      </c>
      <c r="L86" s="72">
        <f t="shared" si="7"/>
        <v>100188</v>
      </c>
      <c r="M86" s="125"/>
      <c r="O86" s="358" t="s">
        <v>2910</v>
      </c>
      <c r="P86" s="68">
        <v>47009</v>
      </c>
      <c r="Q86" s="75"/>
      <c r="R86" s="75"/>
    </row>
    <row r="87" spans="1:18">
      <c r="A87" s="354" t="s">
        <v>2908</v>
      </c>
      <c r="B87" s="72">
        <v>24500</v>
      </c>
      <c r="C87" s="72">
        <v>24500</v>
      </c>
      <c r="D87" s="72">
        <v>570</v>
      </c>
      <c r="E87" s="72">
        <v>983</v>
      </c>
      <c r="F87" s="72">
        <v>770</v>
      </c>
      <c r="G87" s="72">
        <v>4700</v>
      </c>
      <c r="H87" s="72">
        <f t="shared" si="6"/>
        <v>18617</v>
      </c>
      <c r="J87" s="354" t="s">
        <v>2910</v>
      </c>
      <c r="K87" s="72">
        <v>5544.5</v>
      </c>
      <c r="L87" s="72">
        <f t="shared" si="7"/>
        <v>127523.5</v>
      </c>
      <c r="M87" s="72"/>
      <c r="O87" s="358" t="s">
        <v>2911</v>
      </c>
      <c r="P87" s="68">
        <v>36772</v>
      </c>
      <c r="Q87" s="75"/>
      <c r="R87" s="75"/>
    </row>
    <row r="88" spans="1:18">
      <c r="A88" s="354" t="s">
        <v>2909</v>
      </c>
      <c r="B88" s="68">
        <v>25549</v>
      </c>
      <c r="C88" s="68">
        <v>25549</v>
      </c>
      <c r="D88" s="68">
        <v>814</v>
      </c>
      <c r="E88" s="68">
        <v>1466</v>
      </c>
      <c r="F88" s="68">
        <v>612</v>
      </c>
      <c r="G88" s="68">
        <v>4700</v>
      </c>
      <c r="H88" s="68">
        <f t="shared" si="6"/>
        <v>19585</v>
      </c>
      <c r="J88" s="354" t="s">
        <v>2911</v>
      </c>
      <c r="K88" s="68">
        <v>3561</v>
      </c>
      <c r="L88" s="68">
        <f>3561*23</f>
        <v>81903</v>
      </c>
      <c r="M88" s="68"/>
      <c r="O88" s="358" t="s">
        <v>2912</v>
      </c>
      <c r="P88" s="68">
        <v>43398</v>
      </c>
      <c r="Q88" s="75"/>
      <c r="R88" s="75"/>
    </row>
    <row r="89" spans="1:18">
      <c r="A89" s="354" t="s">
        <v>2910</v>
      </c>
      <c r="B89" s="72">
        <v>11718</v>
      </c>
      <c r="C89" s="72">
        <v>11718</v>
      </c>
      <c r="D89" s="72">
        <v>592</v>
      </c>
      <c r="E89" s="72">
        <v>525</v>
      </c>
      <c r="F89" s="72">
        <v>600</v>
      </c>
      <c r="G89" s="72">
        <v>4700</v>
      </c>
      <c r="H89" s="72">
        <f t="shared" si="6"/>
        <v>6485</v>
      </c>
      <c r="J89" s="354" t="s">
        <v>2912</v>
      </c>
      <c r="K89" s="72">
        <v>5799.00000000064</v>
      </c>
      <c r="L89" s="72">
        <v>133377.000000015</v>
      </c>
      <c r="M89" s="72"/>
      <c r="O89" s="358" t="s">
        <v>2913</v>
      </c>
      <c r="P89" s="68">
        <v>56585</v>
      </c>
      <c r="Q89" s="75"/>
      <c r="R89" s="136"/>
    </row>
    <row r="90" spans="1:18">
      <c r="A90" s="354" t="s">
        <v>2911</v>
      </c>
      <c r="B90" s="72">
        <v>14295</v>
      </c>
      <c r="C90" s="72">
        <v>14295</v>
      </c>
      <c r="D90" s="72">
        <v>350</v>
      </c>
      <c r="E90" s="72">
        <v>525</v>
      </c>
      <c r="F90" s="72">
        <v>600</v>
      </c>
      <c r="G90" s="72">
        <v>4700</v>
      </c>
      <c r="H90" s="72">
        <f t="shared" si="6"/>
        <v>8820</v>
      </c>
      <c r="J90" s="358" t="s">
        <v>2913</v>
      </c>
      <c r="K90" s="72">
        <v>5433.00000000029</v>
      </c>
      <c r="L90" s="72">
        <v>124959.000000007</v>
      </c>
      <c r="M90" s="126"/>
      <c r="O90" s="358" t="s">
        <v>2914</v>
      </c>
      <c r="P90" s="72">
        <v>44100.2</v>
      </c>
      <c r="Q90" s="75"/>
      <c r="R90" s="136"/>
    </row>
    <row r="91" spans="1:18">
      <c r="A91" s="356" t="s">
        <v>2912</v>
      </c>
      <c r="B91" s="72">
        <v>10835</v>
      </c>
      <c r="C91" s="72">
        <v>10835</v>
      </c>
      <c r="D91" s="72">
        <v>546</v>
      </c>
      <c r="E91" s="72">
        <v>380</v>
      </c>
      <c r="F91" s="72">
        <v>700</v>
      </c>
      <c r="G91" s="89">
        <v>4700</v>
      </c>
      <c r="H91" s="72">
        <f t="shared" si="6"/>
        <v>5601</v>
      </c>
      <c r="J91" s="355" t="s">
        <v>2914</v>
      </c>
      <c r="K91" s="72">
        <v>5112.00000000122</v>
      </c>
      <c r="L91" s="72">
        <v>125085.500000028</v>
      </c>
      <c r="M91" s="72"/>
      <c r="O91" s="355" t="s">
        <v>2915</v>
      </c>
      <c r="P91" s="72">
        <v>32429</v>
      </c>
      <c r="Q91" s="72"/>
      <c r="R91" s="126"/>
    </row>
    <row r="92" spans="1:18">
      <c r="A92" s="354" t="s">
        <v>2913</v>
      </c>
      <c r="B92" s="72">
        <v>14720</v>
      </c>
      <c r="C92" s="72">
        <v>14720</v>
      </c>
      <c r="D92" s="72">
        <v>330</v>
      </c>
      <c r="E92" s="72">
        <v>905</v>
      </c>
      <c r="F92" s="72">
        <v>600</v>
      </c>
      <c r="G92" s="72">
        <v>4700</v>
      </c>
      <c r="H92" s="72">
        <f t="shared" si="6"/>
        <v>8845</v>
      </c>
      <c r="J92" s="354" t="s">
        <v>2915</v>
      </c>
      <c r="K92" s="68">
        <v>5181.0000000014</v>
      </c>
      <c r="L92" s="68">
        <v>119163.000000032</v>
      </c>
      <c r="M92" s="68"/>
      <c r="O92" s="354" t="s">
        <v>2917</v>
      </c>
      <c r="P92" s="68">
        <v>75127</v>
      </c>
      <c r="Q92" s="68"/>
      <c r="R92" s="40"/>
    </row>
    <row r="93" spans="1:18">
      <c r="A93" s="358" t="s">
        <v>2914</v>
      </c>
      <c r="B93" s="68">
        <v>15261.192</v>
      </c>
      <c r="C93" s="68">
        <v>15259</v>
      </c>
      <c r="D93" s="68">
        <v>450</v>
      </c>
      <c r="E93" s="68">
        <v>496</v>
      </c>
      <c r="F93" s="68">
        <v>600</v>
      </c>
      <c r="G93" s="68">
        <v>4700</v>
      </c>
      <c r="H93" s="68">
        <f t="shared" si="6"/>
        <v>9913</v>
      </c>
      <c r="J93" s="354" t="s">
        <v>2917</v>
      </c>
      <c r="K93" s="72">
        <v>8336.00000000111</v>
      </c>
      <c r="L93" s="72">
        <v>191728.000000025</v>
      </c>
      <c r="M93" s="72"/>
      <c r="O93" s="354" t="s">
        <v>2918</v>
      </c>
      <c r="P93" s="68">
        <v>61608</v>
      </c>
      <c r="Q93" s="68"/>
      <c r="R93" s="68"/>
    </row>
    <row r="94" spans="1:18">
      <c r="A94" s="355" t="s">
        <v>2915</v>
      </c>
      <c r="B94" s="72">
        <v>19523.7</v>
      </c>
      <c r="C94" s="72">
        <v>19523.7</v>
      </c>
      <c r="D94" s="72">
        <v>0</v>
      </c>
      <c r="E94" s="72">
        <v>1120</v>
      </c>
      <c r="F94" s="72">
        <v>600</v>
      </c>
      <c r="G94" s="72">
        <v>4700</v>
      </c>
      <c r="H94" s="72">
        <f t="shared" si="6"/>
        <v>13103.7</v>
      </c>
      <c r="J94" s="358" t="s">
        <v>2918</v>
      </c>
      <c r="K94" s="68">
        <v>7251.99999999977</v>
      </c>
      <c r="L94" s="127">
        <v>166795.999999995</v>
      </c>
      <c r="M94" s="40"/>
      <c r="O94" s="354" t="s">
        <v>2919</v>
      </c>
      <c r="P94" s="68">
        <v>24183</v>
      </c>
      <c r="Q94" s="68"/>
      <c r="R94" s="68"/>
    </row>
    <row r="95" spans="1:18">
      <c r="A95" s="356" t="s">
        <v>2917</v>
      </c>
      <c r="B95" s="72">
        <v>30524.188</v>
      </c>
      <c r="C95" s="72">
        <v>30524.188</v>
      </c>
      <c r="D95" s="72">
        <v>0</v>
      </c>
      <c r="E95" s="72">
        <v>1005</v>
      </c>
      <c r="F95" s="72">
        <v>600</v>
      </c>
      <c r="G95" s="72">
        <v>4500</v>
      </c>
      <c r="H95" s="72">
        <f t="shared" si="6"/>
        <v>24419.188</v>
      </c>
      <c r="J95" s="355" t="s">
        <v>2919</v>
      </c>
      <c r="K95" s="72">
        <v>1420.49999999761</v>
      </c>
      <c r="L95" s="89">
        <v>32671.4999999451</v>
      </c>
      <c r="M95" s="126"/>
      <c r="O95" s="354" t="s">
        <v>2920</v>
      </c>
      <c r="P95" s="68">
        <v>63597</v>
      </c>
      <c r="Q95" s="68"/>
      <c r="R95" s="68"/>
    </row>
    <row r="96" spans="1:18">
      <c r="A96" s="356" t="s">
        <v>2918</v>
      </c>
      <c r="B96" s="72">
        <v>17941</v>
      </c>
      <c r="C96" s="72">
        <v>17941</v>
      </c>
      <c r="D96" s="72">
        <v>0</v>
      </c>
      <c r="E96" s="72">
        <v>716.5</v>
      </c>
      <c r="F96" s="72">
        <v>600</v>
      </c>
      <c r="G96" s="72">
        <v>4500</v>
      </c>
      <c r="H96" s="72">
        <f t="shared" si="6"/>
        <v>12124.5</v>
      </c>
      <c r="J96" s="354" t="s">
        <v>2920</v>
      </c>
      <c r="K96" s="72">
        <v>7616.49999999942</v>
      </c>
      <c r="L96" s="72">
        <v>175179.499999987</v>
      </c>
      <c r="M96" s="72"/>
      <c r="O96" s="354" t="s">
        <v>2921</v>
      </c>
      <c r="P96" s="68">
        <v>43701</v>
      </c>
      <c r="Q96" s="68"/>
      <c r="R96" s="68"/>
    </row>
    <row r="97" spans="1:18">
      <c r="A97" s="354" t="s">
        <v>2919</v>
      </c>
      <c r="B97" s="68">
        <v>13015</v>
      </c>
      <c r="C97" s="68">
        <v>13015</v>
      </c>
      <c r="D97" s="68">
        <v>0</v>
      </c>
      <c r="E97" s="68">
        <v>406</v>
      </c>
      <c r="F97" s="68">
        <v>600</v>
      </c>
      <c r="G97" s="68">
        <v>4800</v>
      </c>
      <c r="H97" s="68">
        <f t="shared" si="6"/>
        <v>7209</v>
      </c>
      <c r="J97" s="356" t="s">
        <v>2921</v>
      </c>
      <c r="K97" s="72">
        <v>4879.50000000006</v>
      </c>
      <c r="L97" s="72">
        <v>112228.500000001</v>
      </c>
      <c r="M97" s="72"/>
      <c r="O97" s="354" t="s">
        <v>2922</v>
      </c>
      <c r="P97" s="68">
        <v>77013</v>
      </c>
      <c r="Q97" s="68"/>
      <c r="R97" s="68"/>
    </row>
    <row r="98" spans="1:18">
      <c r="A98" s="354" t="s">
        <v>2920</v>
      </c>
      <c r="B98" s="68">
        <v>10900</v>
      </c>
      <c r="C98" s="68">
        <v>10900</v>
      </c>
      <c r="D98" s="68">
        <v>0</v>
      </c>
      <c r="E98" s="68">
        <v>765</v>
      </c>
      <c r="F98" s="68">
        <v>600</v>
      </c>
      <c r="G98" s="68">
        <v>4800</v>
      </c>
      <c r="H98" s="68">
        <f t="shared" si="6"/>
        <v>4735</v>
      </c>
      <c r="J98" s="354" t="s">
        <v>2922</v>
      </c>
      <c r="K98" s="68">
        <v>8389.50000000064</v>
      </c>
      <c r="L98" s="68">
        <v>192958.500000015</v>
      </c>
      <c r="M98" s="68"/>
      <c r="O98" s="354" t="s">
        <v>2923</v>
      </c>
      <c r="P98" s="72">
        <v>60626</v>
      </c>
      <c r="Q98" s="72"/>
      <c r="R98" s="72"/>
    </row>
    <row r="99" spans="1:18">
      <c r="A99" s="354" t="s">
        <v>2921</v>
      </c>
      <c r="B99" s="101">
        <v>20595</v>
      </c>
      <c r="C99" s="101">
        <v>20595</v>
      </c>
      <c r="D99" s="68">
        <v>0</v>
      </c>
      <c r="E99" s="68">
        <v>420</v>
      </c>
      <c r="F99" s="68">
        <v>700</v>
      </c>
      <c r="G99" s="68">
        <v>4800</v>
      </c>
      <c r="H99" s="68">
        <f t="shared" si="6"/>
        <v>14675</v>
      </c>
      <c r="J99" s="354" t="s">
        <v>2923</v>
      </c>
      <c r="K99" s="72">
        <v>7637.50000000017</v>
      </c>
      <c r="L99" s="72">
        <v>175662.500000004</v>
      </c>
      <c r="M99" s="72"/>
      <c r="O99" s="358" t="s">
        <v>2924</v>
      </c>
      <c r="P99" s="40"/>
      <c r="Q99" s="40"/>
      <c r="R99" s="40"/>
    </row>
    <row r="100" spans="1:18">
      <c r="A100" s="354" t="s">
        <v>2922</v>
      </c>
      <c r="B100" s="68">
        <v>15665</v>
      </c>
      <c r="C100" s="68">
        <v>15665</v>
      </c>
      <c r="D100" s="68">
        <v>0</v>
      </c>
      <c r="E100" s="68">
        <v>320</v>
      </c>
      <c r="F100" s="68">
        <v>700</v>
      </c>
      <c r="G100" s="68">
        <v>4800</v>
      </c>
      <c r="H100" s="68">
        <f t="shared" si="6"/>
        <v>9845</v>
      </c>
      <c r="J100" s="358" t="s">
        <v>2924</v>
      </c>
      <c r="K100" s="40"/>
      <c r="L100" s="40"/>
      <c r="M100" s="40"/>
      <c r="O100" s="358" t="s">
        <v>2925</v>
      </c>
      <c r="P100" s="40"/>
      <c r="Q100" s="40"/>
      <c r="R100" s="40"/>
    </row>
    <row r="101" spans="1:18">
      <c r="A101" s="354" t="s">
        <v>2923</v>
      </c>
      <c r="B101" s="72"/>
      <c r="C101" s="72"/>
      <c r="D101" s="72"/>
      <c r="E101" s="72"/>
      <c r="F101" s="72"/>
      <c r="G101" s="72"/>
      <c r="H101" s="68">
        <f t="shared" si="6"/>
        <v>0</v>
      </c>
      <c r="J101" s="358" t="s">
        <v>2925</v>
      </c>
      <c r="K101" s="40"/>
      <c r="L101" s="40"/>
      <c r="M101" s="40"/>
      <c r="O101" s="355" t="s">
        <v>2926</v>
      </c>
      <c r="P101" s="78">
        <v>54327</v>
      </c>
      <c r="Q101" s="126"/>
      <c r="R101" s="126"/>
    </row>
    <row r="102" spans="1:18">
      <c r="A102" s="358" t="s">
        <v>2924</v>
      </c>
      <c r="B102" s="68"/>
      <c r="C102" s="68"/>
      <c r="D102" s="68"/>
      <c r="E102" s="68"/>
      <c r="F102" s="68"/>
      <c r="G102" s="68"/>
      <c r="H102" s="68">
        <f t="shared" si="6"/>
        <v>0</v>
      </c>
      <c r="J102" s="358" t="s">
        <v>2926</v>
      </c>
      <c r="K102" s="68">
        <v>4266.50000000006</v>
      </c>
      <c r="L102" s="68">
        <v>98129.5000000013</v>
      </c>
      <c r="M102" s="40"/>
      <c r="O102" s="354" t="s">
        <v>2927</v>
      </c>
      <c r="P102" s="39">
        <v>72848</v>
      </c>
      <c r="Q102" s="40"/>
      <c r="R102" s="40"/>
    </row>
    <row r="103" spans="1:13">
      <c r="A103" s="358" t="s">
        <v>2925</v>
      </c>
      <c r="B103" s="68"/>
      <c r="C103" s="68"/>
      <c r="D103" s="68"/>
      <c r="E103" s="68"/>
      <c r="F103" s="68"/>
      <c r="G103" s="68"/>
      <c r="H103" s="68">
        <f t="shared" si="6"/>
        <v>0</v>
      </c>
      <c r="J103" s="358" t="s">
        <v>2927</v>
      </c>
      <c r="K103" s="39">
        <v>8229.49999999482</v>
      </c>
      <c r="L103" s="39">
        <v>189278.499999881</v>
      </c>
      <c r="M103" s="40"/>
    </row>
    <row r="104" spans="1:8">
      <c r="A104" s="358" t="s">
        <v>2926</v>
      </c>
      <c r="B104" s="76">
        <v>9800</v>
      </c>
      <c r="C104" s="68">
        <v>9800</v>
      </c>
      <c r="D104" s="68"/>
      <c r="E104" s="68"/>
      <c r="F104" s="68"/>
      <c r="G104" s="68">
        <v>2000</v>
      </c>
      <c r="H104" s="68">
        <f t="shared" si="6"/>
        <v>7800</v>
      </c>
    </row>
    <row r="105" spans="1:8">
      <c r="A105" s="358" t="s">
        <v>2927</v>
      </c>
      <c r="B105" s="68">
        <v>26240</v>
      </c>
      <c r="C105" s="68">
        <v>26240</v>
      </c>
      <c r="D105" s="68"/>
      <c r="E105" s="68">
        <v>1355</v>
      </c>
      <c r="F105" s="68"/>
      <c r="G105" s="68">
        <v>2000</v>
      </c>
      <c r="H105" s="68">
        <f t="shared" si="6"/>
        <v>22885</v>
      </c>
    </row>
    <row r="106" s="47" customFormat="1" spans="1:19">
      <c r="A106"/>
      <c r="B106" s="65"/>
      <c r="C106" s="65"/>
      <c r="D106" s="65"/>
      <c r="E106" s="65"/>
      <c r="F106" s="65"/>
      <c r="G106" s="65"/>
      <c r="H106" s="65"/>
      <c r="I106"/>
      <c r="J106"/>
      <c r="K106"/>
      <c r="L106"/>
      <c r="M106"/>
      <c r="N106"/>
      <c r="O106"/>
      <c r="P106"/>
      <c r="Q106"/>
      <c r="R106"/>
      <c r="S106"/>
    </row>
    <row r="107" ht="20.25" spans="1:19">
      <c r="A107" s="102" t="s">
        <v>2944</v>
      </c>
      <c r="B107" s="103"/>
      <c r="C107" s="103"/>
      <c r="D107" s="103"/>
      <c r="E107" s="104"/>
      <c r="G107" s="105" t="s">
        <v>2945</v>
      </c>
      <c r="H107" s="105"/>
      <c r="I107" s="105"/>
      <c r="J107" s="105"/>
      <c r="K107" s="128"/>
      <c r="O107" s="105" t="s">
        <v>2946</v>
      </c>
      <c r="P107" s="105"/>
      <c r="Q107" s="105"/>
      <c r="R107" s="105"/>
      <c r="S107" s="105"/>
    </row>
    <row r="108" spans="1:19">
      <c r="A108" s="67"/>
      <c r="B108" s="69" t="s">
        <v>2939</v>
      </c>
      <c r="C108" s="80" t="s">
        <v>2878</v>
      </c>
      <c r="D108" s="80" t="s">
        <v>2879</v>
      </c>
      <c r="E108" s="69" t="s">
        <v>2880</v>
      </c>
      <c r="G108" s="106"/>
      <c r="H108" s="107" t="s">
        <v>2947</v>
      </c>
      <c r="I108" s="43" t="s">
        <v>2878</v>
      </c>
      <c r="J108" s="129" t="s">
        <v>2880</v>
      </c>
      <c r="O108" s="98"/>
      <c r="P108" s="130" t="s">
        <v>2939</v>
      </c>
      <c r="Q108" s="137" t="s">
        <v>2878</v>
      </c>
      <c r="R108" s="137" t="s">
        <v>2879</v>
      </c>
      <c r="S108" s="130" t="s">
        <v>2880</v>
      </c>
    </row>
    <row r="109" ht="24" spans="1:19">
      <c r="A109" s="67"/>
      <c r="B109" s="69"/>
      <c r="C109" s="80"/>
      <c r="D109" s="80"/>
      <c r="E109" s="69"/>
      <c r="G109" s="108"/>
      <c r="H109" s="109" t="s">
        <v>2941</v>
      </c>
      <c r="I109" s="41"/>
      <c r="J109" s="109"/>
      <c r="O109" s="67"/>
      <c r="P109" s="69"/>
      <c r="Q109" s="80"/>
      <c r="R109" s="80"/>
      <c r="S109" s="69"/>
    </row>
    <row r="110" spans="1:19">
      <c r="A110" s="354" t="s">
        <v>2909</v>
      </c>
      <c r="B110" s="68">
        <v>7080</v>
      </c>
      <c r="C110" s="68">
        <v>5000</v>
      </c>
      <c r="D110" s="110">
        <v>1300</v>
      </c>
      <c r="E110" s="110"/>
      <c r="F110" s="111"/>
      <c r="G110" s="358" t="s">
        <v>2909</v>
      </c>
      <c r="H110" s="68">
        <v>8881.25</v>
      </c>
      <c r="I110" s="68">
        <v>5000</v>
      </c>
      <c r="J110" s="81">
        <f t="shared" ref="J110:J120" si="8">H110-I110</f>
        <v>3881.25</v>
      </c>
      <c r="N110" s="47"/>
      <c r="O110" s="354" t="s">
        <v>2909</v>
      </c>
      <c r="P110" s="68">
        <v>2840</v>
      </c>
      <c r="Q110" s="68"/>
      <c r="R110" s="110"/>
      <c r="S110" s="81"/>
    </row>
    <row r="111" spans="1:19">
      <c r="A111" s="354" t="s">
        <v>2910</v>
      </c>
      <c r="B111" s="68">
        <v>16855</v>
      </c>
      <c r="C111" s="68">
        <v>5000</v>
      </c>
      <c r="D111" s="110">
        <v>1300</v>
      </c>
      <c r="E111" s="80">
        <f t="shared" ref="E111:E128" si="9">B111-C111-D111</f>
        <v>10555</v>
      </c>
      <c r="G111" s="358" t="s">
        <v>2910</v>
      </c>
      <c r="H111" s="68">
        <v>21275</v>
      </c>
      <c r="I111" s="68">
        <v>5000</v>
      </c>
      <c r="J111" s="81">
        <f t="shared" si="8"/>
        <v>16275</v>
      </c>
      <c r="O111" s="354" t="s">
        <v>2910</v>
      </c>
      <c r="P111" s="68">
        <v>1009</v>
      </c>
      <c r="Q111" s="68"/>
      <c r="R111" s="110"/>
      <c r="S111" s="81"/>
    </row>
    <row r="112" spans="1:19">
      <c r="A112" s="354" t="s">
        <v>2911</v>
      </c>
      <c r="B112" s="68">
        <v>18249</v>
      </c>
      <c r="C112" s="68">
        <v>5000</v>
      </c>
      <c r="D112" s="110">
        <v>1300</v>
      </c>
      <c r="E112" s="80">
        <f t="shared" si="9"/>
        <v>11949</v>
      </c>
      <c r="G112" s="358" t="s">
        <v>2911</v>
      </c>
      <c r="H112" s="68">
        <v>13312.5</v>
      </c>
      <c r="I112" s="68">
        <v>5000</v>
      </c>
      <c r="J112" s="81">
        <f t="shared" si="8"/>
        <v>8312.5</v>
      </c>
      <c r="O112" s="354" t="s">
        <v>2911</v>
      </c>
      <c r="P112" s="68">
        <v>0</v>
      </c>
      <c r="Q112" s="68"/>
      <c r="R112" s="110"/>
      <c r="S112" s="81"/>
    </row>
    <row r="113" spans="1:19">
      <c r="A113" s="354" t="s">
        <v>2912</v>
      </c>
      <c r="B113" s="68">
        <v>16466</v>
      </c>
      <c r="C113" s="68">
        <v>5000</v>
      </c>
      <c r="D113" s="110">
        <v>1300</v>
      </c>
      <c r="E113" s="80">
        <f t="shared" si="9"/>
        <v>10166</v>
      </c>
      <c r="G113" s="358" t="s">
        <v>2912</v>
      </c>
      <c r="H113" s="68">
        <v>10100</v>
      </c>
      <c r="I113" s="68">
        <v>5000</v>
      </c>
      <c r="J113" s="81">
        <f t="shared" si="8"/>
        <v>5100</v>
      </c>
      <c r="O113" s="354" t="s">
        <v>2914</v>
      </c>
      <c r="P113" s="68">
        <v>11516</v>
      </c>
      <c r="Q113" s="68">
        <v>5500</v>
      </c>
      <c r="R113" s="81">
        <v>1500</v>
      </c>
      <c r="S113" s="68">
        <f t="shared" ref="S113:S119" si="10">P113-Q113-R113</f>
        <v>4516</v>
      </c>
    </row>
    <row r="114" spans="1:19">
      <c r="A114" s="354" t="s">
        <v>2913</v>
      </c>
      <c r="B114" s="68">
        <v>18978</v>
      </c>
      <c r="C114" s="68">
        <v>5000</v>
      </c>
      <c r="D114" s="110">
        <v>1300</v>
      </c>
      <c r="E114" s="80">
        <f t="shared" si="9"/>
        <v>12678</v>
      </c>
      <c r="G114" s="358" t="s">
        <v>2913</v>
      </c>
      <c r="H114" s="68">
        <v>6212.5</v>
      </c>
      <c r="I114" s="68">
        <v>5000</v>
      </c>
      <c r="J114" s="81">
        <f t="shared" si="8"/>
        <v>1212.5</v>
      </c>
      <c r="O114" s="354" t="s">
        <v>2915</v>
      </c>
      <c r="P114" s="68">
        <v>7822</v>
      </c>
      <c r="Q114" s="68">
        <v>5500</v>
      </c>
      <c r="R114" s="81">
        <v>1500</v>
      </c>
      <c r="S114" s="68">
        <f t="shared" si="10"/>
        <v>822</v>
      </c>
    </row>
    <row r="115" spans="1:19">
      <c r="A115" s="354" t="s">
        <v>2914</v>
      </c>
      <c r="B115" s="81">
        <v>12804</v>
      </c>
      <c r="C115" s="68">
        <v>5000</v>
      </c>
      <c r="D115" s="110">
        <v>1300</v>
      </c>
      <c r="E115" s="80">
        <f t="shared" si="9"/>
        <v>6504</v>
      </c>
      <c r="G115" s="355" t="s">
        <v>2914</v>
      </c>
      <c r="H115" s="68">
        <v>7600</v>
      </c>
      <c r="I115" s="68">
        <v>5000</v>
      </c>
      <c r="J115" s="81">
        <f t="shared" si="8"/>
        <v>2600</v>
      </c>
      <c r="O115" s="354" t="s">
        <v>2917</v>
      </c>
      <c r="P115" s="68">
        <v>16873</v>
      </c>
      <c r="Q115" s="68">
        <v>5500</v>
      </c>
      <c r="R115" s="81">
        <v>1500</v>
      </c>
      <c r="S115" s="68">
        <f t="shared" si="10"/>
        <v>9873</v>
      </c>
    </row>
    <row r="116" spans="1:19">
      <c r="A116" s="354" t="s">
        <v>2915</v>
      </c>
      <c r="B116" s="81">
        <v>18283</v>
      </c>
      <c r="C116" s="68">
        <v>5000</v>
      </c>
      <c r="D116" s="110">
        <v>1300</v>
      </c>
      <c r="E116" s="80">
        <f t="shared" si="9"/>
        <v>11983</v>
      </c>
      <c r="G116" s="355" t="s">
        <v>2915</v>
      </c>
      <c r="H116" s="72">
        <v>18050</v>
      </c>
      <c r="I116" s="72">
        <v>5000</v>
      </c>
      <c r="J116" s="85">
        <f t="shared" si="8"/>
        <v>13050</v>
      </c>
      <c r="O116" s="356" t="s">
        <v>2918</v>
      </c>
      <c r="P116" s="72">
        <v>10325</v>
      </c>
      <c r="Q116" s="72">
        <v>5500</v>
      </c>
      <c r="R116" s="85">
        <v>1500</v>
      </c>
      <c r="S116" s="72">
        <f t="shared" si="10"/>
        <v>3325</v>
      </c>
    </row>
    <row r="117" spans="1:19">
      <c r="A117" s="356" t="s">
        <v>2917</v>
      </c>
      <c r="B117" s="85">
        <v>15491</v>
      </c>
      <c r="C117" s="72">
        <v>5000</v>
      </c>
      <c r="D117" s="112">
        <v>1300</v>
      </c>
      <c r="E117" s="113">
        <f t="shared" si="9"/>
        <v>9191</v>
      </c>
      <c r="G117" s="354" t="s">
        <v>2917</v>
      </c>
      <c r="H117" s="81">
        <v>26807.5</v>
      </c>
      <c r="I117" s="68">
        <v>5500</v>
      </c>
      <c r="J117" s="81">
        <f t="shared" si="8"/>
        <v>21307.5</v>
      </c>
      <c r="M117" s="35"/>
      <c r="O117" s="354" t="s">
        <v>2919</v>
      </c>
      <c r="P117" s="68">
        <v>4796</v>
      </c>
      <c r="Q117" s="68"/>
      <c r="R117" s="81">
        <v>1500</v>
      </c>
      <c r="S117" s="68">
        <f t="shared" si="10"/>
        <v>3296</v>
      </c>
    </row>
    <row r="118" spans="1:19">
      <c r="A118" s="354" t="s">
        <v>2918</v>
      </c>
      <c r="B118" s="68">
        <v>16379</v>
      </c>
      <c r="C118" s="68">
        <v>6000</v>
      </c>
      <c r="D118" s="112">
        <v>1300</v>
      </c>
      <c r="E118" s="113">
        <f t="shared" si="9"/>
        <v>9079</v>
      </c>
      <c r="G118" s="354" t="s">
        <v>2918</v>
      </c>
      <c r="H118" s="81">
        <v>512.5</v>
      </c>
      <c r="I118" s="68">
        <v>5000</v>
      </c>
      <c r="J118" s="81">
        <f t="shared" si="8"/>
        <v>-4487.5</v>
      </c>
      <c r="O118" s="354" t="s">
        <v>2920</v>
      </c>
      <c r="P118" s="68">
        <v>21237</v>
      </c>
      <c r="Q118" s="68">
        <v>4443</v>
      </c>
      <c r="R118" s="81">
        <v>1500</v>
      </c>
      <c r="S118" s="68">
        <f t="shared" si="10"/>
        <v>15294</v>
      </c>
    </row>
    <row r="119" spans="1:19">
      <c r="A119" s="356" t="s">
        <v>2919</v>
      </c>
      <c r="B119" s="72">
        <v>9602</v>
      </c>
      <c r="C119" s="72">
        <v>5334</v>
      </c>
      <c r="D119" s="112">
        <v>1300</v>
      </c>
      <c r="E119" s="113">
        <f t="shared" si="9"/>
        <v>2968</v>
      </c>
      <c r="G119" s="354" t="s">
        <v>2919</v>
      </c>
      <c r="H119" s="81">
        <v>7890</v>
      </c>
      <c r="I119" s="68">
        <v>5000</v>
      </c>
      <c r="J119" s="81">
        <f t="shared" si="8"/>
        <v>2890</v>
      </c>
      <c r="O119" s="354" t="s">
        <v>2921</v>
      </c>
      <c r="P119" s="68">
        <v>15829</v>
      </c>
      <c r="Q119" s="68">
        <v>2160</v>
      </c>
      <c r="R119" s="68">
        <v>1500</v>
      </c>
      <c r="S119" s="68">
        <f t="shared" si="10"/>
        <v>12169</v>
      </c>
    </row>
    <row r="120" spans="1:19">
      <c r="A120" s="354" t="s">
        <v>2920</v>
      </c>
      <c r="B120" s="68">
        <v>23593</v>
      </c>
      <c r="C120" s="68">
        <v>5500</v>
      </c>
      <c r="D120" s="110">
        <v>1300</v>
      </c>
      <c r="E120" s="80">
        <f t="shared" si="9"/>
        <v>16793</v>
      </c>
      <c r="G120" s="354" t="s">
        <v>2920</v>
      </c>
      <c r="H120" s="81">
        <v>14413</v>
      </c>
      <c r="I120" s="68">
        <v>5000</v>
      </c>
      <c r="J120" s="81">
        <f t="shared" si="8"/>
        <v>9413</v>
      </c>
      <c r="O120" s="354" t="s">
        <v>2922</v>
      </c>
      <c r="P120" s="68"/>
      <c r="Q120" s="68"/>
      <c r="R120" s="68"/>
      <c r="S120" s="68"/>
    </row>
    <row r="121" spans="1:19">
      <c r="A121" s="354" t="s">
        <v>2921</v>
      </c>
      <c r="B121" s="68">
        <v>22764</v>
      </c>
      <c r="C121" s="68">
        <v>5500</v>
      </c>
      <c r="D121" s="110">
        <v>1300</v>
      </c>
      <c r="E121" s="80">
        <f t="shared" si="9"/>
        <v>15964</v>
      </c>
      <c r="G121" s="354" t="s">
        <v>2921</v>
      </c>
      <c r="H121" s="81">
        <v>13880</v>
      </c>
      <c r="I121" s="68">
        <v>5000</v>
      </c>
      <c r="J121" s="81">
        <f t="shared" ref="J121:J129" si="11">H121-I121</f>
        <v>8880</v>
      </c>
      <c r="O121" s="354" t="s">
        <v>2923</v>
      </c>
      <c r="P121" s="72">
        <v>18406</v>
      </c>
      <c r="Q121" s="72">
        <v>6500</v>
      </c>
      <c r="R121" s="72">
        <v>1500</v>
      </c>
      <c r="S121" s="72">
        <f t="shared" ref="S121:S127" si="12">P121-Q121-R121</f>
        <v>10406</v>
      </c>
    </row>
    <row r="122" spans="1:19">
      <c r="A122" s="354" t="s">
        <v>2922</v>
      </c>
      <c r="B122" s="68">
        <v>14879</v>
      </c>
      <c r="C122" s="68">
        <v>5500</v>
      </c>
      <c r="D122" s="110">
        <v>1300</v>
      </c>
      <c r="E122" s="80">
        <f t="shared" si="9"/>
        <v>8079</v>
      </c>
      <c r="F122" s="114"/>
      <c r="G122" s="354" t="s">
        <v>2922</v>
      </c>
      <c r="H122" s="81">
        <v>11295</v>
      </c>
      <c r="I122" s="68">
        <v>5000</v>
      </c>
      <c r="J122" s="81">
        <f t="shared" si="11"/>
        <v>6295</v>
      </c>
      <c r="O122" s="358" t="s">
        <v>2924</v>
      </c>
      <c r="P122" s="40"/>
      <c r="Q122" s="40"/>
      <c r="R122" s="39"/>
      <c r="S122" s="72">
        <f t="shared" si="12"/>
        <v>0</v>
      </c>
    </row>
    <row r="123" spans="1:19">
      <c r="A123" s="356" t="s">
        <v>2923</v>
      </c>
      <c r="B123" s="72">
        <v>14462</v>
      </c>
      <c r="C123" s="72">
        <v>5500</v>
      </c>
      <c r="D123" s="112">
        <v>1300</v>
      </c>
      <c r="E123" s="113">
        <f t="shared" si="9"/>
        <v>7662</v>
      </c>
      <c r="F123" s="114"/>
      <c r="G123" s="356" t="s">
        <v>2923</v>
      </c>
      <c r="H123" s="85">
        <v>11860</v>
      </c>
      <c r="I123" s="72">
        <v>5000</v>
      </c>
      <c r="J123" s="81">
        <f t="shared" si="11"/>
        <v>6860</v>
      </c>
      <c r="O123" s="358" t="s">
        <v>2925</v>
      </c>
      <c r="P123" s="40"/>
      <c r="Q123" s="40"/>
      <c r="R123" s="39"/>
      <c r="S123" s="72">
        <f t="shared" si="12"/>
        <v>0</v>
      </c>
    </row>
    <row r="124" spans="1:19">
      <c r="A124" s="356" t="s">
        <v>2924</v>
      </c>
      <c r="B124" s="115"/>
      <c r="C124" s="115"/>
      <c r="D124" s="115"/>
      <c r="E124" s="113">
        <f t="shared" si="9"/>
        <v>0</v>
      </c>
      <c r="G124" s="356" t="s">
        <v>2924</v>
      </c>
      <c r="H124" s="115"/>
      <c r="I124" s="40"/>
      <c r="J124" s="81">
        <f t="shared" si="11"/>
        <v>0</v>
      </c>
      <c r="O124" s="355" t="s">
        <v>2926</v>
      </c>
      <c r="P124" s="72">
        <v>16592</v>
      </c>
      <c r="Q124" s="72">
        <v>6500</v>
      </c>
      <c r="R124" s="72">
        <v>1500</v>
      </c>
      <c r="S124" s="72">
        <f t="shared" si="12"/>
        <v>8592</v>
      </c>
    </row>
    <row r="125" spans="1:19">
      <c r="A125" s="356" t="s">
        <v>2925</v>
      </c>
      <c r="B125" s="115"/>
      <c r="C125" s="116"/>
      <c r="D125" s="115"/>
      <c r="E125" s="113">
        <f t="shared" si="9"/>
        <v>0</v>
      </c>
      <c r="G125" s="356" t="s">
        <v>2925</v>
      </c>
      <c r="H125" s="115"/>
      <c r="I125" s="40"/>
      <c r="J125" s="81">
        <f t="shared" si="11"/>
        <v>0</v>
      </c>
      <c r="O125" s="354" t="s">
        <v>2927</v>
      </c>
      <c r="P125" s="131">
        <v>28225</v>
      </c>
      <c r="Q125" s="68">
        <v>6500</v>
      </c>
      <c r="R125" s="40"/>
      <c r="S125" s="72">
        <f t="shared" si="12"/>
        <v>21725</v>
      </c>
    </row>
    <row r="126" s="36" customFormat="1" spans="1:19">
      <c r="A126" s="354" t="s">
        <v>2926</v>
      </c>
      <c r="B126" s="117">
        <v>13265</v>
      </c>
      <c r="C126" s="81">
        <v>5500</v>
      </c>
      <c r="D126" s="117">
        <v>1300</v>
      </c>
      <c r="E126" s="80">
        <f t="shared" si="9"/>
        <v>6465</v>
      </c>
      <c r="F126" s="118"/>
      <c r="G126" s="354" t="s">
        <v>2926</v>
      </c>
      <c r="H126" s="119">
        <v>2115</v>
      </c>
      <c r="I126" s="68"/>
      <c r="J126" s="81">
        <f t="shared" si="11"/>
        <v>2115</v>
      </c>
      <c r="O126" s="355" t="s">
        <v>2948</v>
      </c>
      <c r="P126" s="39"/>
      <c r="Q126" s="39"/>
      <c r="R126" s="39"/>
      <c r="S126" s="72">
        <f t="shared" si="12"/>
        <v>0</v>
      </c>
    </row>
    <row r="127" spans="1:19">
      <c r="A127" s="354" t="s">
        <v>2927</v>
      </c>
      <c r="B127" s="81">
        <v>22361</v>
      </c>
      <c r="C127" s="81">
        <v>5500</v>
      </c>
      <c r="D127" s="115"/>
      <c r="E127" s="80">
        <f t="shared" si="9"/>
        <v>16861</v>
      </c>
      <c r="G127" s="354" t="s">
        <v>2927</v>
      </c>
      <c r="H127" s="81">
        <v>15755</v>
      </c>
      <c r="I127" s="68">
        <v>5000</v>
      </c>
      <c r="J127" s="81">
        <f t="shared" si="11"/>
        <v>10755</v>
      </c>
      <c r="O127" s="354" t="s">
        <v>2949</v>
      </c>
      <c r="P127" s="40"/>
      <c r="Q127" s="40"/>
      <c r="R127" s="40"/>
      <c r="S127" s="68">
        <f t="shared" si="12"/>
        <v>0</v>
      </c>
    </row>
    <row r="128" spans="1:10">
      <c r="A128" s="354" t="s">
        <v>2948</v>
      </c>
      <c r="B128" s="115"/>
      <c r="C128" s="115"/>
      <c r="D128" s="115"/>
      <c r="E128" s="80">
        <f t="shared" si="9"/>
        <v>0</v>
      </c>
      <c r="G128" s="354" t="s">
        <v>2948</v>
      </c>
      <c r="H128" s="115"/>
      <c r="I128" s="40"/>
      <c r="J128" s="81">
        <f t="shared" si="11"/>
        <v>0</v>
      </c>
    </row>
    <row r="129" spans="7:10">
      <c r="G129" s="354" t="s">
        <v>2949</v>
      </c>
      <c r="H129" s="115"/>
      <c r="I129" s="40"/>
      <c r="J129" s="81">
        <f t="shared" si="11"/>
        <v>0</v>
      </c>
    </row>
  </sheetData>
  <mergeCells count="57">
    <mergeCell ref="A1:S1"/>
    <mergeCell ref="B2:C2"/>
    <mergeCell ref="D2:E2"/>
    <mergeCell ref="F2:G2"/>
    <mergeCell ref="H2:I2"/>
    <mergeCell ref="J2:K2"/>
    <mergeCell ref="A38:M38"/>
    <mergeCell ref="B39:C39"/>
    <mergeCell ref="D39:E39"/>
    <mergeCell ref="F39:G39"/>
    <mergeCell ref="A73:H73"/>
    <mergeCell ref="J73:M73"/>
    <mergeCell ref="O73:R73"/>
    <mergeCell ref="K74:L74"/>
    <mergeCell ref="A107:E107"/>
    <mergeCell ref="G107:J107"/>
    <mergeCell ref="O107:S107"/>
    <mergeCell ref="A2:A3"/>
    <mergeCell ref="A39:A40"/>
    <mergeCell ref="A74:A75"/>
    <mergeCell ref="A108:A109"/>
    <mergeCell ref="B108:B109"/>
    <mergeCell ref="C74:C75"/>
    <mergeCell ref="C108:C109"/>
    <mergeCell ref="D74:D75"/>
    <mergeCell ref="D108:D109"/>
    <mergeCell ref="E74:E75"/>
    <mergeCell ref="E108:E109"/>
    <mergeCell ref="F74:F75"/>
    <mergeCell ref="G74:G75"/>
    <mergeCell ref="G108:G109"/>
    <mergeCell ref="H74:H75"/>
    <mergeCell ref="I39:I40"/>
    <mergeCell ref="I108:I109"/>
    <mergeCell ref="J39:J40"/>
    <mergeCell ref="J74:J75"/>
    <mergeCell ref="J108:J109"/>
    <mergeCell ref="K39:K40"/>
    <mergeCell ref="L2:L3"/>
    <mergeCell ref="L39:L40"/>
    <mergeCell ref="M2:M3"/>
    <mergeCell ref="M39:M40"/>
    <mergeCell ref="M74:M75"/>
    <mergeCell ref="N2:N3"/>
    <mergeCell ref="O2:O3"/>
    <mergeCell ref="O74:O75"/>
    <mergeCell ref="O108:O109"/>
    <mergeCell ref="P2:P3"/>
    <mergeCell ref="P74:P75"/>
    <mergeCell ref="P108:P109"/>
    <mergeCell ref="Q2:Q3"/>
    <mergeCell ref="Q108:Q109"/>
    <mergeCell ref="R2:R3"/>
    <mergeCell ref="R74:R75"/>
    <mergeCell ref="R108:R109"/>
    <mergeCell ref="S2:S3"/>
    <mergeCell ref="S108:S109"/>
  </mergeCells>
  <pageMargins left="0.75" right="0.75" top="1" bottom="1" header="0.509027777777778" footer="0.509027777777778"/>
  <pageSetup paperSize="9" orientation="portrait"/>
  <headerFooter alignWithMargins="0" scaleWithDoc="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3"/>
  <sheetViews>
    <sheetView workbookViewId="0">
      <pane ySplit="2" topLeftCell="A3" activePane="bottomLeft" state="frozen"/>
      <selection/>
      <selection pane="bottomLeft" activeCell="E12" sqref="E12"/>
    </sheetView>
  </sheetViews>
  <sheetFormatPr defaultColWidth="9" defaultRowHeight="14.25" outlineLevelCol="7"/>
  <cols>
    <col min="1" max="1" width="8" customWidth="1"/>
    <col min="2" max="3" width="10.5" style="48" customWidth="1"/>
    <col min="4" max="8" width="10.5" customWidth="1"/>
  </cols>
  <sheetData>
    <row r="1" ht="40" customHeight="1" spans="1:8">
      <c r="A1" s="49" t="s">
        <v>2950</v>
      </c>
      <c r="B1" s="50"/>
      <c r="C1" s="50"/>
      <c r="D1" s="49"/>
      <c r="E1" s="49"/>
      <c r="F1" s="49"/>
      <c r="G1" s="49"/>
      <c r="H1" s="49"/>
    </row>
    <row r="2" ht="30" customHeight="1" spans="1:8">
      <c r="A2" s="51" t="s">
        <v>49</v>
      </c>
      <c r="B2" s="52" t="s">
        <v>2886</v>
      </c>
      <c r="C2" s="52" t="s">
        <v>2820</v>
      </c>
      <c r="D2" s="51" t="s">
        <v>2951</v>
      </c>
      <c r="E2" s="51" t="s">
        <v>2952</v>
      </c>
      <c r="F2" s="9" t="s">
        <v>2953</v>
      </c>
      <c r="G2" s="51" t="s">
        <v>2889</v>
      </c>
      <c r="H2" s="51" t="s">
        <v>2891</v>
      </c>
    </row>
    <row r="3" ht="28" customHeight="1" spans="1:8">
      <c r="A3" s="8" t="s">
        <v>2954</v>
      </c>
      <c r="B3" s="28">
        <f>IF($A3="","",(SUMIF('数控铣 '!B:B,$A3,'数控铣 '!M:M)))</f>
        <v>0</v>
      </c>
      <c r="C3" s="28">
        <f>IF($A3="","",(SUMIF(精雕!B:B,$A3,精雕!L:L)))</f>
        <v>0</v>
      </c>
      <c r="D3" s="28">
        <f>IF($A3="","",(SUMIF(电火花!B:B,$A3,电火花!L:L)))</f>
        <v>0</v>
      </c>
      <c r="E3" s="28">
        <f>IF($A3="","",(SUMIF('钻床 '!B:B,$A3,'钻床 '!G:G)))</f>
        <v>0</v>
      </c>
      <c r="F3" s="28">
        <f>IF($A3="","",(SUMIF('线切割 '!B:B,$A3,'线切割 '!G:G)))</f>
        <v>0</v>
      </c>
      <c r="G3" s="28" t="e">
        <f ca="1">IF($A3="","",(SUMIF(精飞!B:B,$A3,精飞!#REF!)))</f>
        <v>#REF!</v>
      </c>
      <c r="H3" s="28">
        <f>IF($A3="","",(SUMIF(磨床!B:B,$A3,磨床!H:H)))</f>
        <v>0</v>
      </c>
    </row>
    <row r="4" ht="28" customHeight="1" spans="1:8">
      <c r="A4" s="8" t="s">
        <v>2955</v>
      </c>
      <c r="B4" s="28">
        <f>IF($A4="","",(SUMIF('数控铣 '!B:B,$A4,'数控铣 '!M:M)))</f>
        <v>0</v>
      </c>
      <c r="C4" s="28">
        <f>IF($A4="","",(SUMIF(精雕!B:B,$A4,精雕!L:L)))</f>
        <v>0</v>
      </c>
      <c r="D4" s="28">
        <f>IF($A4="","",(SUMIF(电火花!B:B,$A4,电火花!L:L)))</f>
        <v>0</v>
      </c>
      <c r="E4" s="28">
        <f>IF($A4="","",(SUMIF('钻床 '!B:B,$A4,'钻床 '!G:G)))</f>
        <v>0</v>
      </c>
      <c r="F4" s="28">
        <f>IF($A4="","",(SUMIF('线切割 '!B:B,$A4,'线切割 '!G:G)))</f>
        <v>0</v>
      </c>
      <c r="G4" s="28" t="e">
        <f ca="1">IF($A4="","",(SUMIF(精飞!B:B,$A4,精飞!#REF!)))</f>
        <v>#REF!</v>
      </c>
      <c r="H4" s="28">
        <f>IF($A4="","",(SUMIF(磨床!B:B,$A4,磨床!H:H)))</f>
        <v>0</v>
      </c>
    </row>
    <row r="5" ht="28" customHeight="1" spans="1:8">
      <c r="A5" s="8" t="s">
        <v>54</v>
      </c>
      <c r="B5" s="28">
        <f>IF($A5="","",(SUMIF('数控铣 '!B:B,$A5,'数控铣 '!M:M)))</f>
        <v>390114.000000021</v>
      </c>
      <c r="C5" s="28">
        <f>IF($A5="","",(SUMIF(精雕!B:B,$A5,精雕!L:L)))</f>
        <v>317258.499998991</v>
      </c>
      <c r="D5" s="28">
        <f>IF($A5="","",(SUMIF(电火花!B:B,$A5,电火花!L:L)))</f>
        <v>406846.999999525</v>
      </c>
      <c r="E5" s="28">
        <f>IF($A5="","",(SUMIF('钻床 '!B:B,$A5,'钻床 '!G:G)))</f>
        <v>166498</v>
      </c>
      <c r="F5" s="28">
        <f>IF($A5="","",(SUMIF('线切割 '!B:B,$A5,'线切割 '!G:G)))</f>
        <v>53446</v>
      </c>
      <c r="G5" s="28" t="e">
        <f ca="1">IF($A5="","",(SUMIF(精飞!B:B,$A5,精飞!#REF!)))</f>
        <v>#REF!</v>
      </c>
      <c r="H5" s="28">
        <f>IF($A5="","",(SUMIF(磨床!B:B,$A5,磨床!H:H)))</f>
        <v>8200</v>
      </c>
    </row>
    <row r="6" ht="28" customHeight="1" spans="1:8">
      <c r="A6" s="8" t="s">
        <v>1644</v>
      </c>
      <c r="B6" s="28">
        <f t="shared" ref="B6:H6" si="0">SUM(B3:B5)</f>
        <v>390114.000000021</v>
      </c>
      <c r="C6" s="28">
        <f t="shared" si="0"/>
        <v>317258.499998991</v>
      </c>
      <c r="D6" s="28">
        <f t="shared" si="0"/>
        <v>406846.999999525</v>
      </c>
      <c r="E6" s="28">
        <f t="shared" si="0"/>
        <v>166498</v>
      </c>
      <c r="F6" s="28">
        <f t="shared" si="0"/>
        <v>53446</v>
      </c>
      <c r="G6" s="28" t="e">
        <f ca="1" t="shared" si="0"/>
        <v>#REF!</v>
      </c>
      <c r="H6" s="28">
        <f t="shared" si="0"/>
        <v>8200</v>
      </c>
    </row>
    <row r="7" ht="28" customHeight="1" spans="2:3">
      <c r="B7"/>
      <c r="C7"/>
    </row>
    <row r="8" ht="18" customHeight="1" spans="1:8">
      <c r="A8" s="51" t="s">
        <v>2954</v>
      </c>
      <c r="B8" s="52"/>
      <c r="C8" s="52"/>
      <c r="D8" s="51"/>
      <c r="E8" s="51"/>
      <c r="F8" s="51"/>
      <c r="G8" s="51"/>
      <c r="H8" s="51"/>
    </row>
    <row r="9" spans="1:8">
      <c r="A9" s="53" t="s">
        <v>18</v>
      </c>
      <c r="B9" s="28">
        <f>IF($A9="","",(SUMIF('数控铣 '!C:C,$A9,'数控铣 '!M:M)))</f>
        <v>0</v>
      </c>
      <c r="C9" s="28">
        <f>IF($A9="","",(SUMIF(精雕!C:C,$A9,精雕!L:L)))</f>
        <v>0</v>
      </c>
      <c r="D9" s="28">
        <f>IF($A9="","",(SUMIF(电火花!C:C,$A9,电火花!L:L)))</f>
        <v>0</v>
      </c>
      <c r="E9" s="28">
        <f>IF($A9="","",(SUMIF('钻床 '!C:C,$A9,'钻床 '!H:H)))</f>
        <v>0</v>
      </c>
      <c r="F9" s="28">
        <f>IF($A9="","",(SUMIF('线切割 '!C:C,$A9,'线切割 '!G:G)))</f>
        <v>0</v>
      </c>
      <c r="G9" s="28" t="e">
        <f ca="1">IF($A9="","",(SUMIF(精飞!C:C,$A9,精飞!#REF!)))</f>
        <v>#REF!</v>
      </c>
      <c r="H9" s="28">
        <f>IF($A9="","",(SUMIF(磨床!C:C,$A9,磨床!H:H)))</f>
        <v>0</v>
      </c>
    </row>
    <row r="10" spans="1:8">
      <c r="A10" s="53" t="s">
        <v>21</v>
      </c>
      <c r="B10" s="28">
        <f>IF($A10="","",(SUMIF('数控铣 '!C:C,$A10,'数控铣 '!M:M)))</f>
        <v>0</v>
      </c>
      <c r="C10" s="28">
        <f>IF($A10="","",(SUMIF(精雕!C:C,$A10,精雕!L:L)))</f>
        <v>0</v>
      </c>
      <c r="D10" s="28">
        <f>IF($A10="","",(SUMIF(电火花!C:C,$A10,电火花!L:L)))</f>
        <v>0</v>
      </c>
      <c r="E10" s="28">
        <f>IF($A10="","",(SUMIF('钻床 '!C:C,$A10,'钻床 '!H:H)))</f>
        <v>0</v>
      </c>
      <c r="F10" s="28">
        <f>IF($A10="","",(SUMIF('线切割 '!C:C,$A10,'线切割 '!G:G)))</f>
        <v>0</v>
      </c>
      <c r="G10" s="28" t="e">
        <f ca="1">IF($A10="","",(SUMIF(精飞!C:C,$A10,精飞!#REF!)))</f>
        <v>#REF!</v>
      </c>
      <c r="H10" s="28">
        <f>IF($A10="","",(SUMIF(磨床!C:C,$A10,磨床!H:H)))</f>
        <v>0</v>
      </c>
    </row>
    <row r="11" spans="1:8">
      <c r="A11" s="53" t="s">
        <v>44</v>
      </c>
      <c r="B11" s="28">
        <f>IF($A11="","",(SUMIF('数控铣 '!C:C,$A11,'数控铣 '!M:M)))</f>
        <v>0</v>
      </c>
      <c r="C11" s="28">
        <f>IF($A11="","",(SUMIF(精雕!C:C,$A11,精雕!L:L)))</f>
        <v>0</v>
      </c>
      <c r="D11" s="28">
        <f>IF($A11="","",(SUMIF(电火花!C:C,$A11,电火花!L:L)))</f>
        <v>0</v>
      </c>
      <c r="E11" s="28">
        <f>IF($A11="","",(SUMIF('钻床 '!C:C,$A11,'钻床 '!H:H)))</f>
        <v>0</v>
      </c>
      <c r="F11" s="28">
        <f>IF($A11="","",(SUMIF('线切割 '!C:C,$A11,'线切割 '!G:G)))</f>
        <v>0</v>
      </c>
      <c r="G11" s="28" t="e">
        <f ca="1">IF($A11="","",(SUMIF(精飞!C:C,$A11,精飞!#REF!)))</f>
        <v>#REF!</v>
      </c>
      <c r="H11" s="28">
        <f>IF($A11="","",(SUMIF(磨床!C:C,$A11,磨床!H:H)))</f>
        <v>0</v>
      </c>
    </row>
    <row r="12" spans="1:8">
      <c r="A12" s="53" t="s">
        <v>29</v>
      </c>
      <c r="B12" s="28">
        <f>IF($A12="","",(SUMIF('数控铣 '!C:C,$A12,'数控铣 '!M:M)))</f>
        <v>0</v>
      </c>
      <c r="C12" s="28">
        <f>IF($A12="","",(SUMIF(精雕!C:C,$A12,精雕!L:L)))</f>
        <v>0</v>
      </c>
      <c r="D12" s="28">
        <f>IF($A12="","",(SUMIF(电火花!C:C,$A12,电火花!L:L)))</f>
        <v>0</v>
      </c>
      <c r="E12" s="28">
        <f>IF($A12="","",(SUMIF('钻床 '!C:C,$A12,'钻床 '!H:H)))</f>
        <v>0</v>
      </c>
      <c r="F12" s="28">
        <f>IF($A12="","",(SUMIF('线切割 '!C:C,$A12,'线切割 '!G:G)))</f>
        <v>0</v>
      </c>
      <c r="G12" s="28" t="e">
        <f ca="1">IF($A12="","",(SUMIF(精飞!C:C,$A12,精飞!#REF!)))</f>
        <v>#REF!</v>
      </c>
      <c r="H12" s="28">
        <f>IF($A12="","",(SUMIF(磨床!C:C,$A12,磨床!H:H)))</f>
        <v>0</v>
      </c>
    </row>
    <row r="13" spans="1:8">
      <c r="A13" s="53" t="s">
        <v>26</v>
      </c>
      <c r="B13" s="28">
        <f>IF($A13="","",(SUMIF('数控铣 '!C:C,$A13,'数控铣 '!M:M)))</f>
        <v>0</v>
      </c>
      <c r="C13" s="28">
        <f>IF($A13="","",(SUMIF(精雕!C:C,$A13,精雕!L:L)))</f>
        <v>0</v>
      </c>
      <c r="D13" s="28">
        <f>IF($A13="","",(SUMIF(电火花!C:C,$A13,电火花!L:L)))</f>
        <v>218.500000037486</v>
      </c>
      <c r="E13" s="28">
        <f>IF($A13="","",(SUMIF('钻床 '!C:C,$A13,'钻床 '!H:H)))</f>
        <v>0</v>
      </c>
      <c r="F13" s="28">
        <f>IF($A13="","",(SUMIF('线切割 '!C:C,$A13,'线切割 '!G:G)))</f>
        <v>0</v>
      </c>
      <c r="G13" s="28" t="e">
        <f ca="1">IF($A13="","",(SUMIF(精飞!C:C,$A13,精飞!#REF!)))</f>
        <v>#REF!</v>
      </c>
      <c r="H13" s="28">
        <f>IF($A13="","",(SUMIF(磨床!C:C,$A13,磨床!H:H)))</f>
        <v>0</v>
      </c>
    </row>
    <row r="14" spans="1:8">
      <c r="A14" s="54" t="s">
        <v>20</v>
      </c>
      <c r="B14" s="28">
        <f>IF($A14="","",(SUMIF('数控铣 '!C:C,$A14,'数控铣 '!M:M)))</f>
        <v>0</v>
      </c>
      <c r="C14" s="28">
        <f>IF($A14="","",(SUMIF(精雕!C:C,$A14,精雕!L:L)))</f>
        <v>0</v>
      </c>
      <c r="D14" s="28">
        <f>IF($A14="","",(SUMIF(电火花!C:C,$A14,电火花!L:L)))</f>
        <v>0</v>
      </c>
      <c r="E14" s="28">
        <f>IF($A14="","",(SUMIF('钻床 '!C:C,$A14,'钻床 '!H:H)))</f>
        <v>0</v>
      </c>
      <c r="F14" s="28">
        <f>IF($A14="","",(SUMIF('线切割 '!C:C,$A14,'线切割 '!G:G)))</f>
        <v>0</v>
      </c>
      <c r="G14" s="28" t="e">
        <f ca="1">IF($A14="","",(SUMIF(精飞!C:C,$A14,精飞!#REF!)))</f>
        <v>#REF!</v>
      </c>
      <c r="H14" s="28">
        <f>IF($A14="","",(SUMIF(磨床!C:C,$A14,磨床!H:H)))</f>
        <v>0</v>
      </c>
    </row>
    <row r="15" spans="1:8">
      <c r="A15" s="54" t="s">
        <v>24</v>
      </c>
      <c r="B15" s="28">
        <f>IF($A15="","",(SUMIF('数控铣 '!C:C,$A15,'数控铣 '!M:M)))</f>
        <v>0</v>
      </c>
      <c r="C15" s="28">
        <f>IF($A15="","",(SUMIF(精雕!C:C,$A15,精雕!L:L)))</f>
        <v>0</v>
      </c>
      <c r="D15" s="28">
        <f>IF($A15="","",(SUMIF(电火花!C:C,$A15,电火花!L:L)))</f>
        <v>69</v>
      </c>
      <c r="E15" s="28">
        <f>IF($A15="","",(SUMIF('钻床 '!C:C,$A15,'钻床 '!H:H)))</f>
        <v>0</v>
      </c>
      <c r="F15" s="28">
        <f>IF($A15="","",(SUMIF('线切割 '!C:C,$A15,'线切割 '!G:G)))</f>
        <v>0</v>
      </c>
      <c r="G15" s="28" t="e">
        <f ca="1">IF($A15="","",(SUMIF(精飞!C:C,$A15,精飞!#REF!)))</f>
        <v>#REF!</v>
      </c>
      <c r="H15" s="28">
        <f>IF($A15="","",(SUMIF(磨床!C:C,$A15,磨床!H:H)))</f>
        <v>0</v>
      </c>
    </row>
    <row r="16" spans="1:8">
      <c r="A16" s="54" t="s">
        <v>2956</v>
      </c>
      <c r="B16" s="28">
        <f>IF($A16="","",(SUMIF('数控铣 '!C:C,$A16,'数控铣 '!M:M)))</f>
        <v>0</v>
      </c>
      <c r="C16" s="28">
        <f>IF($A16="","",(SUMIF(精雕!C:C,$A16,精雕!L:L)))</f>
        <v>0</v>
      </c>
      <c r="D16" s="28">
        <f>IF($A16="","",(SUMIF(电火花!C:C,$A16,电火花!L:L)))</f>
        <v>0</v>
      </c>
      <c r="E16" s="28">
        <f>IF($A16="","",(SUMIF('钻床 '!C:C,$A16,'钻床 '!H:H)))</f>
        <v>0</v>
      </c>
      <c r="F16" s="28">
        <f>IF($A16="","",(SUMIF('线切割 '!C:C,$A16,'线切割 '!G:G)))</f>
        <v>0</v>
      </c>
      <c r="G16" s="28" t="e">
        <f ca="1">IF($A16="","",(SUMIF(精飞!C:C,$A16,精飞!#REF!)))</f>
        <v>#REF!</v>
      </c>
      <c r="H16" s="28">
        <f>IF($A16="","",(SUMIF(磨床!C:C,$A16,磨床!H:H)))</f>
        <v>0</v>
      </c>
    </row>
    <row r="17" spans="1:8">
      <c r="A17" s="54" t="s">
        <v>2957</v>
      </c>
      <c r="B17" s="28">
        <f>IF($A17="","",(SUMIF('数控铣 '!C:C,$A17,'数控铣 '!M:M)))</f>
        <v>0</v>
      </c>
      <c r="C17" s="28">
        <f>IF($A17="","",(SUMIF(精雕!C:C,$A17,精雕!L:L)))</f>
        <v>0</v>
      </c>
      <c r="D17" s="28">
        <f>IF($A17="","",(SUMIF(电火花!C:C,$A17,电火花!L:L)))</f>
        <v>0</v>
      </c>
      <c r="E17" s="28">
        <f>IF($A17="","",(SUMIF('钻床 '!C:C,$A17,'钻床 '!H:H)))</f>
        <v>0</v>
      </c>
      <c r="F17" s="28">
        <f>IF($A17="","",(SUMIF('线切割 '!C:C,$A17,'线切割 '!G:G)))</f>
        <v>0</v>
      </c>
      <c r="G17" s="28" t="e">
        <f ca="1">IF($A17="","",(SUMIF(精飞!C:C,$A17,精飞!#REF!)))</f>
        <v>#REF!</v>
      </c>
      <c r="H17" s="28">
        <f>IF($A17="","",(SUMIF(磨床!C:C,$A17,磨床!H:H)))</f>
        <v>0</v>
      </c>
    </row>
    <row r="18" spans="1:8">
      <c r="A18" s="54" t="s">
        <v>41</v>
      </c>
      <c r="B18" s="28">
        <f>IF($A18="","",(SUMIF('数控铣 '!C:C,$A18,'数控铣 '!M:M)))</f>
        <v>0</v>
      </c>
      <c r="C18" s="28">
        <f>IF($A18="","",(SUMIF(精雕!C:C,$A18,精雕!L:L)))</f>
        <v>0</v>
      </c>
      <c r="D18" s="28">
        <f>IF($A18="","",(SUMIF(电火花!C:C,$A18,电火花!L:L)))</f>
        <v>0</v>
      </c>
      <c r="E18" s="28">
        <f>IF($A18="","",(SUMIF('钻床 '!C:C,$A18,'钻床 '!H:H)))</f>
        <v>0</v>
      </c>
      <c r="F18" s="28">
        <f>IF($A18="","",(SUMIF('线切割 '!C:C,$A18,'线切割 '!G:G)))</f>
        <v>0</v>
      </c>
      <c r="G18" s="28" t="e">
        <f ca="1">IF($A18="","",(SUMIF(精飞!C:C,$A18,精飞!#REF!)))</f>
        <v>#REF!</v>
      </c>
      <c r="H18" s="28">
        <f>IF($A18="","",(SUMIF(磨床!C:C,$A18,磨床!H:H)))</f>
        <v>0</v>
      </c>
    </row>
    <row r="19" spans="1:8">
      <c r="A19" s="54" t="s">
        <v>17</v>
      </c>
      <c r="B19" s="28">
        <f>IF($A19="","",(SUMIF('数控铣 '!C:C,$A19,'数控铣 '!M:M)))</f>
        <v>0</v>
      </c>
      <c r="C19" s="28">
        <f>IF($A19="","",(SUMIF(精雕!C:C,$A19,精雕!L:L)))</f>
        <v>0</v>
      </c>
      <c r="D19" s="28">
        <f>IF($A19="","",(SUMIF(电火花!C:C,$A19,电火花!L:L)))</f>
        <v>0</v>
      </c>
      <c r="E19" s="28">
        <f>IF($A19="","",(SUMIF('钻床 '!C:C,$A19,'钻床 '!H:H)))</f>
        <v>0</v>
      </c>
      <c r="F19" s="28">
        <f>IF($A19="","",(SUMIF('线切割 '!C:C,$A19,'线切割 '!G:G)))</f>
        <v>0</v>
      </c>
      <c r="G19" s="28" t="e">
        <f ca="1">IF($A19="","",(SUMIF(精飞!C:C,$A19,精飞!#REF!)))</f>
        <v>#REF!</v>
      </c>
      <c r="H19" s="28">
        <f>IF($A19="","",(SUMIF(磨床!C:C,$A19,磨床!H:H)))</f>
        <v>0</v>
      </c>
    </row>
    <row r="20" spans="1:8">
      <c r="A20" s="53" t="s">
        <v>35</v>
      </c>
      <c r="B20" s="28">
        <f>IF($A20="","",(SUMIF('数控铣 '!C:C,$A20,'数控铣 '!M:M)))</f>
        <v>0</v>
      </c>
      <c r="C20" s="28">
        <f>IF($A20="","",(SUMIF(精雕!C:C,$A20,精雕!L:L)))</f>
        <v>0</v>
      </c>
      <c r="D20" s="28">
        <f>IF($A20="","",(SUMIF(电火花!C:C,$A20,电火花!L:L)))</f>
        <v>0</v>
      </c>
      <c r="E20" s="28">
        <f>IF($A20="","",(SUMIF('钻床 '!C:C,$A20,'钻床 '!H:H)))</f>
        <v>0</v>
      </c>
      <c r="F20" s="28">
        <f>IF($A20="","",(SUMIF('线切割 '!C:C,$A20,'线切割 '!G:G)))</f>
        <v>0</v>
      </c>
      <c r="G20" s="28" t="e">
        <f ca="1">IF($A20="","",(SUMIF(精飞!C:C,$A20,精飞!#REF!)))</f>
        <v>#REF!</v>
      </c>
      <c r="H20" s="28">
        <f>IF($A20="","",(SUMIF(磨床!C:C,$A20,磨床!H:H)))</f>
        <v>0</v>
      </c>
    </row>
    <row r="21" spans="1:8">
      <c r="A21" s="53" t="s">
        <v>32</v>
      </c>
      <c r="B21" s="28">
        <f>IF($A21="","",(SUMIF('数控铣 '!C:C,$A21,'数控铣 '!M:M)))</f>
        <v>0</v>
      </c>
      <c r="C21" s="28">
        <f>IF($A21="","",(SUMIF(精雕!C:C,$A21,精雕!L:L)))</f>
        <v>0</v>
      </c>
      <c r="D21" s="28">
        <f>IF($A21="","",(SUMIF(电火花!C:C,$A21,电火花!L:L)))</f>
        <v>0</v>
      </c>
      <c r="E21" s="28">
        <f>IF($A21="","",(SUMIF('钻床 '!C:C,$A21,'钻床 '!H:H)))</f>
        <v>0</v>
      </c>
      <c r="F21" s="28">
        <f>IF($A21="","",(SUMIF('线切割 '!C:C,$A21,'线切割 '!G:G)))</f>
        <v>0</v>
      </c>
      <c r="G21" s="28" t="e">
        <f ca="1">IF($A21="","",(SUMIF(精飞!C:C,$A21,精飞!#REF!)))</f>
        <v>#REF!</v>
      </c>
      <c r="H21" s="28">
        <f>IF($A21="","",(SUMIF(磨床!C:C,$A21,磨床!H:H)))</f>
        <v>0</v>
      </c>
    </row>
    <row r="22" spans="1:8">
      <c r="A22" s="55" t="s">
        <v>2958</v>
      </c>
      <c r="B22" s="28">
        <f>IF($A22="","",(SUMIF('数控铣 '!C:C,$A22,'数控铣 '!M:M)))</f>
        <v>0</v>
      </c>
      <c r="C22" s="28">
        <f>IF($A22="","",(SUMIF(精雕!C:C,$A22,精雕!L:L)))</f>
        <v>0</v>
      </c>
      <c r="D22" s="28">
        <f>IF($A22="","",(SUMIF(电火花!C:C,$A22,电火花!L:L)))</f>
        <v>0</v>
      </c>
      <c r="E22" s="28">
        <f>IF($A22="","",(SUMIF('钻床 '!C:C,$A22,'钻床 '!H:H)))</f>
        <v>0</v>
      </c>
      <c r="F22" s="28">
        <f>IF($A22="","",(SUMIF('线切割 '!C:C,$A22,'线切割 '!G:G)))</f>
        <v>0</v>
      </c>
      <c r="G22" s="28" t="e">
        <f ca="1">IF($A22="","",(SUMIF(精飞!C:C,$A22,精飞!#REF!)))</f>
        <v>#REF!</v>
      </c>
      <c r="H22" s="28">
        <f>IF($A22="","",(SUMIF(磨床!C:C,$A22,磨床!H:H)))</f>
        <v>0</v>
      </c>
    </row>
    <row r="23" spans="1:8">
      <c r="A23" s="54" t="s">
        <v>23</v>
      </c>
      <c r="B23" s="28">
        <f>IF($A23="","",(SUMIF('数控铣 '!C:C,$A23,'数控铣 '!M:M)))</f>
        <v>230.000000077416</v>
      </c>
      <c r="C23" s="28">
        <f>IF($A23="","",(SUMIF(精雕!C:C,$A23,精雕!L:L)))</f>
        <v>1012.49999993888</v>
      </c>
      <c r="D23" s="28">
        <f>IF($A23="","",(SUMIF(电火花!C:C,$A23,电火花!L:L)))</f>
        <v>1380.00000001607</v>
      </c>
      <c r="E23" s="28">
        <f>IF($A23="","",(SUMIF('钻床 '!C:C,$A23,'钻床 '!H:H)))</f>
        <v>0</v>
      </c>
      <c r="F23" s="28">
        <f>IF($A23="","",(SUMIF('线切割 '!C:C,$A23,'线切割 '!G:G)))</f>
        <v>0</v>
      </c>
      <c r="G23" s="28" t="e">
        <f ca="1">IF($A23="","",(SUMIF(精飞!C:C,$A23,精飞!#REF!)))</f>
        <v>#REF!</v>
      </c>
      <c r="H23" s="28">
        <f>IF($A23="","",(SUMIF(磨床!C:C,$A23,磨床!H:H)))</f>
        <v>0</v>
      </c>
    </row>
    <row r="24" spans="1:8">
      <c r="A24" s="53" t="s">
        <v>25</v>
      </c>
      <c r="B24" s="28">
        <f>IF($A24="","",(SUMIF('数控铣 '!C:C,$A24,'数控铣 '!M:M)))</f>
        <v>0</v>
      </c>
      <c r="C24" s="28">
        <f>IF($A24="","",(SUMIF(精雕!C:C,$A24,精雕!L:L)))</f>
        <v>0</v>
      </c>
      <c r="D24" s="28">
        <f>IF($A24="","",(SUMIF(电火花!C:C,$A24,电火花!L:L)))</f>
        <v>0</v>
      </c>
      <c r="E24" s="28">
        <f>IF($A24="","",(SUMIF('钻床 '!C:C,$A24,'钻床 '!H:H)))</f>
        <v>0</v>
      </c>
      <c r="F24" s="28">
        <f>IF($A24="","",(SUMIF('线切割 '!C:C,$A24,'线切割 '!G:G)))</f>
        <v>0</v>
      </c>
      <c r="G24" s="28" t="e">
        <f ca="1">IF($A24="","",(SUMIF(精飞!C:C,$A24,精飞!#REF!)))</f>
        <v>#REF!</v>
      </c>
      <c r="H24" s="28">
        <f>IF($A24="","",(SUMIF(磨床!C:C,$A24,磨床!H:H)))</f>
        <v>0</v>
      </c>
    </row>
    <row r="25" spans="1:8">
      <c r="A25" s="53" t="s">
        <v>251</v>
      </c>
      <c r="B25" s="28">
        <f>IF($A25="","",(SUMIF('数控铣 '!C:C,$A25,'数控铣 '!M:M)))</f>
        <v>0</v>
      </c>
      <c r="C25" s="28">
        <f>IF($A25="","",(SUMIF(精雕!C:C,$A25,精雕!L:L)))</f>
        <v>0</v>
      </c>
      <c r="D25" s="28">
        <f>IF($A25="","",(SUMIF(电火花!C:C,$A25,电火花!L:L)))</f>
        <v>0</v>
      </c>
      <c r="E25" s="28">
        <f>IF($A25="","",(SUMIF('钻床 '!C:C,$A25,'钻床 '!H:H)))</f>
        <v>0</v>
      </c>
      <c r="F25" s="28">
        <f>IF($A25="","",(SUMIF('线切割 '!C:C,$A25,'线切割 '!G:G)))</f>
        <v>0</v>
      </c>
      <c r="G25" s="28" t="e">
        <f ca="1">IF($A25="","",(SUMIF(精飞!C:C,$A25,精飞!#REF!)))</f>
        <v>#REF!</v>
      </c>
      <c r="H25" s="28">
        <f>IF($A25="","",(SUMIF(磨床!C:C,$A25,磨床!H:H)))</f>
        <v>0</v>
      </c>
    </row>
    <row r="26" spans="1:8">
      <c r="A26" s="53" t="s">
        <v>2959</v>
      </c>
      <c r="B26" s="28">
        <f>IF($A26="","",(SUMIF('数控铣 '!C:C,$A26,'数控铣 '!M:M)))</f>
        <v>0</v>
      </c>
      <c r="C26" s="28">
        <f>IF($A26="","",(SUMIF(精雕!C:C,$A26,精雕!L:L)))</f>
        <v>0</v>
      </c>
      <c r="D26" s="28">
        <f>IF($A26="","",(SUMIF(电火花!C:C,$A26,电火花!L:L)))</f>
        <v>0</v>
      </c>
      <c r="E26" s="28">
        <f>IF($A26="","",(SUMIF('钻床 '!C:C,$A26,'钻床 '!H:H)))</f>
        <v>0</v>
      </c>
      <c r="F26" s="28">
        <f>IF($A26="","",(SUMIF('线切割 '!C:C,$A26,'线切割 '!G:G)))</f>
        <v>0</v>
      </c>
      <c r="G26" s="28" t="e">
        <f ca="1">IF($A26="","",(SUMIF(精飞!C:C,$A26,精飞!#REF!)))</f>
        <v>#REF!</v>
      </c>
      <c r="H26" s="28">
        <f>IF($A26="","",(SUMIF(磨床!C:C,$A26,磨床!H:H)))</f>
        <v>0</v>
      </c>
    </row>
    <row r="27" spans="1:8">
      <c r="A27" s="53" t="s">
        <v>42</v>
      </c>
      <c r="B27" s="28">
        <f>IF($A27="","",(SUMIF('数控铣 '!C:C,$A27,'数控铣 '!M:M)))</f>
        <v>0</v>
      </c>
      <c r="C27" s="28">
        <f>IF($A27="","",(SUMIF(精雕!C:C,$A27,精雕!L:L)))</f>
        <v>0</v>
      </c>
      <c r="D27" s="28">
        <f>IF($A27="","",(SUMIF(电火花!C:C,$A27,电火花!L:L)))</f>
        <v>0</v>
      </c>
      <c r="E27" s="28">
        <f>IF($A27="","",(SUMIF('钻床 '!C:C,$A27,'钻床 '!H:H)))</f>
        <v>0</v>
      </c>
      <c r="F27" s="28">
        <f>IF($A27="","",(SUMIF('线切割 '!C:C,$A27,'线切割 '!G:G)))</f>
        <v>70</v>
      </c>
      <c r="G27" s="28" t="e">
        <f ca="1">IF($A27="","",(SUMIF(精飞!C:C,$A27,精飞!#REF!)))</f>
        <v>#REF!</v>
      </c>
      <c r="H27" s="28">
        <f>IF($A27="","",(SUMIF(磨床!C:C,$A27,磨床!H:H)))</f>
        <v>75</v>
      </c>
    </row>
    <row r="28" spans="1:8">
      <c r="A28" s="53" t="s">
        <v>19</v>
      </c>
      <c r="B28" s="28">
        <f>IF($A28="","",(SUMIF('数控铣 '!C:C,$A28,'数控铣 '!M:M)))</f>
        <v>0</v>
      </c>
      <c r="C28" s="28">
        <f>IF($A28="","",(SUMIF(精雕!C:C,$A28,精雕!L:L)))</f>
        <v>0</v>
      </c>
      <c r="D28" s="28">
        <f>IF($A28="","",(SUMIF(电火花!C:C,$A28,电火花!L:L)))</f>
        <v>0</v>
      </c>
      <c r="E28" s="28">
        <f>IF($A28="","",(SUMIF('钻床 '!C:C,$A28,'钻床 '!H:H)))</f>
        <v>0</v>
      </c>
      <c r="F28" s="28">
        <f>IF($A28="","",(SUMIF('线切割 '!C:C,$A28,'线切割 '!G:G)))</f>
        <v>0</v>
      </c>
      <c r="G28" s="28" t="e">
        <f ca="1">IF($A28="","",(SUMIF(精飞!C:C,$A28,精飞!#REF!)))</f>
        <v>#REF!</v>
      </c>
      <c r="H28" s="28">
        <f>IF($A28="","",(SUMIF(磨床!C:C,$A28,磨床!H:H)))</f>
        <v>0</v>
      </c>
    </row>
    <row r="29" spans="1:8">
      <c r="A29" s="53" t="s">
        <v>48</v>
      </c>
      <c r="B29" s="28">
        <f>IF($A29="","",(SUMIF('数控铣 '!C:C,$A29,'数控铣 '!M:M)))</f>
        <v>0</v>
      </c>
      <c r="C29" s="28">
        <f>IF($A29="","",(SUMIF(精雕!C:C,$A29,精雕!L:L)))</f>
        <v>0</v>
      </c>
      <c r="D29" s="28">
        <f>IF($A29="","",(SUMIF(电火花!C:C,$A29,电火花!L:L)))</f>
        <v>0</v>
      </c>
      <c r="E29" s="28">
        <f>IF($A29="","",(SUMIF('钻床 '!C:C,$A29,'钻床 '!H:H)))</f>
        <v>0</v>
      </c>
      <c r="F29" s="28">
        <f>IF($A29="","",(SUMIF('线切割 '!C:C,$A29,'线切割 '!G:G)))</f>
        <v>0</v>
      </c>
      <c r="G29" s="28" t="e">
        <f ca="1">IF($A29="","",(SUMIF(精飞!C:C,$A29,精飞!#REF!)))</f>
        <v>#REF!</v>
      </c>
      <c r="H29" s="28">
        <f>IF($A29="","",(SUMIF(磨床!C:C,$A29,磨床!H:H)))</f>
        <v>0</v>
      </c>
    </row>
    <row r="30" spans="1:8">
      <c r="A30" s="53" t="s">
        <v>22</v>
      </c>
      <c r="B30" s="28">
        <f>IF($A30="","",(SUMIF('数控铣 '!C:C,$A30,'数控铣 '!M:M)))</f>
        <v>0</v>
      </c>
      <c r="C30" s="28">
        <f>IF($A30="","",(SUMIF(精雕!C:C,$A30,精雕!L:L)))</f>
        <v>0</v>
      </c>
      <c r="D30" s="28">
        <f>IF($A30="","",(SUMIF(电火花!C:C,$A30,电火花!L:L)))</f>
        <v>0</v>
      </c>
      <c r="E30" s="28">
        <f>IF($A30="","",(SUMIF('钻床 '!C:C,$A30,'钻床 '!H:H)))</f>
        <v>0</v>
      </c>
      <c r="F30" s="28">
        <f>IF($A30="","",(SUMIF('线切割 '!C:C,$A30,'线切割 '!G:G)))</f>
        <v>0</v>
      </c>
      <c r="G30" s="28" t="e">
        <f ca="1">IF($A30="","",(SUMIF(精飞!C:C,$A30,精飞!#REF!)))</f>
        <v>#REF!</v>
      </c>
      <c r="H30" s="28">
        <f>IF($A30="","",(SUMIF(磨床!C:C,$A30,磨床!H:H)))</f>
        <v>0</v>
      </c>
    </row>
    <row r="31" spans="1:8">
      <c r="A31" s="56"/>
      <c r="B31" s="57"/>
      <c r="C31" s="57"/>
      <c r="D31" s="57"/>
      <c r="E31" s="57"/>
      <c r="F31" s="57"/>
      <c r="G31" s="57"/>
      <c r="H31" s="57"/>
    </row>
    <row r="32" spans="1:8">
      <c r="A32" s="56"/>
      <c r="B32" s="57"/>
      <c r="C32" s="57"/>
      <c r="D32" s="57"/>
      <c r="E32" s="57"/>
      <c r="F32" s="57"/>
      <c r="G32" s="57"/>
      <c r="H32" s="57"/>
    </row>
    <row r="33" spans="1:8">
      <c r="A33" s="56"/>
      <c r="B33" s="57"/>
      <c r="C33" s="57"/>
      <c r="D33" s="57"/>
      <c r="E33" s="57"/>
      <c r="F33" s="57"/>
      <c r="G33" s="57"/>
      <c r="H33" s="57"/>
    </row>
    <row r="34" spans="1:8">
      <c r="A34" s="56"/>
      <c r="B34" s="57"/>
      <c r="C34" s="57"/>
      <c r="D34" s="57"/>
      <c r="E34" s="57"/>
      <c r="F34" s="57"/>
      <c r="G34" s="57"/>
      <c r="H34" s="57"/>
    </row>
    <row r="35" spans="1:8">
      <c r="A35" s="56"/>
      <c r="B35" s="57"/>
      <c r="C35" s="57"/>
      <c r="D35" s="57"/>
      <c r="E35" s="57"/>
      <c r="F35" s="57"/>
      <c r="G35" s="57"/>
      <c r="H35" s="57"/>
    </row>
    <row r="36" spans="1:8">
      <c r="A36" s="56"/>
      <c r="B36" s="57"/>
      <c r="C36" s="57"/>
      <c r="D36" s="57"/>
      <c r="E36" s="57"/>
      <c r="F36" s="57"/>
      <c r="G36" s="57"/>
      <c r="H36" s="57"/>
    </row>
    <row r="37" ht="18" customHeight="1" spans="1:8">
      <c r="A37" s="58" t="s">
        <v>2960</v>
      </c>
      <c r="B37" s="58"/>
      <c r="C37" s="58"/>
      <c r="D37" s="58"/>
      <c r="E37" s="58"/>
      <c r="F37" s="58"/>
      <c r="G37" s="58"/>
      <c r="H37" s="58"/>
    </row>
    <row r="38" ht="18" customHeight="1" spans="1:8">
      <c r="A38" s="51" t="s">
        <v>49</v>
      </c>
      <c r="B38" s="52" t="s">
        <v>2886</v>
      </c>
      <c r="C38" s="52" t="s">
        <v>2820</v>
      </c>
      <c r="D38" s="51" t="s">
        <v>2951</v>
      </c>
      <c r="E38" s="51" t="s">
        <v>2952</v>
      </c>
      <c r="F38" s="51" t="s">
        <v>1689</v>
      </c>
      <c r="G38" s="51" t="s">
        <v>2889</v>
      </c>
      <c r="H38" s="51" t="s">
        <v>2891</v>
      </c>
    </row>
    <row r="39" spans="1:8">
      <c r="A39" s="55" t="s">
        <v>46</v>
      </c>
      <c r="B39" s="28">
        <f>IF($A39="","",(SUMIF('数控铣 '!C:C,$A39,'数控铣 '!M:M)))</f>
        <v>1149.99999995925</v>
      </c>
      <c r="C39" s="28">
        <f>IF($A39="","",(SUMIF(精雕!C:C,$A39,精雕!L:L)))</f>
        <v>4871.50000004394</v>
      </c>
      <c r="D39" s="28">
        <f>IF($A39="","",(SUMIF(电火花!C:C,$A39,电火花!L:L)))</f>
        <v>2334.49999996251</v>
      </c>
      <c r="E39" s="28">
        <f>IF($A39="","",(SUMIF('钻床 '!C:C,$A39,'钻床 '!H:H)))</f>
        <v>0</v>
      </c>
      <c r="F39" s="28">
        <f>IF($A39="","",(SUMIF('线切割 '!C:C,$A39,'线切割 '!G:G)))</f>
        <v>42</v>
      </c>
      <c r="G39" s="28" t="e">
        <f ca="1">IF($A39="","",(SUMIF(精飞!C:C,$A39,精飞!#REF!)))</f>
        <v>#REF!</v>
      </c>
      <c r="H39" s="28">
        <f>IF($A39="","",(SUMIF(磨床!C:C,$A39,磨床!H:H)))</f>
        <v>270</v>
      </c>
    </row>
    <row r="40" spans="1:8">
      <c r="A40" s="55" t="s">
        <v>2</v>
      </c>
      <c r="B40" s="28">
        <f>IF($A40="","",(SUMIF('数控铣 '!C:C,$A40,'数控铣 '!M:M)))</f>
        <v>0</v>
      </c>
      <c r="C40" s="28">
        <f>IF($A40="","",(SUMIF(精雕!C:C,$A40,精雕!L:L)))</f>
        <v>23.0000000187429</v>
      </c>
      <c r="D40" s="28">
        <f>IF($A40="","",(SUMIF(电火花!C:C,$A40,电火花!L:L)))</f>
        <v>1000.50000005623</v>
      </c>
      <c r="E40" s="28">
        <f>IF($A40="","",(SUMIF('钻床 '!C:C,$A40,'钻床 '!H:H)))</f>
        <v>0</v>
      </c>
      <c r="F40" s="28">
        <f>IF($A40="","",(SUMIF('线切割 '!C:C,$A40,'线切割 '!G:G)))</f>
        <v>255</v>
      </c>
      <c r="G40" s="28" t="e">
        <f ca="1">IF($A40="","",(SUMIF(精飞!C:C,$A40,精飞!#REF!)))</f>
        <v>#REF!</v>
      </c>
      <c r="H40" s="28">
        <f>IF($A40="","",(SUMIF(磨床!C:C,$A40,磨床!H:H)))</f>
        <v>0</v>
      </c>
    </row>
    <row r="41" spans="1:8">
      <c r="A41" s="55" t="s">
        <v>45</v>
      </c>
      <c r="B41" s="28">
        <f>IF($A41="","",(SUMIF('数控铣 '!C:C,$A41,'数控铣 '!M:M)))</f>
        <v>7777.49999994063</v>
      </c>
      <c r="C41" s="28">
        <f>IF($A41="","",(SUMIF(精雕!C:C,$A41,精雕!L:L)))</f>
        <v>10886.5000002007</v>
      </c>
      <c r="D41" s="28">
        <f>IF($A41="","",(SUMIF(电火花!C:C,$A41,电火花!L:L)))</f>
        <v>8291.49999998126</v>
      </c>
      <c r="E41" s="28">
        <f>IF($A41="","",(SUMIF('钻床 '!C:C,$A41,'钻床 '!H:H)))</f>
        <v>0</v>
      </c>
      <c r="F41" s="28">
        <f>IF($A41="","",(SUMIF('线切割 '!C:C,$A41,'线切割 '!G:G)))</f>
        <v>931</v>
      </c>
      <c r="G41" s="28" t="e">
        <f ca="1">IF($A41="","",(SUMIF(精飞!C:C,$A41,精飞!#REF!)))</f>
        <v>#REF!</v>
      </c>
      <c r="H41" s="28">
        <f>IF($A41="","",(SUMIF(磨床!C:C,$A41,磨床!H:H)))</f>
        <v>190</v>
      </c>
    </row>
    <row r="42" spans="1:8">
      <c r="A42" s="59" t="s">
        <v>36</v>
      </c>
      <c r="B42" s="28">
        <f>IF($A42="","",(SUMIF('数控铣 '!C:C,$A42,'数控铣 '!M:M)))</f>
        <v>12370.0000001304</v>
      </c>
      <c r="C42" s="28">
        <f>IF($A42="","",(SUMIF(精雕!C:C,$A42,精雕!L:L)))</f>
        <v>1249.99999997963</v>
      </c>
      <c r="D42" s="28">
        <f>IF($A42="","",(SUMIF(电火花!C:C,$A42,电火花!L:L)))</f>
        <v>31509.9999997215</v>
      </c>
      <c r="E42" s="28">
        <f>IF($A42="","",(SUMIF('钻床 '!C:C,$A42,'钻床 '!H:H)))</f>
        <v>0</v>
      </c>
      <c r="F42" s="28">
        <f>IF($A42="","",(SUMIF('线切割 '!C:C,$A42,'线切割 '!G:G)))</f>
        <v>608</v>
      </c>
      <c r="G42" s="28" t="e">
        <f ca="1">IF($A42="","",(SUMIF(精飞!C:C,$A42,精飞!#REF!)))</f>
        <v>#REF!</v>
      </c>
      <c r="H42" s="28">
        <f>IF($A42="","",(SUMIF(磨床!C:C,$A42,磨床!H:H)))</f>
        <v>80</v>
      </c>
    </row>
    <row r="43" ht="16" customHeight="1" spans="1:8">
      <c r="A43" s="55" t="s">
        <v>40</v>
      </c>
      <c r="B43" s="28">
        <f>IF($A43="","",(SUMIF('数控铣 '!C:C,$A43,'数控铣 '!M:M)))</f>
        <v>12400.0000000285</v>
      </c>
      <c r="C43" s="28">
        <f>IF($A43="","",(SUMIF(精雕!C:C,$A43,精雕!L:L)))</f>
        <v>0</v>
      </c>
      <c r="D43" s="28">
        <f>IF($A43="","",(SUMIF(电火花!C:C,$A43,电火花!L:L)))</f>
        <v>230.000000018743</v>
      </c>
      <c r="E43" s="28">
        <f>IF($A43="","",(SUMIF('钻床 '!C:C,$A43,'钻床 '!H:H)))</f>
        <v>0</v>
      </c>
      <c r="F43" s="28">
        <f>IF($A43="","",(SUMIF('线切割 '!C:C,$A43,'线切割 '!G:G)))</f>
        <v>306</v>
      </c>
      <c r="G43" s="28" t="e">
        <f ca="1">IF($A43="","",(SUMIF(精飞!C:C,$A43,精飞!#REF!)))</f>
        <v>#REF!</v>
      </c>
      <c r="H43" s="28">
        <f>IF($A43="","",(SUMIF(磨床!C:C,$A43,磨床!H:H)))</f>
        <v>60</v>
      </c>
    </row>
    <row r="44" spans="1:8">
      <c r="A44" s="55" t="s">
        <v>39</v>
      </c>
      <c r="B44" s="28">
        <f>IF($A44="","",(SUMIF('数控铣 '!C:C,$A44,'数控铣 '!M:M)))</f>
        <v>14575.0000001508</v>
      </c>
      <c r="C44" s="28">
        <f>IF($A44="","",(SUMIF(精雕!C:C,$A44,精雕!L:L)))</f>
        <v>24437.5000000422</v>
      </c>
      <c r="D44" s="28">
        <f>IF($A44="","",(SUMIF(电火花!C:C,$A44,电火花!L:L)))</f>
        <v>1966.50000005623</v>
      </c>
      <c r="E44" s="28">
        <f>IF($A44="","",(SUMIF('钻床 '!C:C,$A44,'钻床 '!H:H)))</f>
        <v>0</v>
      </c>
      <c r="F44" s="28">
        <f>IF($A44="","",(SUMIF('线切割 '!C:C,$A44,'线切割 '!G:G)))</f>
        <v>2837</v>
      </c>
      <c r="G44" s="28" t="e">
        <f ca="1">IF($A44="","",(SUMIF(精飞!C:C,$A44,精飞!#REF!)))</f>
        <v>#REF!</v>
      </c>
      <c r="H44" s="28">
        <f>IF($A44="","",(SUMIF(磨床!C:C,$A44,磨床!H:H)))</f>
        <v>60</v>
      </c>
    </row>
    <row r="45" spans="1:8">
      <c r="A45" s="60" t="s">
        <v>27</v>
      </c>
      <c r="B45" s="28">
        <f>IF($A45="","",(SUMIF('数控铣 '!C:C,$A45,'数控铣 '!M:M)))</f>
        <v>48475.0000003399</v>
      </c>
      <c r="C45" s="28">
        <f>IF($A45="","",(SUMIF(精雕!C:C,$A45,精雕!L:L)))</f>
        <v>2315.49999997532</v>
      </c>
      <c r="D45" s="28">
        <f>IF($A45="","",(SUMIF(电火花!C:C,$A45,电火花!L:L)))</f>
        <v>62122.999999834</v>
      </c>
      <c r="E45" s="28">
        <f>IF($A45="","",(SUMIF('钻床 '!C:C,$A45,'钻床 '!H:H)))</f>
        <v>370</v>
      </c>
      <c r="F45" s="28">
        <f>IF($A45="","",(SUMIF('线切割 '!C:C,$A45,'线切割 '!G:G)))</f>
        <v>9137</v>
      </c>
      <c r="G45" s="28" t="e">
        <f ca="1">IF($A45="","",(SUMIF(精飞!C:C,$A45,精飞!#REF!)))</f>
        <v>#REF!</v>
      </c>
      <c r="H45" s="28">
        <f>IF($A45="","",(SUMIF(磨床!C:C,$A45,磨床!H:H)))</f>
        <v>1510</v>
      </c>
    </row>
    <row r="46" spans="1:8">
      <c r="A46" s="55" t="s">
        <v>47</v>
      </c>
      <c r="B46" s="28">
        <f>IF($A46="","",(SUMIF('数控铣 '!C:C,$A46,'数控铣 '!M:M)))</f>
        <v>0</v>
      </c>
      <c r="C46" s="28">
        <f>IF($A46="","",(SUMIF(精雕!C:C,$A46,精雕!L:L)))</f>
        <v>0</v>
      </c>
      <c r="D46" s="28">
        <f>IF($A46="","",(SUMIF(电火花!C:C,$A46,电火花!L:L)))</f>
        <v>0</v>
      </c>
      <c r="E46" s="28">
        <f>IF($A46="","",(SUMIF('钻床 '!C:C,$A46,'钻床 '!H:H)))</f>
        <v>0</v>
      </c>
      <c r="F46" s="28">
        <f>IF($A46="","",(SUMIF('线切割 '!C:C,$A46,'线切割 '!G:G)))</f>
        <v>814</v>
      </c>
      <c r="G46" s="28" t="e">
        <f ca="1">IF($A46="","",(SUMIF(精飞!C:C,$A46,精飞!#REF!)))</f>
        <v>#REF!</v>
      </c>
      <c r="H46" s="28">
        <f>IF($A46="","",(SUMIF(磨床!C:C,$A46,磨床!H:H)))</f>
        <v>60</v>
      </c>
    </row>
    <row r="47" spans="1:8">
      <c r="A47" s="55" t="s">
        <v>33</v>
      </c>
      <c r="B47" s="28">
        <f>IF($A47="","",(SUMIF('数控铣 '!C:C,$A47,'数控铣 '!M:M)))</f>
        <v>16227.4999998166</v>
      </c>
      <c r="C47" s="28">
        <f>IF($A47="","",(SUMIF(精雕!C:C,$A47,精雕!L:L)))</f>
        <v>207</v>
      </c>
      <c r="D47" s="28">
        <f>IF($A47="","",(SUMIF(电火花!C:C,$A47,电火花!L:L)))</f>
        <v>22333.0000000375</v>
      </c>
      <c r="E47" s="28">
        <f>IF($A47="","",(SUMIF('钻床 '!C:C,$A47,'钻床 '!H:H)))</f>
        <v>0</v>
      </c>
      <c r="F47" s="28">
        <f>IF($A47="","",(SUMIF('线切割 '!C:C,$A47,'线切割 '!G:G)))</f>
        <v>5322</v>
      </c>
      <c r="G47" s="28" t="e">
        <f ca="1">IF($A47="","",(SUMIF(精飞!C:C,$A47,精飞!#REF!)))</f>
        <v>#REF!</v>
      </c>
      <c r="H47" s="28">
        <f>IF($A47="","",(SUMIF(磨床!C:C,$A47,磨床!H:H)))</f>
        <v>230</v>
      </c>
    </row>
    <row r="48" spans="1:8">
      <c r="A48" s="59" t="s">
        <v>38</v>
      </c>
      <c r="B48" s="28">
        <f>IF($A48="","",(SUMIF('数控铣 '!C:C,$A48,'数控铣 '!M:M)))</f>
        <v>115699.999999598</v>
      </c>
      <c r="C48" s="28">
        <f>IF($A48="","",(SUMIF(精雕!C:C,$A48,精雕!L:L)))</f>
        <v>36896.4999999949</v>
      </c>
      <c r="D48" s="28">
        <f>IF($A48="","",(SUMIF(电火花!C:C,$A48,电火花!L:L)))</f>
        <v>60582.0000000013</v>
      </c>
      <c r="E48" s="28">
        <f>IF($A48="","",(SUMIF('钻床 '!C:C,$A48,'钻床 '!H:H)))</f>
        <v>0</v>
      </c>
      <c r="F48" s="28">
        <f>IF($A48="","",(SUMIF('线切割 '!C:C,$A48,'线切割 '!G:G)))</f>
        <v>8332</v>
      </c>
      <c r="G48" s="28" t="e">
        <f ca="1">IF($A48="","",(SUMIF(精飞!C:C,$A48,精飞!#REF!)))</f>
        <v>#REF!</v>
      </c>
      <c r="H48" s="28">
        <f>IF($A48="","",(SUMIF(磨床!C:C,$A48,磨床!H:H)))</f>
        <v>1120</v>
      </c>
    </row>
    <row r="49" spans="1:8">
      <c r="A49" s="55" t="s">
        <v>31</v>
      </c>
      <c r="B49" s="28">
        <f>IF($A49="","",(SUMIF('数控铣 '!C:C,$A49,'数控铣 '!M:M)))</f>
        <v>105.000000048894</v>
      </c>
      <c r="C49" s="28">
        <f>IF($A49="","",(SUMIF(精雕!C:C,$A49,精雕!L:L)))</f>
        <v>414.000000029337</v>
      </c>
      <c r="D49" s="28">
        <f>IF($A49="","",(SUMIF(电火花!C:C,$A49,电火花!L:L)))</f>
        <v>1276.50000005623</v>
      </c>
      <c r="E49" s="28">
        <f>IF($A49="","",(SUMIF('钻床 '!C:C,$A49,'钻床 '!H:H)))</f>
        <v>0</v>
      </c>
      <c r="F49" s="28">
        <f>IF($A49="","",(SUMIF('线切割 '!C:C,$A49,'线切割 '!G:G)))</f>
        <v>104</v>
      </c>
      <c r="G49" s="28" t="e">
        <f ca="1">IF($A49="","",(SUMIF(精飞!C:C,$A49,精飞!#REF!)))</f>
        <v>#REF!</v>
      </c>
      <c r="H49" s="28">
        <f>IF($A49="","",(SUMIF(磨床!C:C,$A49,磨床!H:H)))</f>
        <v>0</v>
      </c>
    </row>
    <row r="50" spans="1:8">
      <c r="A50" s="59" t="s">
        <v>146</v>
      </c>
      <c r="B50" s="28">
        <f>IF($A50="","",(SUMIF('数控铣 '!C:C,$A50,'数控铣 '!M:M)))</f>
        <v>669.999999971478</v>
      </c>
      <c r="C50" s="28">
        <f>IF($A50="","",(SUMIF(精雕!C:C,$A50,精雕!L:L)))</f>
        <v>45.0000000146683</v>
      </c>
      <c r="D50" s="28">
        <f>IF($A50="","",(SUMIF(电火花!C:C,$A50,电火花!L:L)))</f>
        <v>4370</v>
      </c>
      <c r="E50" s="28">
        <f>IF($A50="","",(SUMIF('钻床 '!C:C,$A50,'钻床 '!H:H)))</f>
        <v>0</v>
      </c>
      <c r="F50" s="28">
        <f>IF($A50="","",(SUMIF('线切割 '!C:C,$A50,'线切割 '!G:G)))</f>
        <v>0</v>
      </c>
      <c r="G50" s="28" t="e">
        <f ca="1">IF($A50="","",(SUMIF(精飞!C:C,$A50,精飞!#REF!)))</f>
        <v>#REF!</v>
      </c>
      <c r="H50" s="28">
        <f>IF($A50="","",(SUMIF(磨床!C:C,$A50,磨床!H:H)))</f>
        <v>0</v>
      </c>
    </row>
    <row r="51" spans="1:8">
      <c r="A51" s="55" t="s">
        <v>37</v>
      </c>
      <c r="B51" s="28">
        <f>IF($A51="","",(SUMIF('数控铣 '!C:C,$A51,'数控铣 '!M:M)))</f>
        <v>1407.50000000407</v>
      </c>
      <c r="C51" s="28">
        <f>IF($A51="","",(SUMIF(精雕!C:C,$A51,精雕!L:L)))</f>
        <v>35.9999999853317</v>
      </c>
      <c r="D51" s="28">
        <f>IF($A51="","",(SUMIF(电火花!C:C,$A51,电火花!L:L)))</f>
        <v>17595.0000000361</v>
      </c>
      <c r="E51" s="28">
        <f>IF($A51="","",(SUMIF('钻床 '!C:C,$A51,'钻床 '!H:H)))</f>
        <v>0</v>
      </c>
      <c r="F51" s="28">
        <f>IF($A51="","",(SUMIF('线切割 '!C:C,$A51,'线切割 '!G:G)))</f>
        <v>1164</v>
      </c>
      <c r="G51" s="28" t="e">
        <f ca="1">IF($A51="","",(SUMIF(精飞!C:C,$A51,精飞!#REF!)))</f>
        <v>#REF!</v>
      </c>
      <c r="H51" s="28">
        <f>IF($A51="","",(SUMIF(磨床!C:C,$A51,磨床!H:H)))</f>
        <v>0</v>
      </c>
    </row>
    <row r="52" spans="1:8">
      <c r="A52" s="55" t="s">
        <v>30</v>
      </c>
      <c r="B52" s="28">
        <f>IF($A52="","",(SUMIF('数控铣 '!C:C,$A52,'数控铣 '!M:M)))</f>
        <v>13112.5000000955</v>
      </c>
      <c r="C52" s="28">
        <f>IF($A52="","",(SUMIF(精雕!C:C,$A52,精雕!L:L)))</f>
        <v>21952.499999989</v>
      </c>
      <c r="D52" s="28">
        <f>IF($A52="","",(SUMIF(电火花!C:C,$A52,电火花!L:L)))</f>
        <v>38755.0000001526</v>
      </c>
      <c r="E52" s="28">
        <f>IF($A52="","",(SUMIF('钻床 '!C:C,$A52,'钻床 '!H:H)))</f>
        <v>0</v>
      </c>
      <c r="F52" s="28">
        <f>IF($A52="","",(SUMIF('线切割 '!C:C,$A52,'线切割 '!G:G)))</f>
        <v>5518</v>
      </c>
      <c r="G52" s="28" t="e">
        <f ca="1">IF($A52="","",(SUMIF(精飞!C:C,$A52,精飞!#REF!)))</f>
        <v>#REF!</v>
      </c>
      <c r="H52" s="28">
        <f>IF($A52="","",(SUMIF(磨床!C:C,$A52,磨床!H:H)))</f>
        <v>0</v>
      </c>
    </row>
    <row r="53" spans="1:8">
      <c r="A53" s="55" t="s">
        <v>43</v>
      </c>
      <c r="B53" s="28">
        <f>IF($A53="","",(SUMIF('数控铣 '!C:C,$A53,'数控铣 '!M:M)))</f>
        <v>0</v>
      </c>
      <c r="C53" s="28">
        <f>IF($A53="","",(SUMIF(精雕!C:C,$A53,精雕!L:L)))</f>
        <v>0</v>
      </c>
      <c r="D53" s="28">
        <f>IF($A53="","",(SUMIF(电火花!C:C,$A53,电火花!L:L)))</f>
        <v>770.500000037486</v>
      </c>
      <c r="E53" s="28">
        <f>IF($A53="","",(SUMIF('钻床 '!C:C,$A53,'钻床 '!H:H)))</f>
        <v>0</v>
      </c>
      <c r="F53" s="28">
        <f>IF($A53="","",(SUMIF('线切割 '!C:C,$A53,'线切割 '!G:G)))</f>
        <v>72</v>
      </c>
      <c r="G53" s="28" t="e">
        <f ca="1">IF($A53="","",(SUMIF(精飞!C:C,$A53,精飞!#REF!)))</f>
        <v>#REF!</v>
      </c>
      <c r="H53" s="28">
        <f>IF($A53="","",(SUMIF(磨床!C:C,$A53,磨床!H:H)))</f>
        <v>920</v>
      </c>
    </row>
    <row r="54" spans="1:8">
      <c r="A54" s="55" t="s">
        <v>28</v>
      </c>
      <c r="B54" s="28">
        <f>IF($A54="","",(SUMIF('数控铣 '!C:C,$A54,'数控铣 '!M:M)))</f>
        <v>0</v>
      </c>
      <c r="C54" s="28">
        <f>IF($A54="","",(SUMIF(精雕!C:C,$A54,精雕!L:L)))</f>
        <v>0</v>
      </c>
      <c r="D54" s="28">
        <f>IF($A54="","",(SUMIF(电火花!C:C,$A54,电火花!L:L)))</f>
        <v>0</v>
      </c>
      <c r="E54" s="28">
        <f>IF($A54="","",(SUMIF('钻床 '!C:C,$A54,'钻床 '!H:H)))</f>
        <v>0</v>
      </c>
      <c r="F54" s="28">
        <f>IF($A54="","",(SUMIF('线切割 '!C:C,$A54,'线切割 '!G:G)))</f>
        <v>0</v>
      </c>
      <c r="G54" s="28" t="e">
        <f ca="1">IF($A54="","",(SUMIF(精飞!C:C,$A54,精飞!#REF!)))</f>
        <v>#REF!</v>
      </c>
      <c r="H54" s="28">
        <f>IF($A54="","",(SUMIF(磨床!C:C,$A54,磨床!H:H)))</f>
        <v>0</v>
      </c>
    </row>
    <row r="55" spans="1:8">
      <c r="A55" s="53" t="s">
        <v>2961</v>
      </c>
      <c r="B55" s="28">
        <f>IF($A55="","",(SUMIF('数控铣 '!C:C,$A55,'数控铣 '!M:M)))</f>
        <v>0</v>
      </c>
      <c r="C55" s="28">
        <f>IF($A55="","",(SUMIF(精雕!C:C,$A55,精雕!L:L)))</f>
        <v>0</v>
      </c>
      <c r="D55" s="28">
        <f>IF($A55="","",(SUMIF(电火花!C:C,$A55,电火花!L:L)))</f>
        <v>0</v>
      </c>
      <c r="E55" s="28">
        <f>IF($A55="","",(SUMIF('钻床 '!C:C,$A55,'钻床 '!H:H)))</f>
        <v>0</v>
      </c>
      <c r="F55" s="28">
        <f>IF($A55="","",(SUMIF('线切割 '!C:C,$A55,'线切割 '!G:G)))</f>
        <v>0</v>
      </c>
      <c r="G55" s="28" t="e">
        <f ca="1">IF($A55="","",(SUMIF(精飞!C:C,$A55,精飞!#REF!)))</f>
        <v>#REF!</v>
      </c>
      <c r="H55" s="28">
        <f>IF($A55="","",(SUMIF(磨床!C:C,$A55,磨床!H:H)))</f>
        <v>0</v>
      </c>
    </row>
    <row r="56" spans="1:8">
      <c r="A56" s="53" t="s">
        <v>2962</v>
      </c>
      <c r="B56" s="28">
        <f>IF($A56="","",(SUMIF('数控铣 '!C:C,$A56,'数控铣 '!M:M)))</f>
        <v>0</v>
      </c>
      <c r="C56" s="28">
        <f>IF($A56="","",(SUMIF(精雕!C:C,$A56,精雕!L:L)))</f>
        <v>0</v>
      </c>
      <c r="D56" s="28">
        <f>IF($A56="","",(SUMIF(电火花!C:C,$A56,电火花!L:L)))</f>
        <v>0</v>
      </c>
      <c r="E56" s="28">
        <f>IF($A56="","",(SUMIF('钻床 '!C:C,$A56,'钻床 '!H:H)))</f>
        <v>0</v>
      </c>
      <c r="F56" s="28">
        <f>IF($A56="","",(SUMIF('线切割 '!C:C,$A56,'线切割 '!G:G)))</f>
        <v>0</v>
      </c>
      <c r="G56" s="28" t="e">
        <f ca="1">IF($A56="","",(SUMIF(精飞!C:C,$A56,精飞!#REF!)))</f>
        <v>#REF!</v>
      </c>
      <c r="H56" s="28">
        <f>IF($A56="","",(SUMIF(磨床!C:C,$A56,磨床!H:H)))</f>
        <v>0</v>
      </c>
    </row>
    <row r="57" spans="1:8">
      <c r="A57" s="53" t="s">
        <v>2963</v>
      </c>
      <c r="B57" s="28">
        <f>IF($A57="","",(SUMIF('数控铣 '!C:C,$A57,'数控铣 '!M:M)))</f>
        <v>0</v>
      </c>
      <c r="C57" s="28">
        <f>IF($A57="","",(SUMIF(精雕!C:C,$A57,精雕!L:L)))</f>
        <v>0</v>
      </c>
      <c r="D57" s="28">
        <f>IF($A57="","",(SUMIF(电火花!C:C,$A57,电火花!L:L)))</f>
        <v>0</v>
      </c>
      <c r="E57" s="28">
        <f>IF($A57="","",(SUMIF('钻床 '!C:C,$A57,'钻床 '!H:H)))</f>
        <v>0</v>
      </c>
      <c r="F57" s="28">
        <f>IF($A57="","",(SUMIF('线切割 '!C:C,$A57,'线切割 '!G:G)))</f>
        <v>0</v>
      </c>
      <c r="G57" s="28" t="e">
        <f ca="1">IF($A57="","",(SUMIF(精飞!C:C,$A57,精飞!#REF!)))</f>
        <v>#REF!</v>
      </c>
      <c r="H57" s="28">
        <f>IF($A57="","",(SUMIF(磨床!C:C,$A57,磨床!H:H)))</f>
        <v>0</v>
      </c>
    </row>
    <row r="58" spans="1:8">
      <c r="A58" s="61" t="s">
        <v>1575</v>
      </c>
      <c r="B58" s="28">
        <f>IF($A58="","",(SUMIF('数控铣 '!C:C,$A58,'数控铣 '!M:M)))</f>
        <v>0</v>
      </c>
      <c r="C58" s="28">
        <f>IF($A58="","",(SUMIF(精雕!C:C,$A58,精雕!L:L)))</f>
        <v>0</v>
      </c>
      <c r="D58" s="28">
        <f>IF($A58="","",(SUMIF(电火花!C:C,$A58,电火花!L:L)))</f>
        <v>0</v>
      </c>
      <c r="E58" s="28">
        <f>IF($A58="","",(SUMIF('钻床 '!C:C,$A58,'钻床 '!H:H)))</f>
        <v>0</v>
      </c>
      <c r="F58" s="28">
        <f>IF($A58="","",(SUMIF('线切割 '!C:C,$A58,'线切割 '!G:G)))</f>
        <v>0</v>
      </c>
      <c r="G58" s="28" t="e">
        <f ca="1">IF($A58="","",(SUMIF(精飞!C:C,$A58,精飞!#REF!)))</f>
        <v>#REF!</v>
      </c>
      <c r="H58" s="28">
        <f>IF($A58="","",(SUMIF(磨床!C:C,$A58,磨床!H:H)))</f>
        <v>0</v>
      </c>
    </row>
    <row r="59" spans="1:8">
      <c r="A59" s="62" t="s">
        <v>34</v>
      </c>
      <c r="B59" s="28">
        <f>IF($A59="","",(SUMIF('数控铣 '!C:C,$A59,'数控铣 '!M:M)))</f>
        <v>0</v>
      </c>
      <c r="C59" s="28">
        <f>IF($A59="","",(SUMIF(精雕!C:C,$A59,精雕!L:L)))</f>
        <v>0</v>
      </c>
      <c r="D59" s="28">
        <f>IF($A59="","",(SUMIF(电火花!C:C,$A59,电火花!L:L)))</f>
        <v>0</v>
      </c>
      <c r="E59" s="28">
        <f>IF($A59="","",(SUMIF('钻床 '!C:C,$A59,'钻床 '!H:H)))</f>
        <v>0</v>
      </c>
      <c r="F59" s="28">
        <f>IF($A59="","",(SUMIF('线切割 '!C:C,$A59,'线切割 '!G:G)))</f>
        <v>0</v>
      </c>
      <c r="G59" s="28" t="e">
        <f ca="1">IF($A59="","",(SUMIF(精飞!C:C,$A59,精飞!#REF!)))</f>
        <v>#REF!</v>
      </c>
      <c r="H59" s="28">
        <f>IF($A59="","",(SUMIF(磨床!C:C,$A59,磨床!H:H)))</f>
        <v>0</v>
      </c>
    </row>
    <row r="60" spans="1:8">
      <c r="A60" s="63" t="s">
        <v>2964</v>
      </c>
      <c r="B60" s="28">
        <f>IF($A60="","",(SUMIF('数控铣 '!C:C,$A60,'数控铣 '!M:M)))</f>
        <v>0</v>
      </c>
      <c r="C60" s="28">
        <f>IF($A60="","",(SUMIF(精雕!C:C,$A60,精雕!L:L)))</f>
        <v>0</v>
      </c>
      <c r="D60" s="28">
        <f>IF($A60="","",(SUMIF(电火花!C:C,$A60,电火花!L:L)))</f>
        <v>0</v>
      </c>
      <c r="E60" s="28">
        <f>IF($A60="","",(SUMIF('钻床 '!C:C,$A60,'钻床 '!H:H)))</f>
        <v>0</v>
      </c>
      <c r="F60" s="28">
        <f>IF($A60="","",(SUMIF('线切割 '!C:C,$A60,'线切割 '!G:G)))</f>
        <v>0</v>
      </c>
      <c r="G60" s="28" t="e">
        <f ca="1">IF($A60="","",(SUMIF(精飞!C:C,$A60,精飞!#REF!)))</f>
        <v>#REF!</v>
      </c>
      <c r="H60" s="28">
        <f>IF($A60="","",(SUMIF(磨床!C:C,$A60,磨床!H:H)))</f>
        <v>0</v>
      </c>
    </row>
    <row r="61" spans="1:8">
      <c r="A61" s="64" t="s">
        <v>2965</v>
      </c>
      <c r="B61" s="28">
        <f>IF($A61="","",(SUMIF('数控铣 '!C:C,$A61,'数控铣 '!M:M)))</f>
        <v>0</v>
      </c>
      <c r="C61" s="28">
        <f>IF($A61="","",(SUMIF(精雕!C:C,$A61,精雕!L:L)))</f>
        <v>0</v>
      </c>
      <c r="D61" s="28">
        <f>IF($A61="","",(SUMIF(电火花!C:C,$A61,电火花!L:L)))</f>
        <v>0</v>
      </c>
      <c r="E61" s="28">
        <f>IF($A61="","",(SUMIF('钻床 '!C:C,$A61,'钻床 '!H:H)))</f>
        <v>0</v>
      </c>
      <c r="F61" s="28">
        <f>IF($A61="","",(SUMIF('线切割 '!C:C,$A61,'线切割 '!G:G)))</f>
        <v>0</v>
      </c>
      <c r="G61" s="28" t="e">
        <f ca="1">IF($A61="","",(SUMIF(精飞!C:C,$A61,精飞!#REF!)))</f>
        <v>#REF!</v>
      </c>
      <c r="H61" s="28">
        <f>IF($A61="","",(SUMIF(磨床!C:C,$A61,磨床!H:H)))</f>
        <v>0</v>
      </c>
    </row>
    <row r="62" spans="1:8">
      <c r="A62" s="54" t="s">
        <v>67</v>
      </c>
      <c r="B62" s="28">
        <f>IF($A62="","",(SUMIF('数控铣 '!C:C,$A62,'数控铣 '!M:M)))</f>
        <v>0</v>
      </c>
      <c r="C62" s="28">
        <f>IF($A62="","",(SUMIF(精雕!C:C,$A62,精雕!L:L)))</f>
        <v>0</v>
      </c>
      <c r="D62" s="28">
        <f>IF($A62="","",(SUMIF(电火花!C:C,$A62,电火花!L:L)))</f>
        <v>0</v>
      </c>
      <c r="E62" s="28">
        <f>IF($A62="","",(SUMIF('钻床 '!C:C,$A62,'钻床 '!H:H)))</f>
        <v>0</v>
      </c>
      <c r="F62" s="28">
        <f>IF($A62="","",(SUMIF('线切割 '!C:C,$A62,'线切割 '!G:G)))</f>
        <v>0</v>
      </c>
      <c r="G62" s="28" t="e">
        <f ca="1">IF($A62="","",(SUMIF(精飞!C:C,$A62,精飞!#REF!)))</f>
        <v>#REF!</v>
      </c>
      <c r="H62" s="28">
        <f>IF($A62="","",(SUMIF(磨床!C:C,$A62,磨床!H:H)))</f>
        <v>0</v>
      </c>
    </row>
    <row r="63" spans="1:8">
      <c r="A63" s="53" t="s">
        <v>2966</v>
      </c>
      <c r="B63" s="28">
        <f>IF($A63="","",(SUMIF('数控铣 '!C:C,$A63,'数控铣 '!M:M)))</f>
        <v>0</v>
      </c>
      <c r="C63" s="28">
        <f>IF($A63="","",(SUMIF(精雕!C:C,$A63,精雕!L:L)))</f>
        <v>0</v>
      </c>
      <c r="D63" s="28">
        <f>IF($A63="","",(SUMIF(电火花!C:C,$A63,电火花!L:L)))</f>
        <v>0</v>
      </c>
      <c r="E63" s="28">
        <f>IF($A63="","",(SUMIF('钻床 '!C:C,$A63,'钻床 '!H:H)))</f>
        <v>0</v>
      </c>
      <c r="F63" s="28">
        <f>IF($A63="","",(SUMIF('线切割 '!C:C,$A63,'线切割 '!G:G)))</f>
        <v>0</v>
      </c>
      <c r="G63" s="28" t="e">
        <f ca="1">IF($A63="","",(SUMIF(精飞!C:C,$A63,精飞!#REF!)))</f>
        <v>#REF!</v>
      </c>
      <c r="H63" s="28">
        <f>IF($A63="","",(SUMIF(磨床!C:C,$A63,磨床!H:H)))</f>
        <v>0</v>
      </c>
    </row>
  </sheetData>
  <mergeCells count="3">
    <mergeCell ref="A1:H1"/>
    <mergeCell ref="A8:H8"/>
    <mergeCell ref="A37:H37"/>
  </mergeCells>
  <hyperlinks>
    <hyperlink ref="A42" location="许双华!A1" display="许双华"/>
    <hyperlink ref="A45" location="章慧力!A1" display="章慧力"/>
    <hyperlink ref="A48" location="史家明!A1" display="史家明"/>
    <hyperlink ref="A59" location="应钢林!A1" display="应钢林"/>
    <hyperlink ref="A60" location="外加工组长!A113" display="周贤平"/>
  </hyperlinks>
  <pageMargins left="0.588888888888889" right="0.509027777777778" top="0.709027777777778" bottom="1" header="0.388888888888889" footer="0.509027777777778"/>
  <pageSetup paperSize="9" orientation="portrait"/>
  <headerFooter alignWithMargins="0" scaleWithDoc="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0"/>
  <sheetViews>
    <sheetView topLeftCell="A47" workbookViewId="0">
      <selection activeCell="I39" sqref="I39"/>
    </sheetView>
  </sheetViews>
  <sheetFormatPr defaultColWidth="9" defaultRowHeight="14.25" outlineLevelCol="2"/>
  <cols>
    <col min="2" max="2" width="11.125"/>
    <col min="3" max="3" width="8.375" customWidth="1"/>
  </cols>
  <sheetData>
    <row r="2" spans="1:3">
      <c r="A2" s="44"/>
      <c r="B2" s="45" t="s">
        <v>2967</v>
      </c>
      <c r="C2" s="45" t="s">
        <v>2968</v>
      </c>
    </row>
    <row r="3" spans="1:3">
      <c r="A3" s="46" t="s">
        <v>2969</v>
      </c>
      <c r="B3" s="8">
        <v>118828</v>
      </c>
      <c r="C3" s="8">
        <v>111207</v>
      </c>
    </row>
    <row r="4" spans="1:3">
      <c r="A4" s="46" t="s">
        <v>2970</v>
      </c>
      <c r="B4" s="8">
        <v>38590</v>
      </c>
      <c r="C4" s="8">
        <v>59960.000000002</v>
      </c>
    </row>
    <row r="5" spans="1:3">
      <c r="A5" s="46" t="s">
        <v>2971</v>
      </c>
      <c r="B5" s="8">
        <v>93106</v>
      </c>
      <c r="C5" s="8">
        <v>117587</v>
      </c>
    </row>
    <row r="6" spans="1:3">
      <c r="A6" s="46" t="s">
        <v>2972</v>
      </c>
      <c r="B6" s="8">
        <v>125957</v>
      </c>
      <c r="C6" s="8">
        <v>114270.000000017</v>
      </c>
    </row>
    <row r="7" spans="1:3">
      <c r="A7" s="46" t="s">
        <v>2973</v>
      </c>
      <c r="B7" s="8">
        <v>108316.999999986</v>
      </c>
      <c r="C7" s="8">
        <v>108843</v>
      </c>
    </row>
    <row r="8" spans="1:3">
      <c r="A8" s="46" t="s">
        <v>2974</v>
      </c>
      <c r="B8" s="8">
        <v>108524.999999992</v>
      </c>
      <c r="C8" s="8"/>
    </row>
    <row r="9" spans="1:3">
      <c r="A9" s="46" t="s">
        <v>2975</v>
      </c>
      <c r="B9" s="8">
        <v>120895</v>
      </c>
      <c r="C9" s="8"/>
    </row>
    <row r="10" spans="1:3">
      <c r="A10" s="46" t="s">
        <v>2976</v>
      </c>
      <c r="B10" s="8">
        <v>106847</v>
      </c>
      <c r="C10" s="8"/>
    </row>
    <row r="11" spans="1:3">
      <c r="A11" s="46" t="s">
        <v>2977</v>
      </c>
      <c r="B11" s="8">
        <v>115522</v>
      </c>
      <c r="C11" s="8"/>
    </row>
    <row r="12" spans="1:3">
      <c r="A12" s="46" t="s">
        <v>2978</v>
      </c>
      <c r="B12" s="8">
        <v>106859.000000007</v>
      </c>
      <c r="C12" s="8"/>
    </row>
    <row r="13" spans="1:3">
      <c r="A13" s="46" t="s">
        <v>2979</v>
      </c>
      <c r="B13" s="8">
        <v>108927</v>
      </c>
      <c r="C13" s="8"/>
    </row>
    <row r="14" spans="1:3">
      <c r="A14" s="46" t="s">
        <v>2980</v>
      </c>
      <c r="B14" s="8">
        <v>121124.999999998</v>
      </c>
      <c r="C14" s="8"/>
    </row>
    <row r="24" spans="1:1">
      <c r="A24" s="47"/>
    </row>
    <row r="25" spans="1:1">
      <c r="A25" s="47"/>
    </row>
    <row r="26" spans="1:1">
      <c r="A26" s="47"/>
    </row>
    <row r="27" spans="1:1">
      <c r="A27" s="47"/>
    </row>
    <row r="28" spans="1:1">
      <c r="A28" s="47"/>
    </row>
    <row r="29" spans="1:1">
      <c r="A29" s="47"/>
    </row>
    <row r="30" spans="1:1">
      <c r="A30" s="47"/>
    </row>
    <row r="31" spans="1:1">
      <c r="A31" s="47"/>
    </row>
    <row r="32" spans="1:1">
      <c r="A32" s="47"/>
    </row>
    <row r="33" spans="1:1">
      <c r="A33" s="47"/>
    </row>
    <row r="34" spans="1:1">
      <c r="A34" s="47"/>
    </row>
    <row r="38" spans="1:3">
      <c r="A38" s="44"/>
      <c r="B38" s="45" t="s">
        <v>2981</v>
      </c>
      <c r="C38" s="45" t="s">
        <v>2982</v>
      </c>
    </row>
    <row r="39" spans="1:3">
      <c r="A39" s="46" t="s">
        <v>2969</v>
      </c>
      <c r="B39" s="8">
        <v>111809</v>
      </c>
      <c r="C39" s="8">
        <v>117901.000000012</v>
      </c>
    </row>
    <row r="40" spans="1:3">
      <c r="A40" s="46" t="s">
        <v>2970</v>
      </c>
      <c r="B40" s="8">
        <v>33258</v>
      </c>
      <c r="C40" s="8">
        <v>52705</v>
      </c>
    </row>
    <row r="41" spans="1:3">
      <c r="A41" s="46" t="s">
        <v>2971</v>
      </c>
      <c r="B41" s="8">
        <v>109413</v>
      </c>
      <c r="C41" s="8">
        <v>129966</v>
      </c>
    </row>
    <row r="42" spans="1:3">
      <c r="A42" s="46" t="s">
        <v>2972</v>
      </c>
      <c r="B42" s="8">
        <v>105198.000000005</v>
      </c>
      <c r="C42" s="8">
        <v>119167</v>
      </c>
    </row>
    <row r="43" spans="1:3">
      <c r="A43" s="46" t="s">
        <v>2973</v>
      </c>
      <c r="B43" s="8">
        <v>118728.000000012</v>
      </c>
      <c r="C43" s="8">
        <v>111261.500000007</v>
      </c>
    </row>
    <row r="44" spans="1:3">
      <c r="A44" s="46" t="s">
        <v>2974</v>
      </c>
      <c r="B44" s="8">
        <v>110866</v>
      </c>
      <c r="C44" s="8"/>
    </row>
    <row r="45" spans="1:3">
      <c r="A45" s="46" t="s">
        <v>2975</v>
      </c>
      <c r="B45" s="8">
        <v>116623.999999974</v>
      </c>
      <c r="C45" s="8"/>
    </row>
    <row r="46" spans="1:3">
      <c r="A46" s="46" t="s">
        <v>2976</v>
      </c>
      <c r="B46" s="8">
        <v>122505.999999988</v>
      </c>
      <c r="C46" s="8"/>
    </row>
    <row r="47" spans="1:3">
      <c r="A47" s="46" t="s">
        <v>2977</v>
      </c>
      <c r="B47" s="8">
        <v>113236.999999995</v>
      </c>
      <c r="C47" s="8"/>
    </row>
    <row r="48" spans="1:3">
      <c r="A48" s="46" t="s">
        <v>2978</v>
      </c>
      <c r="B48" s="8">
        <v>103902</v>
      </c>
      <c r="C48" s="8"/>
    </row>
    <row r="49" spans="1:3">
      <c r="A49" s="46" t="s">
        <v>2979</v>
      </c>
      <c r="B49" s="8">
        <v>118087.999999988</v>
      </c>
      <c r="C49" s="8"/>
    </row>
    <row r="50" spans="1:3">
      <c r="A50" s="46" t="s">
        <v>2980</v>
      </c>
      <c r="B50" s="8">
        <v>120504</v>
      </c>
      <c r="C50" s="8"/>
    </row>
  </sheetData>
  <dataValidations count="1">
    <dataValidation type="list" allowBlank="1" showInputMessage="1" showErrorMessage="1" sqref="A24 A25:A34">
      <formula1>#REF!</formula1>
    </dataValidation>
  </dataValidations>
  <pageMargins left="0.510416666666667" right="0.55" top="0.510416666666667" bottom="0.510416666666667" header="0.275" footer="0.275"/>
  <pageSetup paperSize="9" orientation="landscape"/>
  <headerFooter alignWithMargins="0" scaleWithDoc="0"/>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pane xSplit="1" ySplit="2" topLeftCell="B3" activePane="bottomRight" state="frozen"/>
      <selection/>
      <selection pane="topRight"/>
      <selection pane="bottomLeft"/>
      <selection pane="bottomRight" activeCell="F13" sqref="F13"/>
    </sheetView>
  </sheetViews>
  <sheetFormatPr defaultColWidth="13.5" defaultRowHeight="25" customHeight="1" outlineLevelCol="6"/>
  <cols>
    <col min="1" max="1" width="11.5" customWidth="1"/>
    <col min="2" max="2" width="13.5" style="36" customWidth="1"/>
    <col min="3" max="3" width="13.5" customWidth="1"/>
    <col min="4" max="4" width="11.875" customWidth="1"/>
    <col min="5" max="5" width="11.625" customWidth="1"/>
    <col min="6" max="6" width="11.5" customWidth="1"/>
    <col min="7" max="16384" width="13.5" customWidth="1"/>
  </cols>
  <sheetData>
    <row r="1" customHeight="1" spans="1:7">
      <c r="A1" s="37" t="s">
        <v>2983</v>
      </c>
      <c r="B1" s="37"/>
      <c r="C1" s="37"/>
      <c r="D1" s="37"/>
      <c r="E1" s="37"/>
      <c r="F1" s="37"/>
      <c r="G1" s="37"/>
    </row>
    <row r="2" s="35" customFormat="1" customHeight="1" spans="1:7">
      <c r="A2" s="38" t="s">
        <v>2984</v>
      </c>
      <c r="B2" s="38" t="s">
        <v>2985</v>
      </c>
      <c r="C2" s="38" t="s">
        <v>2986</v>
      </c>
      <c r="D2" s="38" t="s">
        <v>2987</v>
      </c>
      <c r="E2" s="38" t="s">
        <v>2988</v>
      </c>
      <c r="F2" s="38" t="s">
        <v>2989</v>
      </c>
      <c r="G2" s="38" t="s">
        <v>53</v>
      </c>
    </row>
    <row r="3" customHeight="1" spans="1:7">
      <c r="A3" s="38" t="s">
        <v>2990</v>
      </c>
      <c r="B3" s="39" t="s">
        <v>2991</v>
      </c>
      <c r="C3" s="40" t="s">
        <v>2992</v>
      </c>
      <c r="D3" s="40"/>
      <c r="E3" s="40"/>
      <c r="F3" s="40"/>
      <c r="G3" s="40"/>
    </row>
    <row r="4" customHeight="1" spans="1:7">
      <c r="A4" s="38"/>
      <c r="B4" s="39" t="s">
        <v>2993</v>
      </c>
      <c r="C4" s="40" t="s">
        <v>2994</v>
      </c>
      <c r="D4" s="40"/>
      <c r="E4" s="40"/>
      <c r="F4" s="40"/>
      <c r="G4" s="40"/>
    </row>
    <row r="5" customHeight="1" spans="1:7">
      <c r="A5" s="38"/>
      <c r="B5" s="39" t="s">
        <v>2995</v>
      </c>
      <c r="C5" s="40" t="s">
        <v>2996</v>
      </c>
      <c r="D5" s="40"/>
      <c r="E5" s="40"/>
      <c r="F5" s="40"/>
      <c r="G5" s="40"/>
    </row>
    <row r="6" customHeight="1" spans="1:7">
      <c r="A6" s="41" t="s">
        <v>2997</v>
      </c>
      <c r="B6" s="39">
        <v>1270</v>
      </c>
      <c r="C6" s="40" t="s">
        <v>2998</v>
      </c>
      <c r="D6" s="40" t="s">
        <v>2999</v>
      </c>
      <c r="E6" s="40" t="s">
        <v>3000</v>
      </c>
      <c r="F6" s="40" t="s">
        <v>3001</v>
      </c>
      <c r="G6" s="40"/>
    </row>
    <row r="7" customHeight="1" spans="1:7">
      <c r="A7" s="42"/>
      <c r="B7" s="39">
        <v>1680</v>
      </c>
      <c r="C7" s="40" t="s">
        <v>3002</v>
      </c>
      <c r="D7" s="40"/>
      <c r="E7" s="40" t="s">
        <v>3003</v>
      </c>
      <c r="F7" s="40" t="s">
        <v>3004</v>
      </c>
      <c r="G7" s="40"/>
    </row>
    <row r="8" customHeight="1" spans="1:7">
      <c r="A8" s="42"/>
      <c r="B8" s="39">
        <v>1890</v>
      </c>
      <c r="C8" s="40" t="s">
        <v>3005</v>
      </c>
      <c r="D8" s="40" t="s">
        <v>3006</v>
      </c>
      <c r="E8" s="40"/>
      <c r="F8" s="40"/>
      <c r="G8" s="40"/>
    </row>
    <row r="9" customHeight="1" spans="1:7">
      <c r="A9" s="42"/>
      <c r="B9" s="39">
        <v>3022</v>
      </c>
      <c r="C9" s="40" t="s">
        <v>3007</v>
      </c>
      <c r="D9" s="40" t="s">
        <v>3008</v>
      </c>
      <c r="E9" s="40" t="s">
        <v>3009</v>
      </c>
      <c r="F9" s="40"/>
      <c r="G9" s="40"/>
    </row>
    <row r="10" customHeight="1" spans="1:7">
      <c r="A10" s="42"/>
      <c r="B10" s="39">
        <v>2013</v>
      </c>
      <c r="C10" s="40" t="s">
        <v>3010</v>
      </c>
      <c r="D10" s="40"/>
      <c r="E10" s="40"/>
      <c r="F10" s="40"/>
      <c r="G10" s="40"/>
    </row>
    <row r="11" customHeight="1" spans="1:7">
      <c r="A11" s="42"/>
      <c r="B11" s="39">
        <v>1580</v>
      </c>
      <c r="C11" s="40" t="s">
        <v>3011</v>
      </c>
      <c r="D11" s="40"/>
      <c r="E11" s="40"/>
      <c r="F11" s="40"/>
      <c r="G11" s="40"/>
    </row>
    <row r="12" customHeight="1" spans="1:7">
      <c r="A12" s="41" t="s">
        <v>3012</v>
      </c>
      <c r="B12" s="39">
        <v>1060</v>
      </c>
      <c r="C12" s="40" t="s">
        <v>3013</v>
      </c>
      <c r="D12" s="40"/>
      <c r="E12" s="40"/>
      <c r="F12" s="40"/>
      <c r="G12" s="40"/>
    </row>
    <row r="13" customHeight="1" spans="1:7">
      <c r="A13" s="42"/>
      <c r="B13" s="39">
        <v>1270</v>
      </c>
      <c r="C13" s="40" t="s">
        <v>3014</v>
      </c>
      <c r="D13" s="40" t="s">
        <v>3015</v>
      </c>
      <c r="E13" s="40"/>
      <c r="F13" s="40"/>
      <c r="G13" s="40"/>
    </row>
    <row r="14" customHeight="1" spans="1:7">
      <c r="A14" s="42"/>
      <c r="B14" s="39">
        <v>1580</v>
      </c>
      <c r="C14" s="40" t="s">
        <v>3016</v>
      </c>
      <c r="D14" s="40" t="s">
        <v>3017</v>
      </c>
      <c r="E14" s="40"/>
      <c r="F14" s="40"/>
      <c r="G14" s="40"/>
    </row>
    <row r="15" customHeight="1" spans="1:7">
      <c r="A15" s="42"/>
      <c r="B15" s="39">
        <v>1690</v>
      </c>
      <c r="C15" s="40" t="s">
        <v>3018</v>
      </c>
      <c r="D15" s="40"/>
      <c r="E15" s="40"/>
      <c r="F15" s="40"/>
      <c r="G15" s="40"/>
    </row>
    <row r="16" customHeight="1" spans="1:7">
      <c r="A16" s="42"/>
      <c r="B16" s="39" t="s">
        <v>3019</v>
      </c>
      <c r="C16" s="40" t="s">
        <v>3020</v>
      </c>
      <c r="D16" s="40"/>
      <c r="E16" s="40"/>
      <c r="F16" s="40"/>
      <c r="G16" s="40"/>
    </row>
    <row r="17" customHeight="1" spans="1:7">
      <c r="A17" s="42"/>
      <c r="B17" s="39" t="s">
        <v>3021</v>
      </c>
      <c r="C17" s="40" t="s">
        <v>3022</v>
      </c>
      <c r="D17" s="40"/>
      <c r="E17" s="40"/>
      <c r="F17" s="40"/>
      <c r="G17" s="40"/>
    </row>
    <row r="18" customHeight="1" spans="1:7">
      <c r="A18" s="42"/>
      <c r="B18" s="39">
        <v>3022</v>
      </c>
      <c r="C18" s="40" t="s">
        <v>3023</v>
      </c>
      <c r="D18" s="40"/>
      <c r="E18" s="40"/>
      <c r="F18" s="40"/>
      <c r="G18" s="40"/>
    </row>
    <row r="19" customHeight="1" spans="1:7">
      <c r="A19" s="42"/>
      <c r="B19" s="39">
        <v>1890</v>
      </c>
      <c r="C19" s="40" t="s">
        <v>3024</v>
      </c>
      <c r="D19" s="40"/>
      <c r="E19" s="40"/>
      <c r="F19" s="40"/>
      <c r="G19" s="40"/>
    </row>
    <row r="20" customHeight="1" spans="1:7">
      <c r="A20" s="41" t="s">
        <v>3025</v>
      </c>
      <c r="B20" s="39">
        <v>8012</v>
      </c>
      <c r="C20" s="40" t="s">
        <v>3026</v>
      </c>
      <c r="D20" s="40"/>
      <c r="E20" s="40"/>
      <c r="F20" s="40"/>
      <c r="G20" s="40"/>
    </row>
    <row r="21" customHeight="1" spans="1:7">
      <c r="A21" s="43"/>
      <c r="B21" s="39">
        <v>1216</v>
      </c>
      <c r="C21" s="40" t="s">
        <v>3027</v>
      </c>
      <c r="D21" s="40"/>
      <c r="E21" s="40"/>
      <c r="F21" s="40"/>
      <c r="G21" s="40"/>
    </row>
    <row r="22" customHeight="1" spans="1:7">
      <c r="A22" s="41" t="s">
        <v>3028</v>
      </c>
      <c r="B22" s="39">
        <v>3200</v>
      </c>
      <c r="C22" s="40" t="s">
        <v>3029</v>
      </c>
      <c r="D22" s="40"/>
      <c r="E22" s="40"/>
      <c r="F22" s="40"/>
      <c r="G22" s="40"/>
    </row>
    <row r="23" customHeight="1" spans="1:7">
      <c r="A23" s="42"/>
      <c r="B23" s="39">
        <v>1270</v>
      </c>
      <c r="C23" s="40" t="s">
        <v>3030</v>
      </c>
      <c r="D23" s="40"/>
      <c r="E23" s="40"/>
      <c r="F23" s="40"/>
      <c r="G23" s="40"/>
    </row>
    <row r="24" customHeight="1" spans="1:7">
      <c r="A24" s="42"/>
      <c r="B24" s="39">
        <v>1580</v>
      </c>
      <c r="C24" s="40" t="s">
        <v>3031</v>
      </c>
      <c r="D24" s="40"/>
      <c r="E24" s="40"/>
      <c r="F24" s="40"/>
      <c r="G24" s="40"/>
    </row>
    <row r="25" customHeight="1" spans="1:7">
      <c r="A25" s="43"/>
      <c r="B25" s="39">
        <v>1890</v>
      </c>
      <c r="C25" s="40" t="s">
        <v>3032</v>
      </c>
      <c r="D25" s="40"/>
      <c r="E25" s="40"/>
      <c r="F25" s="40"/>
      <c r="G25" s="40"/>
    </row>
    <row r="26" customHeight="1" spans="1:7">
      <c r="A26" s="40"/>
      <c r="B26" s="39"/>
      <c r="C26" s="40"/>
      <c r="D26" s="40"/>
      <c r="E26" s="40"/>
      <c r="F26" s="40"/>
      <c r="G26" s="40"/>
    </row>
  </sheetData>
  <mergeCells count="6">
    <mergeCell ref="A1:G1"/>
    <mergeCell ref="A3:A5"/>
    <mergeCell ref="A6:A11"/>
    <mergeCell ref="A12:A19"/>
    <mergeCell ref="A20:A21"/>
    <mergeCell ref="A22:A25"/>
  </mergeCells>
  <pageMargins left="0.471527777777778" right="0.471527777777778" top="1" bottom="1" header="0.511805555555556" footer="0.511805555555556"/>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8"/>
  <sheetViews>
    <sheetView workbookViewId="0">
      <pane ySplit="1" topLeftCell="A58" activePane="bottomLeft" state="frozen"/>
      <selection/>
      <selection pane="bottomLeft" activeCell="B105" sqref="B105"/>
    </sheetView>
  </sheetViews>
  <sheetFormatPr defaultColWidth="9" defaultRowHeight="14.25"/>
  <cols>
    <col min="1" max="1" width="9" style="1" customWidth="1"/>
    <col min="2" max="2" width="7.875" style="1" customWidth="1"/>
    <col min="3" max="3" width="15.125" style="1" customWidth="1"/>
    <col min="4" max="4" width="13.125" style="2" customWidth="1"/>
    <col min="5" max="5" width="10" style="3" customWidth="1"/>
    <col min="6" max="6" width="9" style="2" customWidth="1"/>
    <col min="7" max="7" width="5.875" style="1" customWidth="1"/>
    <col min="8" max="8" width="15" style="4"/>
    <col min="9" max="10" width="15" style="5"/>
    <col min="11" max="11" width="7.375" style="6" customWidth="1"/>
    <col min="12" max="12" width="10.625" style="7" customWidth="1"/>
  </cols>
  <sheetData>
    <row r="1" ht="30" customHeight="1" spans="1:12">
      <c r="A1" s="8" t="s">
        <v>676</v>
      </c>
      <c r="B1" s="9" t="s">
        <v>50</v>
      </c>
      <c r="C1" s="9" t="s">
        <v>51</v>
      </c>
      <c r="D1" s="9" t="s">
        <v>52</v>
      </c>
      <c r="E1" s="10" t="s">
        <v>3033</v>
      </c>
      <c r="F1" s="9" t="s">
        <v>678</v>
      </c>
      <c r="G1" s="9" t="s">
        <v>680</v>
      </c>
      <c r="H1" s="11" t="s">
        <v>3034</v>
      </c>
      <c r="I1" s="25" t="s">
        <v>681</v>
      </c>
      <c r="J1" s="25" t="s">
        <v>682</v>
      </c>
      <c r="K1" s="26" t="s">
        <v>3033</v>
      </c>
      <c r="L1" s="9" t="s">
        <v>53</v>
      </c>
    </row>
    <row r="2" spans="1:12">
      <c r="A2" s="8" t="s">
        <v>2954</v>
      </c>
      <c r="B2" s="8" t="s">
        <v>22</v>
      </c>
      <c r="C2" s="8" t="s">
        <v>3035</v>
      </c>
      <c r="D2" s="9" t="s">
        <v>3036</v>
      </c>
      <c r="E2" s="12">
        <v>42020</v>
      </c>
      <c r="F2" s="9" t="s">
        <v>801</v>
      </c>
      <c r="G2" s="8">
        <v>8</v>
      </c>
      <c r="H2" s="13">
        <v>69650055</v>
      </c>
      <c r="I2" s="27">
        <v>42020.0382407407</v>
      </c>
      <c r="J2" s="27">
        <v>42020.3369328704</v>
      </c>
      <c r="K2" s="28">
        <v>7.1686111111776</v>
      </c>
      <c r="L2" s="29"/>
    </row>
    <row r="3" ht="24" spans="1:12">
      <c r="A3" s="8" t="s">
        <v>2954</v>
      </c>
      <c r="B3" s="8" t="s">
        <v>42</v>
      </c>
      <c r="C3" s="8" t="s">
        <v>3037</v>
      </c>
      <c r="D3" s="9" t="s">
        <v>3038</v>
      </c>
      <c r="E3" s="12">
        <v>42019</v>
      </c>
      <c r="F3" s="9" t="s">
        <v>3039</v>
      </c>
      <c r="G3" s="8">
        <v>7</v>
      </c>
      <c r="H3" s="13">
        <v>4640202022</v>
      </c>
      <c r="I3" s="27">
        <v>42019.9803935185</v>
      </c>
      <c r="J3" s="27">
        <v>42020.5002546296</v>
      </c>
      <c r="K3" s="28">
        <v>12.4766666666837</v>
      </c>
      <c r="L3" s="29"/>
    </row>
    <row r="4" spans="1:12">
      <c r="A4" s="8" t="s">
        <v>2955</v>
      </c>
      <c r="B4" s="8" t="s">
        <v>37</v>
      </c>
      <c r="C4" s="8" t="s">
        <v>3040</v>
      </c>
      <c r="D4" s="9" t="s">
        <v>3041</v>
      </c>
      <c r="E4" s="12">
        <v>42020</v>
      </c>
      <c r="F4" s="9" t="s">
        <v>690</v>
      </c>
      <c r="G4" s="8">
        <v>6</v>
      </c>
      <c r="H4" s="13">
        <v>3000014</v>
      </c>
      <c r="I4" s="27">
        <v>42020.0388194444</v>
      </c>
      <c r="J4" s="27">
        <v>42020.667025463</v>
      </c>
      <c r="K4" s="28">
        <v>15.076944444445</v>
      </c>
      <c r="L4" s="29"/>
    </row>
    <row r="5" ht="48" spans="1:12">
      <c r="A5" s="8" t="s">
        <v>2954</v>
      </c>
      <c r="B5" s="8" t="s">
        <v>2957</v>
      </c>
      <c r="C5" s="8" t="s">
        <v>3042</v>
      </c>
      <c r="D5" s="9" t="s">
        <v>3043</v>
      </c>
      <c r="E5" s="12">
        <v>42020</v>
      </c>
      <c r="F5" s="9" t="s">
        <v>3044</v>
      </c>
      <c r="G5" s="8">
        <v>8</v>
      </c>
      <c r="H5" s="13">
        <v>21101427</v>
      </c>
      <c r="I5" s="27">
        <v>42020.3374074074</v>
      </c>
      <c r="J5" s="27">
        <v>42020.4375</v>
      </c>
      <c r="K5" s="28">
        <v>2.4022222221829</v>
      </c>
      <c r="L5" s="29"/>
    </row>
    <row r="6" ht="24" spans="1:12">
      <c r="A6" s="8" t="s">
        <v>2954</v>
      </c>
      <c r="B6" s="8" t="s">
        <v>22</v>
      </c>
      <c r="C6" s="8" t="s">
        <v>3045</v>
      </c>
      <c r="D6" s="9" t="s">
        <v>3046</v>
      </c>
      <c r="E6" s="12">
        <v>42020</v>
      </c>
      <c r="F6" s="9" t="s">
        <v>801</v>
      </c>
      <c r="G6" s="8">
        <v>8</v>
      </c>
      <c r="H6" s="13">
        <v>69650314</v>
      </c>
      <c r="I6" s="27">
        <v>42020.4375</v>
      </c>
      <c r="J6" s="27">
        <v>42020.771400463</v>
      </c>
      <c r="K6" s="28">
        <v>8.01361111103324</v>
      </c>
      <c r="L6" s="29"/>
    </row>
    <row r="7" ht="24" spans="1:12">
      <c r="A7" s="8" t="s">
        <v>2954</v>
      </c>
      <c r="B7" s="8" t="s">
        <v>44</v>
      </c>
      <c r="C7" s="8" t="s">
        <v>3047</v>
      </c>
      <c r="D7" s="9" t="s">
        <v>3048</v>
      </c>
      <c r="E7" s="12">
        <v>42020</v>
      </c>
      <c r="F7" s="9" t="s">
        <v>751</v>
      </c>
      <c r="G7" s="8">
        <v>5</v>
      </c>
      <c r="H7" s="13">
        <v>21102554</v>
      </c>
      <c r="I7" s="27">
        <v>42020.4166666667</v>
      </c>
      <c r="J7" s="27">
        <v>42020.6676736111</v>
      </c>
      <c r="K7" s="28">
        <v>6.02416666672798</v>
      </c>
      <c r="L7" s="29"/>
    </row>
    <row r="8" ht="48" spans="1:12">
      <c r="A8" s="8" t="s">
        <v>2954</v>
      </c>
      <c r="B8" s="8" t="s">
        <v>25</v>
      </c>
      <c r="C8" s="8" t="s">
        <v>3049</v>
      </c>
      <c r="D8" s="9" t="s">
        <v>3050</v>
      </c>
      <c r="E8" s="12">
        <v>42020</v>
      </c>
      <c r="F8" s="9" t="s">
        <v>3044</v>
      </c>
      <c r="G8" s="8">
        <v>7</v>
      </c>
      <c r="H8" s="13">
        <v>21102697</v>
      </c>
      <c r="I8" s="27">
        <v>42020.5010648148</v>
      </c>
      <c r="J8" s="27">
        <v>42020.711724537</v>
      </c>
      <c r="K8" s="28">
        <v>5.05583333334653</v>
      </c>
      <c r="L8" s="29"/>
    </row>
    <row r="9" ht="36" spans="1:12">
      <c r="A9" s="8" t="s">
        <v>2954</v>
      </c>
      <c r="B9" s="8" t="s">
        <v>25</v>
      </c>
      <c r="C9" s="8" t="s">
        <v>3051</v>
      </c>
      <c r="D9" s="9" t="s">
        <v>3052</v>
      </c>
      <c r="E9" s="12">
        <v>42020</v>
      </c>
      <c r="F9" s="9" t="s">
        <v>3053</v>
      </c>
      <c r="G9" s="8">
        <v>8</v>
      </c>
      <c r="H9" s="13">
        <v>21101724</v>
      </c>
      <c r="I9" s="27">
        <v>42020.771400463</v>
      </c>
      <c r="J9" s="27">
        <v>42020.9791666667</v>
      </c>
      <c r="K9" s="28">
        <v>4.98638888890855</v>
      </c>
      <c r="L9" s="29"/>
    </row>
    <row r="10" ht="72" spans="1:12">
      <c r="A10" s="8" t="s">
        <v>2954</v>
      </c>
      <c r="B10" s="8" t="s">
        <v>25</v>
      </c>
      <c r="C10" s="8" t="s">
        <v>3054</v>
      </c>
      <c r="D10" s="9" t="s">
        <v>3055</v>
      </c>
      <c r="E10" s="12">
        <v>42020</v>
      </c>
      <c r="F10" s="9" t="s">
        <v>698</v>
      </c>
      <c r="G10" s="8">
        <v>8</v>
      </c>
      <c r="H10" s="13">
        <v>21103253</v>
      </c>
      <c r="I10" s="27">
        <v>42020.9791666667</v>
      </c>
      <c r="J10" s="27">
        <v>42021.3589236111</v>
      </c>
      <c r="K10" s="28">
        <v>9.1141666668118</v>
      </c>
      <c r="L10" s="29"/>
    </row>
    <row r="11" spans="1:12">
      <c r="A11" s="8" t="s">
        <v>2955</v>
      </c>
      <c r="B11" s="8" t="s">
        <v>37</v>
      </c>
      <c r="C11" s="8" t="s">
        <v>3040</v>
      </c>
      <c r="D11" s="9" t="s">
        <v>3041</v>
      </c>
      <c r="E11" s="12">
        <v>42019</v>
      </c>
      <c r="F11" s="9" t="s">
        <v>751</v>
      </c>
      <c r="G11" s="8">
        <v>3</v>
      </c>
      <c r="H11" s="13">
        <v>3000014</v>
      </c>
      <c r="I11" s="27">
        <v>42019.8507291667</v>
      </c>
      <c r="J11" s="27">
        <v>42020.5573958333</v>
      </c>
      <c r="K11" s="28">
        <v>16.9599999999627</v>
      </c>
      <c r="L11" s="29"/>
    </row>
    <row r="12" spans="1:12">
      <c r="A12" s="8" t="s">
        <v>2955</v>
      </c>
      <c r="B12" s="8" t="s">
        <v>37</v>
      </c>
      <c r="C12" s="8" t="s">
        <v>3040</v>
      </c>
      <c r="D12" s="9" t="s">
        <v>3041</v>
      </c>
      <c r="E12" s="12">
        <v>42019</v>
      </c>
      <c r="F12" s="9" t="s">
        <v>690</v>
      </c>
      <c r="G12" s="8">
        <v>3</v>
      </c>
      <c r="H12" s="13">
        <v>3000014</v>
      </c>
      <c r="I12" s="27">
        <v>42020.557337963</v>
      </c>
      <c r="J12" s="27">
        <v>42020.9238541667</v>
      </c>
      <c r="K12" s="28">
        <v>8.79638888878981</v>
      </c>
      <c r="L12" s="29"/>
    </row>
    <row r="13" spans="1:12">
      <c r="A13" s="8" t="s">
        <v>2955</v>
      </c>
      <c r="B13" s="8" t="s">
        <v>30</v>
      </c>
      <c r="C13" s="8" t="s">
        <v>3056</v>
      </c>
      <c r="D13" s="9" t="s">
        <v>3057</v>
      </c>
      <c r="E13" s="12">
        <v>42021</v>
      </c>
      <c r="F13" s="9" t="s">
        <v>3058</v>
      </c>
      <c r="G13" s="8">
        <v>8</v>
      </c>
      <c r="H13" s="13">
        <v>3000137</v>
      </c>
      <c r="I13" s="27">
        <v>42021.4009837963</v>
      </c>
      <c r="J13" s="27">
        <v>42021.6663310185</v>
      </c>
      <c r="K13" s="28">
        <v>6.36833333334653</v>
      </c>
      <c r="L13" s="29"/>
    </row>
    <row r="14" ht="24" spans="1:12">
      <c r="A14" s="8" t="s">
        <v>2954</v>
      </c>
      <c r="B14" s="8" t="s">
        <v>42</v>
      </c>
      <c r="C14" s="8" t="s">
        <v>3037</v>
      </c>
      <c r="D14" s="9" t="s">
        <v>3038</v>
      </c>
      <c r="E14" s="12">
        <v>42022</v>
      </c>
      <c r="F14" s="9" t="s">
        <v>690</v>
      </c>
      <c r="G14" s="8">
        <v>7</v>
      </c>
      <c r="H14" s="13">
        <v>4640202022</v>
      </c>
      <c r="I14" s="27">
        <v>42022.0164814815</v>
      </c>
      <c r="J14" s="27">
        <v>42022.5834259259</v>
      </c>
      <c r="K14" s="28">
        <v>13.6066666668048</v>
      </c>
      <c r="L14" s="29"/>
    </row>
    <row r="15" ht="24" spans="1:12">
      <c r="A15" s="8" t="s">
        <v>2954</v>
      </c>
      <c r="B15" s="8" t="s">
        <v>25</v>
      </c>
      <c r="C15" s="8" t="s">
        <v>3059</v>
      </c>
      <c r="D15" s="9" t="s">
        <v>3060</v>
      </c>
      <c r="E15" s="12">
        <v>42022</v>
      </c>
      <c r="F15" s="9" t="s">
        <v>3053</v>
      </c>
      <c r="G15" s="8">
        <v>7</v>
      </c>
      <c r="H15" s="13">
        <v>21101137</v>
      </c>
      <c r="I15" s="27">
        <v>42022.5839699074</v>
      </c>
      <c r="J15" s="27">
        <v>42022.8403356482</v>
      </c>
      <c r="K15" s="28">
        <v>6.15277777786832</v>
      </c>
      <c r="L15" s="29"/>
    </row>
    <row r="16" ht="24" spans="1:12">
      <c r="A16" s="8" t="s">
        <v>2954</v>
      </c>
      <c r="B16" s="8" t="s">
        <v>25</v>
      </c>
      <c r="C16" s="8" t="s">
        <v>3059</v>
      </c>
      <c r="D16" s="9" t="s">
        <v>3060</v>
      </c>
      <c r="E16" s="12">
        <v>42022</v>
      </c>
      <c r="F16" s="9" t="s">
        <v>821</v>
      </c>
      <c r="G16" s="8">
        <v>7</v>
      </c>
      <c r="H16" s="13">
        <v>21101137</v>
      </c>
      <c r="I16" s="27">
        <v>42022.8407060185</v>
      </c>
      <c r="J16" s="27">
        <v>42022.9208101852</v>
      </c>
      <c r="K16" s="28">
        <v>1.92249999992782</v>
      </c>
      <c r="L16" s="29"/>
    </row>
    <row r="17" ht="60" spans="1:12">
      <c r="A17" s="8" t="s">
        <v>2954</v>
      </c>
      <c r="B17" s="8" t="s">
        <v>25</v>
      </c>
      <c r="C17" s="8" t="s">
        <v>3061</v>
      </c>
      <c r="D17" s="9" t="s">
        <v>3062</v>
      </c>
      <c r="E17" s="12">
        <v>42022</v>
      </c>
      <c r="F17" s="9" t="s">
        <v>3044</v>
      </c>
      <c r="G17" s="8">
        <v>7</v>
      </c>
      <c r="H17" s="13">
        <v>21101960</v>
      </c>
      <c r="I17" s="27">
        <v>42022.9214930556</v>
      </c>
      <c r="J17" s="27">
        <v>42023.0221180556</v>
      </c>
      <c r="K17" s="28">
        <v>2.41499999997905</v>
      </c>
      <c r="L17" s="29"/>
    </row>
    <row r="18" ht="24" spans="1:12">
      <c r="A18" s="14" t="s">
        <v>2954</v>
      </c>
      <c r="B18" s="15" t="s">
        <v>42</v>
      </c>
      <c r="C18" s="16" t="s">
        <v>3037</v>
      </c>
      <c r="D18" s="15" t="s">
        <v>3038</v>
      </c>
      <c r="E18" s="17">
        <v>42019</v>
      </c>
      <c r="F18" s="18" t="s">
        <v>690</v>
      </c>
      <c r="G18" s="19">
        <v>2</v>
      </c>
      <c r="H18" s="20">
        <v>4640202022</v>
      </c>
      <c r="I18" s="30">
        <v>42019.9257986111</v>
      </c>
      <c r="J18" s="30">
        <v>42021.5569675926</v>
      </c>
      <c r="K18" s="31">
        <f>(J18-I18)*24</f>
        <v>39.1480555561138</v>
      </c>
      <c r="L18" s="29"/>
    </row>
    <row r="19" ht="36" spans="1:12">
      <c r="A19" s="8" t="s">
        <v>2954</v>
      </c>
      <c r="B19" s="8" t="s">
        <v>22</v>
      </c>
      <c r="C19" s="8" t="s">
        <v>3063</v>
      </c>
      <c r="D19" s="9" t="s">
        <v>3064</v>
      </c>
      <c r="E19" s="12">
        <v>42020</v>
      </c>
      <c r="F19" s="9" t="s">
        <v>3065</v>
      </c>
      <c r="G19" s="8">
        <v>3</v>
      </c>
      <c r="H19" s="13">
        <v>69650260</v>
      </c>
      <c r="I19" s="27">
        <v>42020.9254398148</v>
      </c>
      <c r="J19" s="27">
        <v>42021.654837963</v>
      </c>
      <c r="K19" s="28">
        <v>17.5055555555737</v>
      </c>
      <c r="L19" s="29"/>
    </row>
    <row r="20" ht="48" spans="1:12">
      <c r="A20" s="8" t="s">
        <v>2954</v>
      </c>
      <c r="B20" s="8" t="s">
        <v>25</v>
      </c>
      <c r="C20" s="8" t="s">
        <v>3049</v>
      </c>
      <c r="D20" s="9" t="s">
        <v>3050</v>
      </c>
      <c r="E20" s="12">
        <v>42021</v>
      </c>
      <c r="F20" s="9" t="s">
        <v>690</v>
      </c>
      <c r="G20" s="8">
        <v>2</v>
      </c>
      <c r="H20" s="21">
        <v>211026971</v>
      </c>
      <c r="I20" s="27">
        <v>42021.5562731481</v>
      </c>
      <c r="J20" s="27">
        <v>42021.7247106481</v>
      </c>
      <c r="K20" s="28">
        <v>4.04249999992317</v>
      </c>
      <c r="L20" s="29"/>
    </row>
    <row r="21" ht="24" spans="1:12">
      <c r="A21" s="8" t="s">
        <v>2954</v>
      </c>
      <c r="B21" s="8" t="s">
        <v>18</v>
      </c>
      <c r="C21" s="8" t="s">
        <v>3066</v>
      </c>
      <c r="D21" s="9" t="s">
        <v>3067</v>
      </c>
      <c r="E21" s="12">
        <v>42021</v>
      </c>
      <c r="F21" s="9" t="s">
        <v>695</v>
      </c>
      <c r="G21" s="8">
        <v>3</v>
      </c>
      <c r="H21" s="13">
        <v>21104273</v>
      </c>
      <c r="I21" s="27">
        <v>42021.6553009259</v>
      </c>
      <c r="J21" s="27">
        <v>42021.6553356481</v>
      </c>
      <c r="K21" s="28">
        <v>0.000833333353511989</v>
      </c>
      <c r="L21" s="29"/>
    </row>
    <row r="22" ht="48" spans="1:12">
      <c r="A22" s="8" t="s">
        <v>2954</v>
      </c>
      <c r="B22" s="8" t="s">
        <v>2957</v>
      </c>
      <c r="C22" s="8" t="s">
        <v>3042</v>
      </c>
      <c r="D22" s="9" t="s">
        <v>3043</v>
      </c>
      <c r="E22" s="12">
        <v>42021</v>
      </c>
      <c r="F22" s="9" t="s">
        <v>3068</v>
      </c>
      <c r="G22" s="8">
        <v>2</v>
      </c>
      <c r="H22" s="21">
        <v>211014271</v>
      </c>
      <c r="I22" s="27">
        <v>42021.7283680556</v>
      </c>
      <c r="J22" s="27">
        <v>42021.8559953704</v>
      </c>
      <c r="K22" s="28">
        <v>3.06305555562722</v>
      </c>
      <c r="L22" s="29"/>
    </row>
    <row r="23" ht="24" spans="1:12">
      <c r="A23" s="8" t="s">
        <v>2954</v>
      </c>
      <c r="B23" s="8" t="s">
        <v>44</v>
      </c>
      <c r="C23" s="8" t="s">
        <v>3069</v>
      </c>
      <c r="D23" s="9" t="s">
        <v>3070</v>
      </c>
      <c r="E23" s="12">
        <v>42021</v>
      </c>
      <c r="F23" s="9" t="s">
        <v>690</v>
      </c>
      <c r="G23" s="8">
        <v>2</v>
      </c>
      <c r="H23" s="13">
        <v>21101236</v>
      </c>
      <c r="I23" s="27">
        <v>42021.8613194444</v>
      </c>
      <c r="J23" s="27">
        <v>42021.8959375</v>
      </c>
      <c r="K23" s="28">
        <v>0.830833333195187</v>
      </c>
      <c r="L23" s="29"/>
    </row>
    <row r="24" ht="48" spans="1:12">
      <c r="A24" s="8" t="s">
        <v>2954</v>
      </c>
      <c r="B24" s="8" t="s">
        <v>26</v>
      </c>
      <c r="C24" s="8" t="s">
        <v>3071</v>
      </c>
      <c r="D24" s="9" t="s">
        <v>3072</v>
      </c>
      <c r="E24" s="12">
        <v>42021</v>
      </c>
      <c r="F24" s="9" t="s">
        <v>1326</v>
      </c>
      <c r="G24" s="8">
        <v>2</v>
      </c>
      <c r="H24" s="13">
        <v>48081405</v>
      </c>
      <c r="I24" s="27">
        <v>42021.900474537</v>
      </c>
      <c r="J24" s="27">
        <v>42021.9853819444</v>
      </c>
      <c r="K24" s="28">
        <v>2.03777777776122</v>
      </c>
      <c r="L24" s="29"/>
    </row>
    <row r="25" ht="24" spans="1:12">
      <c r="A25" s="8" t="s">
        <v>2954</v>
      </c>
      <c r="B25" s="8" t="s">
        <v>25</v>
      </c>
      <c r="C25" s="8" t="s">
        <v>3073</v>
      </c>
      <c r="D25" s="9" t="s">
        <v>3074</v>
      </c>
      <c r="E25" s="12">
        <v>42021</v>
      </c>
      <c r="F25" s="9" t="s">
        <v>751</v>
      </c>
      <c r="G25" s="8">
        <v>2</v>
      </c>
      <c r="H25" s="13">
        <v>21103304</v>
      </c>
      <c r="I25" s="27">
        <v>42021.9854166667</v>
      </c>
      <c r="J25" s="27">
        <v>42022.062662037</v>
      </c>
      <c r="K25" s="28">
        <v>1.85388888884336</v>
      </c>
      <c r="L25" s="29"/>
    </row>
    <row r="26" ht="24" spans="1:12">
      <c r="A26" s="8" t="s">
        <v>54</v>
      </c>
      <c r="B26" s="8" t="s">
        <v>146</v>
      </c>
      <c r="C26" s="8" t="s">
        <v>3075</v>
      </c>
      <c r="D26" s="9" t="s">
        <v>3076</v>
      </c>
      <c r="E26" s="12">
        <v>42021</v>
      </c>
      <c r="F26" s="9" t="s">
        <v>690</v>
      </c>
      <c r="G26" s="8">
        <v>8</v>
      </c>
      <c r="H26" s="13">
        <v>20150150</v>
      </c>
      <c r="I26" s="27">
        <v>42021.6672222222</v>
      </c>
      <c r="J26" s="27">
        <v>42023.4152777778</v>
      </c>
      <c r="K26" s="28">
        <v>41.9533333334257</v>
      </c>
      <c r="L26" s="29"/>
    </row>
    <row r="27" spans="1:12">
      <c r="A27" s="8" t="s">
        <v>2955</v>
      </c>
      <c r="B27" s="8" t="s">
        <v>37</v>
      </c>
      <c r="C27" s="8" t="s">
        <v>3040</v>
      </c>
      <c r="D27" s="9" t="s">
        <v>3041</v>
      </c>
      <c r="E27" s="12">
        <v>42023</v>
      </c>
      <c r="F27" s="9" t="s">
        <v>690</v>
      </c>
      <c r="G27" s="8">
        <v>8</v>
      </c>
      <c r="H27" s="13">
        <v>46465932</v>
      </c>
      <c r="I27" s="27">
        <v>42023.4152777778</v>
      </c>
      <c r="J27" s="27">
        <v>42023.5880208333</v>
      </c>
      <c r="K27" s="28">
        <v>4.14583333331393</v>
      </c>
      <c r="L27" s="29"/>
    </row>
    <row r="28" ht="24" spans="1:12">
      <c r="A28" s="8" t="s">
        <v>2954</v>
      </c>
      <c r="B28" s="8" t="s">
        <v>44</v>
      </c>
      <c r="C28" s="8" t="s">
        <v>3069</v>
      </c>
      <c r="D28" s="9" t="s">
        <v>3070</v>
      </c>
      <c r="E28" s="12">
        <v>42023</v>
      </c>
      <c r="F28" s="9" t="s">
        <v>690</v>
      </c>
      <c r="G28" s="8">
        <v>8</v>
      </c>
      <c r="H28" s="13">
        <v>21101236</v>
      </c>
      <c r="I28" s="27">
        <v>42023.5887962963</v>
      </c>
      <c r="J28" s="27">
        <v>42024.0428935185</v>
      </c>
      <c r="K28" s="28">
        <v>10.8983333333745</v>
      </c>
      <c r="L28" s="29"/>
    </row>
    <row r="29" ht="72" spans="1:12">
      <c r="A29" s="8" t="s">
        <v>2954</v>
      </c>
      <c r="B29" s="8" t="s">
        <v>25</v>
      </c>
      <c r="C29" s="8" t="s">
        <v>3054</v>
      </c>
      <c r="D29" s="9" t="s">
        <v>3055</v>
      </c>
      <c r="E29" s="12">
        <v>42020</v>
      </c>
      <c r="F29" s="9" t="s">
        <v>695</v>
      </c>
      <c r="G29" s="8">
        <v>1</v>
      </c>
      <c r="H29" s="21">
        <v>211032531</v>
      </c>
      <c r="I29" s="27">
        <v>42020.9237731481</v>
      </c>
      <c r="J29" s="27">
        <v>42023.8406018519</v>
      </c>
      <c r="K29" s="28">
        <v>70.0038888888666</v>
      </c>
      <c r="L29" s="29"/>
    </row>
    <row r="30" ht="24" spans="1:12">
      <c r="A30" s="8" t="s">
        <v>54</v>
      </c>
      <c r="B30" s="8" t="s">
        <v>146</v>
      </c>
      <c r="C30" s="8" t="s">
        <v>3075</v>
      </c>
      <c r="D30" s="9" t="s">
        <v>3076</v>
      </c>
      <c r="E30" s="12">
        <v>42021</v>
      </c>
      <c r="F30" s="9" t="s">
        <v>690</v>
      </c>
      <c r="G30" s="8">
        <v>2</v>
      </c>
      <c r="H30" s="13">
        <v>20150150</v>
      </c>
      <c r="I30" s="27">
        <v>42022.0629282407</v>
      </c>
      <c r="J30" s="27">
        <v>42023.4473263889</v>
      </c>
      <c r="K30" s="28">
        <v>33.2255555555457</v>
      </c>
      <c r="L30" s="29"/>
    </row>
    <row r="31" ht="72" spans="1:12">
      <c r="A31" s="8" t="s">
        <v>2954</v>
      </c>
      <c r="B31" s="8" t="s">
        <v>25</v>
      </c>
      <c r="C31" s="8" t="s">
        <v>3054</v>
      </c>
      <c r="D31" s="9" t="s">
        <v>3055</v>
      </c>
      <c r="E31" s="12">
        <v>42022</v>
      </c>
      <c r="F31" s="9" t="s">
        <v>812</v>
      </c>
      <c r="G31" s="8">
        <v>4</v>
      </c>
      <c r="H31" s="21">
        <v>211032532</v>
      </c>
      <c r="I31" s="27">
        <v>42022.3137268519</v>
      </c>
      <c r="J31" s="27">
        <v>42024.3270833333</v>
      </c>
      <c r="K31" s="28">
        <v>48.3205555554014</v>
      </c>
      <c r="L31" s="29"/>
    </row>
    <row r="32" ht="24" spans="1:12">
      <c r="A32" s="8" t="s">
        <v>2954</v>
      </c>
      <c r="B32" s="8" t="s">
        <v>18</v>
      </c>
      <c r="C32" s="8" t="s">
        <v>3077</v>
      </c>
      <c r="D32" s="9" t="s">
        <v>3078</v>
      </c>
      <c r="E32" s="12">
        <v>42023</v>
      </c>
      <c r="F32" s="9" t="s">
        <v>3044</v>
      </c>
      <c r="G32" s="8">
        <v>2</v>
      </c>
      <c r="H32" s="13">
        <v>21104171</v>
      </c>
      <c r="I32" s="27">
        <v>42023.5950810185</v>
      </c>
      <c r="J32" s="27">
        <v>42023.6668402778</v>
      </c>
      <c r="K32" s="28">
        <v>1.7222222223063</v>
      </c>
      <c r="L32" s="29"/>
    </row>
    <row r="33" ht="24" spans="1:12">
      <c r="A33" s="8" t="s">
        <v>2954</v>
      </c>
      <c r="B33" s="8" t="s">
        <v>18</v>
      </c>
      <c r="C33" s="8" t="s">
        <v>3066</v>
      </c>
      <c r="D33" s="9" t="s">
        <v>3067</v>
      </c>
      <c r="E33" s="12">
        <v>42023</v>
      </c>
      <c r="F33" s="9" t="s">
        <v>3044</v>
      </c>
      <c r="G33" s="8">
        <v>2</v>
      </c>
      <c r="H33" s="21">
        <v>211042731</v>
      </c>
      <c r="I33" s="27">
        <v>42023.6672916667</v>
      </c>
      <c r="J33" s="27">
        <v>42023.7501851852</v>
      </c>
      <c r="K33" s="28">
        <v>1.98944444447989</v>
      </c>
      <c r="L33" s="29"/>
    </row>
    <row r="34" ht="24" spans="1:12">
      <c r="A34" s="8" t="s">
        <v>2954</v>
      </c>
      <c r="B34" s="8" t="s">
        <v>18</v>
      </c>
      <c r="C34" s="8" t="s">
        <v>3077</v>
      </c>
      <c r="D34" s="9" t="s">
        <v>3078</v>
      </c>
      <c r="E34" s="12">
        <v>42023</v>
      </c>
      <c r="F34" s="9" t="s">
        <v>3053</v>
      </c>
      <c r="G34" s="8">
        <v>2</v>
      </c>
      <c r="H34" s="21">
        <v>211041711</v>
      </c>
      <c r="I34" s="27">
        <v>42023.7502662037</v>
      </c>
      <c r="J34" s="27">
        <v>42023.8339467593</v>
      </c>
      <c r="K34" s="28">
        <v>2.0083333334187</v>
      </c>
      <c r="L34" s="29"/>
    </row>
    <row r="35" ht="36" spans="1:12">
      <c r="A35" s="8" t="s">
        <v>2954</v>
      </c>
      <c r="B35" s="8" t="s">
        <v>21</v>
      </c>
      <c r="C35" s="8" t="s">
        <v>3079</v>
      </c>
      <c r="D35" s="9" t="s">
        <v>3080</v>
      </c>
      <c r="E35" s="12">
        <v>42023</v>
      </c>
      <c r="F35" s="9" t="s">
        <v>3053</v>
      </c>
      <c r="G35" s="8">
        <v>2</v>
      </c>
      <c r="H35" s="21">
        <v>48063364</v>
      </c>
      <c r="I35" s="27">
        <v>42023.8406828704</v>
      </c>
      <c r="J35" s="27">
        <v>42024.063125</v>
      </c>
      <c r="K35" s="28">
        <v>5.33861111104488</v>
      </c>
      <c r="L35" s="29"/>
    </row>
    <row r="36" spans="1:12">
      <c r="A36" s="8" t="s">
        <v>2955</v>
      </c>
      <c r="B36" s="8" t="s">
        <v>30</v>
      </c>
      <c r="C36" s="8" t="s">
        <v>3081</v>
      </c>
      <c r="D36" s="9" t="s">
        <v>3082</v>
      </c>
      <c r="E36" s="12">
        <v>42021</v>
      </c>
      <c r="F36" s="9" t="s">
        <v>812</v>
      </c>
      <c r="G36" s="8">
        <v>3</v>
      </c>
      <c r="H36" s="13">
        <v>46466963</v>
      </c>
      <c r="I36" s="27">
        <v>42021.7149189815</v>
      </c>
      <c r="J36" s="27">
        <v>42024.6620949074</v>
      </c>
      <c r="K36" s="28">
        <v>70.7322222221992</v>
      </c>
      <c r="L36" s="29" t="s">
        <v>3083</v>
      </c>
    </row>
    <row r="37" ht="24" spans="1:12">
      <c r="A37" s="8" t="s">
        <v>2955</v>
      </c>
      <c r="B37" s="8" t="s">
        <v>30</v>
      </c>
      <c r="C37" s="8" t="s">
        <v>3084</v>
      </c>
      <c r="D37" s="9" t="s">
        <v>3085</v>
      </c>
      <c r="E37" s="12">
        <v>42024</v>
      </c>
      <c r="F37" s="9" t="s">
        <v>3053</v>
      </c>
      <c r="G37" s="8">
        <v>2</v>
      </c>
      <c r="H37" s="13">
        <v>46484490</v>
      </c>
      <c r="I37" s="27">
        <v>42024.063125</v>
      </c>
      <c r="J37" s="27">
        <v>42024.5816435185</v>
      </c>
      <c r="K37" s="28">
        <v>12.444444444438</v>
      </c>
      <c r="L37" s="29"/>
    </row>
    <row r="38" ht="24" spans="1:12">
      <c r="A38" s="8" t="s">
        <v>2954</v>
      </c>
      <c r="B38" s="8" t="s">
        <v>44</v>
      </c>
      <c r="C38" s="8" t="s">
        <v>3069</v>
      </c>
      <c r="D38" s="9" t="s">
        <v>3070</v>
      </c>
      <c r="E38" s="12">
        <v>42024</v>
      </c>
      <c r="F38" s="9" t="s">
        <v>812</v>
      </c>
      <c r="G38" s="8">
        <v>4</v>
      </c>
      <c r="H38" s="13">
        <v>21101236</v>
      </c>
      <c r="I38" s="27">
        <v>42024.3336805556</v>
      </c>
      <c r="J38" s="27">
        <v>42025.2968402778</v>
      </c>
      <c r="K38" s="28">
        <v>23.1158333332278</v>
      </c>
      <c r="L38" s="29"/>
    </row>
    <row r="39" ht="60" spans="1:12">
      <c r="A39" s="8" t="s">
        <v>2954</v>
      </c>
      <c r="B39" s="8" t="s">
        <v>25</v>
      </c>
      <c r="C39" s="8" t="s">
        <v>3061</v>
      </c>
      <c r="D39" s="9" t="s">
        <v>3062</v>
      </c>
      <c r="E39" s="12">
        <v>42024</v>
      </c>
      <c r="F39" s="9" t="s">
        <v>3053</v>
      </c>
      <c r="G39" s="8">
        <v>2</v>
      </c>
      <c r="H39" s="21">
        <v>211019604</v>
      </c>
      <c r="I39" s="27">
        <v>42024.5833217593</v>
      </c>
      <c r="J39" s="27">
        <v>42024.7170833333</v>
      </c>
      <c r="K39" s="28">
        <v>3.21027777786367</v>
      </c>
      <c r="L39" s="9"/>
    </row>
    <row r="40" ht="36" spans="1:12">
      <c r="A40" s="8" t="s">
        <v>2954</v>
      </c>
      <c r="B40" s="8" t="s">
        <v>21</v>
      </c>
      <c r="C40" s="8" t="s">
        <v>3086</v>
      </c>
      <c r="D40" s="9" t="s">
        <v>3087</v>
      </c>
      <c r="E40" s="12">
        <v>42024</v>
      </c>
      <c r="F40" s="9" t="s">
        <v>3053</v>
      </c>
      <c r="G40" s="8">
        <v>3</v>
      </c>
      <c r="H40" s="13">
        <v>46430878</v>
      </c>
      <c r="I40" s="27">
        <v>42024.6628587963</v>
      </c>
      <c r="J40" s="27">
        <v>42024.9697222222</v>
      </c>
      <c r="K40" s="28">
        <v>7.36472222220618</v>
      </c>
      <c r="L40" s="9"/>
    </row>
    <row r="41" ht="36" spans="1:12">
      <c r="A41" s="8" t="s">
        <v>2954</v>
      </c>
      <c r="B41" s="8" t="s">
        <v>21</v>
      </c>
      <c r="C41" s="8" t="s">
        <v>3086</v>
      </c>
      <c r="D41" s="9" t="s">
        <v>3087</v>
      </c>
      <c r="E41" s="12">
        <v>42024</v>
      </c>
      <c r="F41" s="9" t="s">
        <v>3044</v>
      </c>
      <c r="G41" s="8">
        <v>3</v>
      </c>
      <c r="H41" s="21">
        <v>464308781</v>
      </c>
      <c r="I41" s="27">
        <v>42024.9709722222</v>
      </c>
      <c r="J41" s="27">
        <v>42025.3351736111</v>
      </c>
      <c r="K41" s="28">
        <v>8.7408333333442</v>
      </c>
      <c r="L41" s="9"/>
    </row>
    <row r="42" ht="36" spans="1:12">
      <c r="A42" s="8" t="s">
        <v>2954</v>
      </c>
      <c r="B42" s="8" t="s">
        <v>21</v>
      </c>
      <c r="C42" s="8" t="s">
        <v>3088</v>
      </c>
      <c r="D42" s="9" t="s">
        <v>3089</v>
      </c>
      <c r="E42" s="12">
        <v>42025</v>
      </c>
      <c r="F42" s="9" t="s">
        <v>3090</v>
      </c>
      <c r="G42" s="8">
        <v>4</v>
      </c>
      <c r="H42" s="13">
        <v>46426754</v>
      </c>
      <c r="I42" s="27">
        <v>42025.297962963</v>
      </c>
      <c r="J42" s="27">
        <v>42025.3351967593</v>
      </c>
      <c r="K42" s="28">
        <v>0.893611111154314</v>
      </c>
      <c r="L42" s="9"/>
    </row>
    <row r="43" ht="24" spans="1:12">
      <c r="A43" s="14" t="s">
        <v>2954</v>
      </c>
      <c r="B43" s="15" t="s">
        <v>25</v>
      </c>
      <c r="C43" s="22" t="s">
        <v>3059</v>
      </c>
      <c r="D43" s="23" t="s">
        <v>3060</v>
      </c>
      <c r="E43" s="17">
        <v>42023</v>
      </c>
      <c r="F43" s="18" t="s">
        <v>3044</v>
      </c>
      <c r="G43" s="19">
        <v>7</v>
      </c>
      <c r="H43" s="19">
        <v>21101137</v>
      </c>
      <c r="I43" s="30">
        <v>42023.0228009259</v>
      </c>
      <c r="J43" s="30">
        <v>42024.5211574074</v>
      </c>
      <c r="K43" s="31">
        <f t="shared" ref="K43:K47" si="0">(J43-I43)*24</f>
        <v>35.9605555559392</v>
      </c>
      <c r="L43" s="9"/>
    </row>
    <row r="44" ht="24" spans="1:12">
      <c r="A44" s="14" t="s">
        <v>2954</v>
      </c>
      <c r="B44" s="15" t="s">
        <v>42</v>
      </c>
      <c r="C44" s="16" t="s">
        <v>3037</v>
      </c>
      <c r="D44" s="15" t="s">
        <v>3038</v>
      </c>
      <c r="E44" s="17">
        <v>42024</v>
      </c>
      <c r="F44" s="24" t="s">
        <v>690</v>
      </c>
      <c r="G44" s="19">
        <v>8</v>
      </c>
      <c r="H44" s="19">
        <v>46403041</v>
      </c>
      <c r="I44" s="30">
        <v>42024.0433796296</v>
      </c>
      <c r="J44" s="30">
        <v>42024.2940393519</v>
      </c>
      <c r="K44" s="31">
        <f t="shared" si="0"/>
        <v>6.01583333528833</v>
      </c>
      <c r="L44" s="9"/>
    </row>
    <row r="45" ht="24" spans="1:12">
      <c r="A45" s="14" t="s">
        <v>2954</v>
      </c>
      <c r="B45" s="15" t="s">
        <v>44</v>
      </c>
      <c r="C45" s="22" t="s">
        <v>3069</v>
      </c>
      <c r="D45" s="23" t="s">
        <v>3070</v>
      </c>
      <c r="E45" s="17">
        <v>42024</v>
      </c>
      <c r="F45" s="24" t="s">
        <v>690</v>
      </c>
      <c r="G45" s="19">
        <v>8</v>
      </c>
      <c r="H45" s="19">
        <v>211012365</v>
      </c>
      <c r="I45" s="30">
        <v>42024.2943981482</v>
      </c>
      <c r="J45" s="30">
        <v>42024.6498726852</v>
      </c>
      <c r="K45" s="31">
        <f t="shared" si="0"/>
        <v>8.53138888796093</v>
      </c>
      <c r="L45" s="9"/>
    </row>
    <row r="46" ht="36" spans="1:12">
      <c r="A46" s="14" t="s">
        <v>2954</v>
      </c>
      <c r="B46" s="15" t="s">
        <v>25</v>
      </c>
      <c r="C46" s="22" t="s">
        <v>3051</v>
      </c>
      <c r="D46" s="23" t="s">
        <v>3052</v>
      </c>
      <c r="E46" s="17">
        <v>42024</v>
      </c>
      <c r="F46" s="18" t="s">
        <v>745</v>
      </c>
      <c r="G46" s="19">
        <v>8</v>
      </c>
      <c r="H46" s="19">
        <v>21101724</v>
      </c>
      <c r="I46" s="30">
        <v>42024.6512962963</v>
      </c>
      <c r="J46" s="30">
        <v>42024.8787962963</v>
      </c>
      <c r="K46" s="31">
        <f t="shared" si="0"/>
        <v>5.46000000002095</v>
      </c>
      <c r="L46" s="9"/>
    </row>
    <row r="47" ht="24" spans="1:12">
      <c r="A47" s="14" t="s">
        <v>2954</v>
      </c>
      <c r="B47" s="15" t="s">
        <v>25</v>
      </c>
      <c r="C47" s="9" t="s">
        <v>3073</v>
      </c>
      <c r="D47" s="15" t="s">
        <v>3074</v>
      </c>
      <c r="E47" s="17">
        <v>42024</v>
      </c>
      <c r="F47" s="18" t="s">
        <v>751</v>
      </c>
      <c r="G47" s="19">
        <v>8</v>
      </c>
      <c r="H47" s="19">
        <v>21103304</v>
      </c>
      <c r="I47" s="30">
        <v>42024.879375</v>
      </c>
      <c r="J47" s="30">
        <v>42025.1290277778</v>
      </c>
      <c r="K47" s="31">
        <f t="shared" si="0"/>
        <v>5.991666667338</v>
      </c>
      <c r="L47" s="9"/>
    </row>
    <row r="48" ht="24" spans="1:12">
      <c r="A48" s="14" t="s">
        <v>54</v>
      </c>
      <c r="B48" s="14" t="s">
        <v>146</v>
      </c>
      <c r="C48" s="14" t="s">
        <v>3091</v>
      </c>
      <c r="D48" s="14" t="s">
        <v>3092</v>
      </c>
      <c r="E48" s="17">
        <v>42020</v>
      </c>
      <c r="F48" s="18" t="s">
        <v>812</v>
      </c>
      <c r="G48" s="19">
        <v>6</v>
      </c>
      <c r="H48" s="19">
        <v>20150129</v>
      </c>
      <c r="I48" s="30">
        <v>42020.6676736111</v>
      </c>
      <c r="J48" s="30">
        <v>42025.9094791667</v>
      </c>
      <c r="K48" s="31">
        <v>125.803333333286</v>
      </c>
      <c r="L48" s="9"/>
    </row>
    <row r="49" spans="1:12">
      <c r="A49" s="14" t="s">
        <v>2955</v>
      </c>
      <c r="B49" s="14" t="s">
        <v>30</v>
      </c>
      <c r="C49" s="14" t="s">
        <v>3081</v>
      </c>
      <c r="D49" s="14" t="s">
        <v>3082</v>
      </c>
      <c r="E49" s="17">
        <v>42021</v>
      </c>
      <c r="F49" s="18" t="s">
        <v>695</v>
      </c>
      <c r="G49" s="19">
        <v>5</v>
      </c>
      <c r="H49" s="22">
        <v>464669631</v>
      </c>
      <c r="I49" s="30">
        <v>42021.4509259259</v>
      </c>
      <c r="J49" s="30">
        <v>42025.5388078704</v>
      </c>
      <c r="K49" s="31">
        <v>98.1091666665743</v>
      </c>
      <c r="L49" s="9"/>
    </row>
    <row r="50" ht="24" spans="1:12">
      <c r="A50" s="14" t="s">
        <v>2954</v>
      </c>
      <c r="B50" s="14" t="s">
        <v>25</v>
      </c>
      <c r="C50" s="14" t="s">
        <v>3073</v>
      </c>
      <c r="D50" s="14" t="s">
        <v>3074</v>
      </c>
      <c r="E50" s="17">
        <v>42025</v>
      </c>
      <c r="F50" s="18" t="s">
        <v>751</v>
      </c>
      <c r="G50" s="19">
        <v>8</v>
      </c>
      <c r="H50" s="19">
        <v>21103304</v>
      </c>
      <c r="I50" s="30">
        <v>42025.1299884259</v>
      </c>
      <c r="J50" s="30">
        <v>42025.4352199074</v>
      </c>
      <c r="K50" s="31">
        <v>7.32555555546423</v>
      </c>
      <c r="L50" s="18"/>
    </row>
    <row r="51" ht="24" spans="1:12">
      <c r="A51" s="14" t="s">
        <v>2954</v>
      </c>
      <c r="B51" s="14" t="s">
        <v>44</v>
      </c>
      <c r="C51" s="23" t="s">
        <v>3093</v>
      </c>
      <c r="D51" s="23" t="s">
        <v>3094</v>
      </c>
      <c r="E51" s="17">
        <v>42025</v>
      </c>
      <c r="F51" s="18" t="s">
        <v>3053</v>
      </c>
      <c r="G51" s="19">
        <v>5</v>
      </c>
      <c r="H51" s="19">
        <v>21102509</v>
      </c>
      <c r="I51" s="30">
        <v>42025.5394328704</v>
      </c>
      <c r="J51" s="30">
        <v>42025.6599537037</v>
      </c>
      <c r="K51" s="31">
        <v>2.8925000000163</v>
      </c>
      <c r="L51" s="18"/>
    </row>
    <row r="52" spans="1:12">
      <c r="A52" s="14" t="s">
        <v>54</v>
      </c>
      <c r="B52" s="14" t="s">
        <v>38</v>
      </c>
      <c r="C52" s="14" t="s">
        <v>3095</v>
      </c>
      <c r="D52" s="14" t="s">
        <v>3096</v>
      </c>
      <c r="E52" s="17">
        <v>42025</v>
      </c>
      <c r="F52" s="18" t="s">
        <v>690</v>
      </c>
      <c r="G52" s="19">
        <v>8</v>
      </c>
      <c r="H52" s="19">
        <v>21738968</v>
      </c>
      <c r="I52" s="30">
        <v>42025.5409143519</v>
      </c>
      <c r="J52" s="30">
        <v>42025.6600231481</v>
      </c>
      <c r="K52" s="31">
        <v>2.85861111106351</v>
      </c>
      <c r="L52" s="18"/>
    </row>
    <row r="53" spans="1:12">
      <c r="A53" s="14" t="s">
        <v>2955</v>
      </c>
      <c r="B53" s="14" t="s">
        <v>30</v>
      </c>
      <c r="C53" s="16" t="s">
        <v>3097</v>
      </c>
      <c r="D53" s="15" t="s">
        <v>3082</v>
      </c>
      <c r="E53" s="17">
        <v>42025</v>
      </c>
      <c r="F53" s="18" t="s">
        <v>690</v>
      </c>
      <c r="G53" s="19">
        <v>8</v>
      </c>
      <c r="H53" s="19">
        <v>3000021</v>
      </c>
      <c r="I53" s="30">
        <v>42025.6600231481</v>
      </c>
      <c r="J53" s="30">
        <v>42025.885474537</v>
      </c>
      <c r="K53" s="31">
        <v>5.41083333321149</v>
      </c>
      <c r="L53" s="18"/>
    </row>
    <row r="54" ht="24" spans="1:12">
      <c r="A54" s="14" t="s">
        <v>2954</v>
      </c>
      <c r="B54" s="14" t="s">
        <v>21</v>
      </c>
      <c r="C54" s="16" t="s">
        <v>3098</v>
      </c>
      <c r="D54" s="15" t="s">
        <v>3099</v>
      </c>
      <c r="E54" s="17">
        <v>42025</v>
      </c>
      <c r="F54" s="18" t="s">
        <v>745</v>
      </c>
      <c r="G54" s="19">
        <v>8</v>
      </c>
      <c r="H54" s="19">
        <v>21103406</v>
      </c>
      <c r="I54" s="30">
        <v>42025.8859722222</v>
      </c>
      <c r="J54" s="30">
        <v>42026.024375</v>
      </c>
      <c r="K54" s="31">
        <v>3.32166666677222</v>
      </c>
      <c r="L54" s="18"/>
    </row>
    <row r="55" spans="1:12">
      <c r="A55" s="14" t="s">
        <v>2955</v>
      </c>
      <c r="B55" s="15" t="s">
        <v>37</v>
      </c>
      <c r="C55" s="16" t="s">
        <v>3040</v>
      </c>
      <c r="D55" s="15" t="s">
        <v>3041</v>
      </c>
      <c r="E55" s="17">
        <v>42026</v>
      </c>
      <c r="F55" s="18" t="s">
        <v>745</v>
      </c>
      <c r="G55" s="19">
        <v>8</v>
      </c>
      <c r="H55" s="19">
        <v>30000141</v>
      </c>
      <c r="I55" s="30">
        <v>42026.0247685185</v>
      </c>
      <c r="J55" s="30">
        <v>42026.3299074074</v>
      </c>
      <c r="K55" s="31">
        <v>7.32333333342103</v>
      </c>
      <c r="L55" s="18" t="s">
        <v>3100</v>
      </c>
    </row>
    <row r="56" ht="24" spans="1:12">
      <c r="A56" s="8" t="s">
        <v>2954</v>
      </c>
      <c r="B56" s="8" t="s">
        <v>26</v>
      </c>
      <c r="C56" s="8" t="s">
        <v>3101</v>
      </c>
      <c r="D56" s="9" t="s">
        <v>3102</v>
      </c>
      <c r="E56" s="12">
        <v>42025</v>
      </c>
      <c r="F56" s="9" t="s">
        <v>3044</v>
      </c>
      <c r="G56" s="8">
        <v>3</v>
      </c>
      <c r="H56" s="13">
        <v>46432940</v>
      </c>
      <c r="I56" s="27">
        <v>42025.3352893519</v>
      </c>
      <c r="J56" s="27">
        <v>42025.4366435185</v>
      </c>
      <c r="K56" s="28">
        <v>2.43250000005355</v>
      </c>
      <c r="L56" s="9"/>
    </row>
    <row r="57" spans="1:12">
      <c r="A57" s="14" t="s">
        <v>2954</v>
      </c>
      <c r="B57" s="14" t="s">
        <v>21</v>
      </c>
      <c r="C57" s="8" t="s">
        <v>3103</v>
      </c>
      <c r="D57" s="23" t="s">
        <v>3104</v>
      </c>
      <c r="E57" s="12">
        <v>42025</v>
      </c>
      <c r="F57" s="9" t="s">
        <v>690</v>
      </c>
      <c r="G57" s="8">
        <v>4</v>
      </c>
      <c r="H57" s="13">
        <v>21100987</v>
      </c>
      <c r="I57" s="27">
        <v>42025.3353356481</v>
      </c>
      <c r="J57" s="27">
        <v>42025.5006134259</v>
      </c>
      <c r="K57" s="28">
        <v>3.96666666667443</v>
      </c>
      <c r="L57" s="9"/>
    </row>
    <row r="58" ht="24" spans="1:12">
      <c r="A58" s="8" t="s">
        <v>2954</v>
      </c>
      <c r="B58" s="8">
        <v>0</v>
      </c>
      <c r="C58" s="8" t="s">
        <v>3105</v>
      </c>
      <c r="D58" s="9" t="s">
        <v>3106</v>
      </c>
      <c r="E58" s="12">
        <v>42025</v>
      </c>
      <c r="F58" s="9" t="s">
        <v>3044</v>
      </c>
      <c r="G58" s="8">
        <v>3</v>
      </c>
      <c r="H58" s="13">
        <v>22000675</v>
      </c>
      <c r="I58" s="27">
        <v>42025.4367592593</v>
      </c>
      <c r="J58" s="27">
        <v>42025.5772453704</v>
      </c>
      <c r="K58" s="28">
        <v>3.4</v>
      </c>
      <c r="L58" s="9"/>
    </row>
    <row r="59" ht="36" spans="1:12">
      <c r="A59" s="8" t="s">
        <v>2954</v>
      </c>
      <c r="B59" s="8" t="s">
        <v>26</v>
      </c>
      <c r="C59" s="16" t="s">
        <v>3107</v>
      </c>
      <c r="D59" s="15" t="s">
        <v>3108</v>
      </c>
      <c r="E59" s="12">
        <v>42025</v>
      </c>
      <c r="F59" s="9" t="s">
        <v>3109</v>
      </c>
      <c r="G59" s="8">
        <v>4</v>
      </c>
      <c r="H59" s="13">
        <v>46431909</v>
      </c>
      <c r="I59" s="27">
        <v>42025.5013194444</v>
      </c>
      <c r="J59" s="27">
        <v>42026.0770486111</v>
      </c>
      <c r="K59" s="28">
        <v>13.8175000000047</v>
      </c>
      <c r="L59" s="9"/>
    </row>
    <row r="60" ht="36" spans="1:12">
      <c r="A60" s="8" t="s">
        <v>2954</v>
      </c>
      <c r="B60" s="8" t="s">
        <v>42</v>
      </c>
      <c r="C60" s="8" t="s">
        <v>3110</v>
      </c>
      <c r="D60" s="9" t="s">
        <v>3111</v>
      </c>
      <c r="E60" s="12">
        <v>42025</v>
      </c>
      <c r="F60" s="9" t="s">
        <v>3044</v>
      </c>
      <c r="G60" s="8">
        <v>3</v>
      </c>
      <c r="H60" s="13">
        <v>21254215</v>
      </c>
      <c r="I60" s="27">
        <v>42025.5850347222</v>
      </c>
      <c r="J60" s="27">
        <v>42025.8976157407</v>
      </c>
      <c r="K60" s="28">
        <v>7.50194444437511</v>
      </c>
      <c r="L60" s="9"/>
    </row>
    <row r="61" ht="24" spans="1:12">
      <c r="A61" s="8" t="s">
        <v>2954</v>
      </c>
      <c r="B61" s="8" t="s">
        <v>36</v>
      </c>
      <c r="C61" s="8" t="s">
        <v>3112</v>
      </c>
      <c r="D61" s="9" t="s">
        <v>3113</v>
      </c>
      <c r="E61" s="12">
        <v>42025</v>
      </c>
      <c r="F61" s="9" t="s">
        <v>686</v>
      </c>
      <c r="G61" s="8">
        <v>3</v>
      </c>
      <c r="H61" s="21">
        <v>211011371</v>
      </c>
      <c r="I61" s="27">
        <v>42025.8991203704</v>
      </c>
      <c r="J61" s="27">
        <v>42025.9588541667</v>
      </c>
      <c r="K61" s="28">
        <v>1.43361111113336</v>
      </c>
      <c r="L61" s="9"/>
    </row>
    <row r="62" ht="24" spans="1:12">
      <c r="A62" s="8" t="s">
        <v>2954</v>
      </c>
      <c r="B62" s="8" t="s">
        <v>36</v>
      </c>
      <c r="C62" s="8" t="s">
        <v>3112</v>
      </c>
      <c r="D62" s="9" t="s">
        <v>3113</v>
      </c>
      <c r="E62" s="12">
        <v>42026</v>
      </c>
      <c r="F62" s="9" t="s">
        <v>801</v>
      </c>
      <c r="G62" s="8">
        <v>3</v>
      </c>
      <c r="H62" s="21">
        <v>211011375</v>
      </c>
      <c r="I62" s="27">
        <v>42025.959837963</v>
      </c>
      <c r="J62" s="27">
        <v>42026.0093865741</v>
      </c>
      <c r="K62" s="28">
        <v>1.18916666664882</v>
      </c>
      <c r="L62" s="9"/>
    </row>
    <row r="63" ht="36" spans="1:12">
      <c r="A63" s="8" t="s">
        <v>2954</v>
      </c>
      <c r="B63" s="8" t="s">
        <v>21</v>
      </c>
      <c r="C63" s="8" t="s">
        <v>3114</v>
      </c>
      <c r="D63" s="9" t="s">
        <v>3115</v>
      </c>
      <c r="E63" s="12">
        <v>42026</v>
      </c>
      <c r="F63" s="9" t="s">
        <v>3044</v>
      </c>
      <c r="G63" s="8">
        <v>4</v>
      </c>
      <c r="H63" s="13">
        <v>21961175</v>
      </c>
      <c r="I63" s="27">
        <v>42026.0793287037</v>
      </c>
      <c r="J63" s="27">
        <v>42026.317974537</v>
      </c>
      <c r="K63" s="28">
        <v>5.72750000003725</v>
      </c>
      <c r="L63" s="9"/>
    </row>
    <row r="65" ht="24" spans="1:11">
      <c r="A65" s="8" t="s">
        <v>2954</v>
      </c>
      <c r="B65" s="8" t="s">
        <v>21</v>
      </c>
      <c r="C65" s="15" t="s">
        <v>3098</v>
      </c>
      <c r="D65" s="9" t="s">
        <v>3099</v>
      </c>
      <c r="E65" s="12">
        <v>42026</v>
      </c>
      <c r="F65" s="9" t="s">
        <v>745</v>
      </c>
      <c r="G65" s="8">
        <v>8</v>
      </c>
      <c r="H65" s="13">
        <v>21103406</v>
      </c>
      <c r="I65" s="27">
        <v>42026.3302777778</v>
      </c>
      <c r="J65" s="27">
        <v>42026.5141319444</v>
      </c>
      <c r="K65" s="28">
        <v>4.41249999997672</v>
      </c>
    </row>
    <row r="66" ht="24" spans="1:11">
      <c r="A66" s="8" t="s">
        <v>2954</v>
      </c>
      <c r="B66" s="8" t="s">
        <v>19</v>
      </c>
      <c r="C66" s="8" t="s">
        <v>3116</v>
      </c>
      <c r="D66" s="9" t="s">
        <v>3117</v>
      </c>
      <c r="E66" s="12">
        <v>42026</v>
      </c>
      <c r="F66" s="9" t="s">
        <v>3053</v>
      </c>
      <c r="G66" s="8">
        <v>8</v>
      </c>
      <c r="H66" s="13">
        <v>22099433</v>
      </c>
      <c r="I66" s="27">
        <v>42026.5147569444</v>
      </c>
      <c r="J66" s="27">
        <v>42026.8483217593</v>
      </c>
      <c r="K66" s="28">
        <v>8.00555555551546</v>
      </c>
    </row>
    <row r="67" ht="24" spans="1:11">
      <c r="A67" s="8" t="s">
        <v>2954</v>
      </c>
      <c r="B67" s="8" t="s">
        <v>21</v>
      </c>
      <c r="C67" s="8" t="s">
        <v>3118</v>
      </c>
      <c r="D67" s="9" t="s">
        <v>3119</v>
      </c>
      <c r="E67" s="12">
        <v>42026</v>
      </c>
      <c r="F67" s="9" t="s">
        <v>3053</v>
      </c>
      <c r="G67" s="8">
        <v>8</v>
      </c>
      <c r="H67" s="13">
        <v>21966118</v>
      </c>
      <c r="I67" s="27">
        <v>42026.84875</v>
      </c>
      <c r="J67" s="27">
        <v>42026.939224537</v>
      </c>
      <c r="K67" s="28">
        <v>2.17138888902264</v>
      </c>
    </row>
    <row r="68" spans="1:11">
      <c r="A68" s="8" t="s">
        <v>2955</v>
      </c>
      <c r="B68" s="8" t="s">
        <v>37</v>
      </c>
      <c r="C68" s="8" t="s">
        <v>3040</v>
      </c>
      <c r="D68" s="9" t="s">
        <v>3041</v>
      </c>
      <c r="E68" s="12">
        <v>42026</v>
      </c>
      <c r="F68" s="9" t="s">
        <v>751</v>
      </c>
      <c r="G68" s="8">
        <v>7</v>
      </c>
      <c r="H68" s="13">
        <v>21561191</v>
      </c>
      <c r="I68" s="27">
        <v>42026.9629976852</v>
      </c>
      <c r="J68" s="27">
        <v>42027.4525</v>
      </c>
      <c r="K68" s="28">
        <v>11.7480555555085</v>
      </c>
    </row>
    <row r="69" spans="1:11">
      <c r="A69" s="8" t="e">
        <v>#N/A</v>
      </c>
      <c r="B69" s="8" t="e">
        <v>#N/A</v>
      </c>
      <c r="C69" s="8" t="e">
        <v>#N/A</v>
      </c>
      <c r="D69" s="9" t="e">
        <v>#N/A</v>
      </c>
      <c r="E69" s="12">
        <v>42025</v>
      </c>
      <c r="F69" s="9" t="s">
        <v>3044</v>
      </c>
      <c r="G69" s="8">
        <v>3</v>
      </c>
      <c r="H69" s="13">
        <v>46432940</v>
      </c>
      <c r="I69" s="27">
        <v>42025.3352893519</v>
      </c>
      <c r="J69" s="27">
        <v>42025.4366435185</v>
      </c>
      <c r="K69" s="28">
        <v>2.43250000005355</v>
      </c>
    </row>
    <row r="70" spans="1:11">
      <c r="A70" s="8" t="e">
        <v>#N/A</v>
      </c>
      <c r="B70" s="8" t="e">
        <v>#N/A</v>
      </c>
      <c r="C70" s="8" t="e">
        <v>#N/A</v>
      </c>
      <c r="D70" s="9" t="e">
        <v>#N/A</v>
      </c>
      <c r="E70" s="12">
        <v>42025</v>
      </c>
      <c r="F70" s="9" t="s">
        <v>690</v>
      </c>
      <c r="G70" s="8">
        <v>4</v>
      </c>
      <c r="H70" s="13">
        <v>21100987</v>
      </c>
      <c r="I70" s="27">
        <v>42025.3353356481</v>
      </c>
      <c r="J70" s="27">
        <v>42025.5006134259</v>
      </c>
      <c r="K70" s="28">
        <v>3.96666666667443</v>
      </c>
    </row>
    <row r="71" ht="24" spans="1:11">
      <c r="A71" s="8" t="s">
        <v>2954</v>
      </c>
      <c r="B71" s="8">
        <v>0</v>
      </c>
      <c r="C71" s="8" t="s">
        <v>3105</v>
      </c>
      <c r="D71" s="9" t="s">
        <v>3106</v>
      </c>
      <c r="E71" s="12">
        <v>42025</v>
      </c>
      <c r="F71" s="9" t="s">
        <v>3044</v>
      </c>
      <c r="G71" s="8">
        <v>3</v>
      </c>
      <c r="H71" s="13">
        <v>22000675</v>
      </c>
      <c r="I71" s="27">
        <v>42025.4367592593</v>
      </c>
      <c r="J71" s="27">
        <v>42025.5772453704</v>
      </c>
      <c r="K71" s="28">
        <v>3.37166666658595</v>
      </c>
    </row>
    <row r="72" spans="1:11">
      <c r="A72" s="8" t="e">
        <v>#N/A</v>
      </c>
      <c r="B72" s="8" t="e">
        <v>#N/A</v>
      </c>
      <c r="C72" s="8" t="e">
        <v>#N/A</v>
      </c>
      <c r="D72" s="9" t="e">
        <v>#N/A</v>
      </c>
      <c r="E72" s="12">
        <v>42025</v>
      </c>
      <c r="F72" s="9" t="s">
        <v>3109</v>
      </c>
      <c r="G72" s="8">
        <v>4</v>
      </c>
      <c r="H72" s="13">
        <v>46431909</v>
      </c>
      <c r="I72" s="27">
        <v>42025.5013194444</v>
      </c>
      <c r="J72" s="27">
        <v>42026.0770486111</v>
      </c>
      <c r="K72" s="28">
        <v>13.8175000000047</v>
      </c>
    </row>
    <row r="73" ht="36" spans="1:11">
      <c r="A73" s="8" t="s">
        <v>2954</v>
      </c>
      <c r="B73" s="8" t="s">
        <v>26</v>
      </c>
      <c r="C73" s="8" t="s">
        <v>3110</v>
      </c>
      <c r="D73" s="9" t="s">
        <v>3111</v>
      </c>
      <c r="E73" s="12">
        <v>42025</v>
      </c>
      <c r="F73" s="9" t="s">
        <v>3044</v>
      </c>
      <c r="G73" s="8">
        <v>3</v>
      </c>
      <c r="H73" s="13">
        <v>21254215</v>
      </c>
      <c r="I73" s="27">
        <v>42025.5850347222</v>
      </c>
      <c r="J73" s="27">
        <v>42025.8976157407</v>
      </c>
      <c r="K73" s="28">
        <v>7.50194444437511</v>
      </c>
    </row>
    <row r="74" ht="24" spans="1:11">
      <c r="A74" s="8" t="s">
        <v>2954</v>
      </c>
      <c r="B74" s="8" t="s">
        <v>36</v>
      </c>
      <c r="C74" s="8" t="s">
        <v>3112</v>
      </c>
      <c r="D74" s="9" t="s">
        <v>3113</v>
      </c>
      <c r="E74" s="12">
        <v>42025</v>
      </c>
      <c r="F74" s="9" t="s">
        <v>686</v>
      </c>
      <c r="G74" s="8">
        <v>3</v>
      </c>
      <c r="H74" s="13">
        <v>21101137</v>
      </c>
      <c r="I74" s="27">
        <v>42025.8991203704</v>
      </c>
      <c r="J74" s="27">
        <v>42025.9588541667</v>
      </c>
      <c r="K74" s="28">
        <v>1.43361111113336</v>
      </c>
    </row>
    <row r="75" ht="24" spans="1:11">
      <c r="A75" s="8" t="s">
        <v>2954</v>
      </c>
      <c r="B75" s="8" t="s">
        <v>36</v>
      </c>
      <c r="C75" s="8" t="s">
        <v>3112</v>
      </c>
      <c r="D75" s="9" t="s">
        <v>3113</v>
      </c>
      <c r="E75" s="12">
        <v>42026</v>
      </c>
      <c r="F75" s="9" t="s">
        <v>801</v>
      </c>
      <c r="G75" s="8">
        <v>3</v>
      </c>
      <c r="H75" s="13">
        <v>21101137</v>
      </c>
      <c r="I75" s="27">
        <v>42025.959837963</v>
      </c>
      <c r="J75" s="27">
        <v>42026.0093865741</v>
      </c>
      <c r="K75" s="28">
        <v>1.18916666664882</v>
      </c>
    </row>
    <row r="76" spans="1:11">
      <c r="A76" s="8" t="s">
        <v>54</v>
      </c>
      <c r="B76" s="8" t="s">
        <v>146</v>
      </c>
      <c r="C76" s="15" t="s">
        <v>3120</v>
      </c>
      <c r="D76" s="15" t="s">
        <v>3121</v>
      </c>
      <c r="E76" s="12">
        <v>42026</v>
      </c>
      <c r="F76" s="9" t="s">
        <v>812</v>
      </c>
      <c r="G76" s="8">
        <v>3</v>
      </c>
      <c r="H76" s="13">
        <v>22262394</v>
      </c>
      <c r="I76" s="27">
        <v>42026.0107291667</v>
      </c>
      <c r="J76" s="27">
        <v>42026.6882407407</v>
      </c>
      <c r="K76" s="28">
        <v>16.2602777777938</v>
      </c>
    </row>
    <row r="77" ht="36" spans="1:11">
      <c r="A77" s="8" t="s">
        <v>2954</v>
      </c>
      <c r="B77" s="8" t="s">
        <v>21</v>
      </c>
      <c r="C77" s="8" t="s">
        <v>3114</v>
      </c>
      <c r="D77" s="9" t="s">
        <v>3115</v>
      </c>
      <c r="E77" s="12">
        <v>42026</v>
      </c>
      <c r="F77" s="9" t="s">
        <v>3044</v>
      </c>
      <c r="G77" s="8">
        <v>4</v>
      </c>
      <c r="H77" s="13">
        <v>21961175</v>
      </c>
      <c r="I77" s="27">
        <v>42026.0793287037</v>
      </c>
      <c r="J77" s="27">
        <v>42026.317974537</v>
      </c>
      <c r="K77" s="28">
        <v>5.72750000003725</v>
      </c>
    </row>
    <row r="78" spans="1:11">
      <c r="A78" s="8" t="s">
        <v>2955</v>
      </c>
      <c r="B78" s="8" t="s">
        <v>37</v>
      </c>
      <c r="C78" s="8" t="s">
        <v>3040</v>
      </c>
      <c r="D78" s="9" t="s">
        <v>3041</v>
      </c>
      <c r="E78" s="12">
        <v>42026</v>
      </c>
      <c r="F78" s="9" t="s">
        <v>751</v>
      </c>
      <c r="G78" s="8">
        <v>4</v>
      </c>
      <c r="H78" s="21">
        <v>464659321</v>
      </c>
      <c r="I78" s="27">
        <v>42026.3180208333</v>
      </c>
      <c r="J78" s="27">
        <v>42027.4655671296</v>
      </c>
      <c r="K78" s="28">
        <v>27.5411111110006</v>
      </c>
    </row>
    <row r="79" spans="1:11">
      <c r="A79" s="8" t="s">
        <v>2955</v>
      </c>
      <c r="B79" s="8" t="s">
        <v>27</v>
      </c>
      <c r="C79" s="32" t="s">
        <v>3122</v>
      </c>
      <c r="D79" s="32" t="s">
        <v>3123</v>
      </c>
      <c r="E79" s="12">
        <v>42026</v>
      </c>
      <c r="F79" s="9" t="s">
        <v>1326</v>
      </c>
      <c r="G79" s="8">
        <v>3</v>
      </c>
      <c r="H79" s="13">
        <v>22293664</v>
      </c>
      <c r="I79" s="27">
        <v>42026.6882638889</v>
      </c>
      <c r="J79" s="27">
        <v>42026.8221527778</v>
      </c>
      <c r="K79" s="28">
        <v>3.213333333435</v>
      </c>
    </row>
    <row r="80" ht="24" spans="1:11">
      <c r="A80" s="8" t="s">
        <v>2955</v>
      </c>
      <c r="B80" s="8" t="s">
        <v>30</v>
      </c>
      <c r="C80" s="32" t="s">
        <v>3124</v>
      </c>
      <c r="D80" s="32" t="s">
        <v>3125</v>
      </c>
      <c r="E80" s="12">
        <v>42026</v>
      </c>
      <c r="F80" s="9" t="s">
        <v>1103</v>
      </c>
      <c r="G80" s="8">
        <v>3</v>
      </c>
      <c r="H80" s="13">
        <v>22303547</v>
      </c>
      <c r="I80" s="27">
        <v>42026.823125</v>
      </c>
      <c r="J80" s="27">
        <v>42027.0210648148</v>
      </c>
      <c r="K80" s="28">
        <v>4.75055555545259</v>
      </c>
    </row>
    <row r="82" spans="1:12">
      <c r="A82" s="8" t="s">
        <v>2954</v>
      </c>
      <c r="B82" s="9" t="s">
        <v>19</v>
      </c>
      <c r="C82" s="9" t="s">
        <v>3126</v>
      </c>
      <c r="D82" s="9" t="s">
        <v>3127</v>
      </c>
      <c r="E82" s="33">
        <v>42028</v>
      </c>
      <c r="F82" s="10" t="s">
        <v>812</v>
      </c>
      <c r="G82" s="9">
        <v>1</v>
      </c>
      <c r="H82" s="9">
        <v>21105242</v>
      </c>
      <c r="I82" s="30">
        <v>42023.8474421296</v>
      </c>
      <c r="J82" s="30">
        <v>42027.5843865741</v>
      </c>
      <c r="K82" s="31">
        <v>89.6866666667629</v>
      </c>
      <c r="L82" s="29"/>
    </row>
    <row r="83" spans="1:12">
      <c r="A83" s="8" t="e">
        <v>#N/A</v>
      </c>
      <c r="B83" s="9" t="e">
        <v>#N/A</v>
      </c>
      <c r="C83" s="9" t="e">
        <v>#N/A</v>
      </c>
      <c r="D83" s="9" t="e">
        <v>#N/A</v>
      </c>
      <c r="E83" s="9">
        <v>42025</v>
      </c>
      <c r="F83" s="10" t="s">
        <v>3044</v>
      </c>
      <c r="G83" s="9">
        <v>3</v>
      </c>
      <c r="H83" s="9">
        <v>46432940</v>
      </c>
      <c r="I83" s="30">
        <v>42025.3352893519</v>
      </c>
      <c r="J83" s="30">
        <v>42025.4366435185</v>
      </c>
      <c r="K83" s="31">
        <v>2.43250000005355</v>
      </c>
      <c r="L83" s="29"/>
    </row>
    <row r="84" spans="1:12">
      <c r="A84" s="8" t="e">
        <v>#N/A</v>
      </c>
      <c r="B84" s="9" t="e">
        <v>#N/A</v>
      </c>
      <c r="C84" s="9" t="e">
        <v>#N/A</v>
      </c>
      <c r="D84" s="9" t="e">
        <v>#N/A</v>
      </c>
      <c r="E84" s="9">
        <v>42025</v>
      </c>
      <c r="F84" s="10" t="s">
        <v>690</v>
      </c>
      <c r="G84" s="9">
        <v>4</v>
      </c>
      <c r="H84" s="9">
        <v>21100987</v>
      </c>
      <c r="I84" s="30">
        <v>42025.3353356481</v>
      </c>
      <c r="J84" s="30">
        <v>42025.5006134259</v>
      </c>
      <c r="K84" s="31">
        <v>3.96666666667443</v>
      </c>
      <c r="L84" s="29"/>
    </row>
    <row r="85" ht="24" spans="1:12">
      <c r="A85" s="8" t="s">
        <v>2954</v>
      </c>
      <c r="B85" s="9">
        <v>0</v>
      </c>
      <c r="C85" s="9" t="s">
        <v>3105</v>
      </c>
      <c r="D85" s="9" t="s">
        <v>3106</v>
      </c>
      <c r="E85" s="9">
        <v>42025</v>
      </c>
      <c r="F85" s="10" t="s">
        <v>3044</v>
      </c>
      <c r="G85" s="9">
        <v>3</v>
      </c>
      <c r="H85" s="9">
        <v>22000675</v>
      </c>
      <c r="I85" s="30">
        <v>42025.4367592593</v>
      </c>
      <c r="J85" s="30">
        <v>42025.5772453704</v>
      </c>
      <c r="K85" s="31">
        <v>3.37166666658595</v>
      </c>
      <c r="L85" s="29"/>
    </row>
    <row r="86" spans="1:12">
      <c r="A86" s="8" t="e">
        <v>#N/A</v>
      </c>
      <c r="B86" s="9" t="e">
        <v>#N/A</v>
      </c>
      <c r="C86" s="9" t="e">
        <v>#N/A</v>
      </c>
      <c r="D86" s="9" t="e">
        <v>#N/A</v>
      </c>
      <c r="E86" s="9">
        <v>42025</v>
      </c>
      <c r="F86" s="10" t="s">
        <v>3109</v>
      </c>
      <c r="G86" s="9">
        <v>4</v>
      </c>
      <c r="H86" s="9">
        <v>46431909</v>
      </c>
      <c r="I86" s="30">
        <v>42025.5013194444</v>
      </c>
      <c r="J86" s="30">
        <v>42026.0770486111</v>
      </c>
      <c r="K86" s="31">
        <v>13.8175000000047</v>
      </c>
      <c r="L86" s="29"/>
    </row>
    <row r="87" ht="36" spans="1:12">
      <c r="A87" s="8" t="s">
        <v>2954</v>
      </c>
      <c r="B87" s="9" t="s">
        <v>26</v>
      </c>
      <c r="C87" s="9" t="s">
        <v>3110</v>
      </c>
      <c r="D87" s="9" t="s">
        <v>3111</v>
      </c>
      <c r="E87" s="9">
        <v>42025</v>
      </c>
      <c r="F87" s="10" t="s">
        <v>3044</v>
      </c>
      <c r="G87" s="9">
        <v>3</v>
      </c>
      <c r="H87" s="9">
        <v>21254215</v>
      </c>
      <c r="I87" s="30">
        <v>42025.5850347222</v>
      </c>
      <c r="J87" s="30">
        <v>42025.8976157407</v>
      </c>
      <c r="K87" s="31">
        <v>7.50194444437511</v>
      </c>
      <c r="L87" s="29"/>
    </row>
    <row r="88" ht="24" spans="1:12">
      <c r="A88" s="8" t="s">
        <v>2954</v>
      </c>
      <c r="B88" s="9" t="s">
        <v>36</v>
      </c>
      <c r="C88" s="9" t="s">
        <v>3112</v>
      </c>
      <c r="D88" s="9" t="s">
        <v>3113</v>
      </c>
      <c r="E88" s="9">
        <v>42025</v>
      </c>
      <c r="F88" s="10" t="s">
        <v>686</v>
      </c>
      <c r="G88" s="9">
        <v>3</v>
      </c>
      <c r="H88" s="9">
        <v>21101137</v>
      </c>
      <c r="I88" s="30">
        <v>42025.8991203704</v>
      </c>
      <c r="J88" s="30">
        <v>42025.9588541667</v>
      </c>
      <c r="K88" s="31">
        <v>1.43361111113336</v>
      </c>
      <c r="L88" s="29"/>
    </row>
    <row r="89" ht="24" spans="1:12">
      <c r="A89" s="8" t="s">
        <v>2954</v>
      </c>
      <c r="B89" s="9" t="s">
        <v>36</v>
      </c>
      <c r="C89" s="9" t="s">
        <v>3112</v>
      </c>
      <c r="D89" s="9" t="s">
        <v>3113</v>
      </c>
      <c r="E89" s="9">
        <v>42026</v>
      </c>
      <c r="F89" s="10" t="s">
        <v>801</v>
      </c>
      <c r="G89" s="9">
        <v>3</v>
      </c>
      <c r="H89" s="9">
        <v>21101137</v>
      </c>
      <c r="I89" s="30">
        <v>42025.959837963</v>
      </c>
      <c r="J89" s="30">
        <v>42026.0093865741</v>
      </c>
      <c r="K89" s="31">
        <v>1.18916666664882</v>
      </c>
      <c r="L89" s="29"/>
    </row>
    <row r="90" spans="1:12">
      <c r="A90" s="8">
        <v>0</v>
      </c>
      <c r="B90" s="9">
        <v>0</v>
      </c>
      <c r="C90" s="9">
        <v>0</v>
      </c>
      <c r="D90" s="9">
        <v>0</v>
      </c>
      <c r="E90" s="9">
        <v>42026</v>
      </c>
      <c r="F90" s="10" t="s">
        <v>812</v>
      </c>
      <c r="G90" s="9">
        <v>3</v>
      </c>
      <c r="H90" s="9">
        <v>22262394</v>
      </c>
      <c r="I90" s="30">
        <v>42026.0107291667</v>
      </c>
      <c r="J90" s="30">
        <v>42026.6882407407</v>
      </c>
      <c r="K90" s="31">
        <v>16.2602777777938</v>
      </c>
      <c r="L90" s="29"/>
    </row>
    <row r="91" ht="36" spans="1:12">
      <c r="A91" s="8" t="s">
        <v>2954</v>
      </c>
      <c r="B91" s="9" t="s">
        <v>21</v>
      </c>
      <c r="C91" s="9" t="s">
        <v>3114</v>
      </c>
      <c r="D91" s="9" t="s">
        <v>3115</v>
      </c>
      <c r="E91" s="9">
        <v>42026</v>
      </c>
      <c r="F91" s="10" t="s">
        <v>3044</v>
      </c>
      <c r="G91" s="9">
        <v>4</v>
      </c>
      <c r="H91" s="9">
        <v>21961175</v>
      </c>
      <c r="I91" s="30">
        <v>42026.0793287037</v>
      </c>
      <c r="J91" s="30">
        <v>42026.317974537</v>
      </c>
      <c r="K91" s="31">
        <v>5.72750000003725</v>
      </c>
      <c r="L91" s="29"/>
    </row>
    <row r="92" spans="1:12">
      <c r="A92" s="8" t="e">
        <v>#N/A</v>
      </c>
      <c r="B92" s="9" t="e">
        <v>#N/A</v>
      </c>
      <c r="C92" s="9" t="e">
        <v>#N/A</v>
      </c>
      <c r="D92" s="9" t="e">
        <v>#N/A</v>
      </c>
      <c r="E92" s="9">
        <v>42026</v>
      </c>
      <c r="F92" s="10" t="s">
        <v>751</v>
      </c>
      <c r="G92" s="9">
        <v>4</v>
      </c>
      <c r="H92" s="9">
        <v>46465932</v>
      </c>
      <c r="I92" s="30">
        <v>42026.3180208333</v>
      </c>
      <c r="J92" s="30">
        <v>42027.4655671296</v>
      </c>
      <c r="K92" s="31">
        <v>27.5411111110006</v>
      </c>
      <c r="L92" s="29"/>
    </row>
    <row r="93" spans="1:12">
      <c r="A93" s="8">
        <v>0</v>
      </c>
      <c r="B93" s="9">
        <v>0</v>
      </c>
      <c r="C93" s="9">
        <v>0</v>
      </c>
      <c r="D93" s="9">
        <v>0</v>
      </c>
      <c r="E93" s="9">
        <v>42026</v>
      </c>
      <c r="F93" s="10" t="s">
        <v>1326</v>
      </c>
      <c r="G93" s="9">
        <v>3</v>
      </c>
      <c r="H93" s="9">
        <v>22293664</v>
      </c>
      <c r="I93" s="30">
        <v>42026.6882638889</v>
      </c>
      <c r="J93" s="30">
        <v>42026.8221527778</v>
      </c>
      <c r="K93" s="31">
        <v>3.213333333435</v>
      </c>
      <c r="L93" s="29"/>
    </row>
    <row r="94" spans="1:12">
      <c r="A94" s="8" t="e">
        <v>#N/A</v>
      </c>
      <c r="B94" s="9" t="e">
        <v>#N/A</v>
      </c>
      <c r="C94" s="9" t="e">
        <v>#N/A</v>
      </c>
      <c r="D94" s="9" t="e">
        <v>#N/A</v>
      </c>
      <c r="E94" s="9">
        <v>42026</v>
      </c>
      <c r="F94" s="10" t="s">
        <v>1103</v>
      </c>
      <c r="G94" s="9">
        <v>3</v>
      </c>
      <c r="H94" s="9">
        <v>22303547</v>
      </c>
      <c r="I94" s="30">
        <v>42026.823125</v>
      </c>
      <c r="J94" s="30">
        <v>42027.0210648148</v>
      </c>
      <c r="K94" s="31">
        <v>4.75055555545259</v>
      </c>
      <c r="L94" s="29"/>
    </row>
    <row r="95" ht="24" spans="1:12">
      <c r="A95" s="8" t="s">
        <v>2954</v>
      </c>
      <c r="B95" s="9" t="s">
        <v>21</v>
      </c>
      <c r="C95" s="9" t="s">
        <v>3118</v>
      </c>
      <c r="D95" s="9" t="s">
        <v>3119</v>
      </c>
      <c r="E95" s="9">
        <v>42027</v>
      </c>
      <c r="F95" s="10" t="s">
        <v>3044</v>
      </c>
      <c r="G95" s="9">
        <v>4</v>
      </c>
      <c r="H95" s="9">
        <v>219661182</v>
      </c>
      <c r="I95" s="30">
        <v>42027.4657291667</v>
      </c>
      <c r="J95" s="30">
        <v>42027.6669328704</v>
      </c>
      <c r="K95" s="31">
        <v>4.82888888893649</v>
      </c>
      <c r="L95" s="29"/>
    </row>
    <row r="96" ht="36" spans="1:12">
      <c r="A96" s="8" t="s">
        <v>2954</v>
      </c>
      <c r="B96" s="9" t="s">
        <v>26</v>
      </c>
      <c r="C96" s="9" t="s">
        <v>3107</v>
      </c>
      <c r="D96" s="9" t="s">
        <v>3108</v>
      </c>
      <c r="E96" s="9">
        <v>42027</v>
      </c>
      <c r="F96" s="10" t="s">
        <v>3053</v>
      </c>
      <c r="G96" s="9">
        <v>1</v>
      </c>
      <c r="H96" s="9">
        <v>212443391</v>
      </c>
      <c r="I96" s="30">
        <v>42027.5843865741</v>
      </c>
      <c r="J96" s="30">
        <v>42027.6460648148</v>
      </c>
      <c r="K96" s="31">
        <v>1.48027777770767</v>
      </c>
      <c r="L96" s="29" t="s">
        <v>3128</v>
      </c>
    </row>
    <row r="97" ht="36" spans="1:12">
      <c r="A97" s="8" t="s">
        <v>2954</v>
      </c>
      <c r="B97" s="9" t="s">
        <v>26</v>
      </c>
      <c r="C97" s="9" t="s">
        <v>3107</v>
      </c>
      <c r="D97" s="9" t="s">
        <v>3108</v>
      </c>
      <c r="E97" s="9">
        <v>42027</v>
      </c>
      <c r="F97" s="10" t="s">
        <v>3129</v>
      </c>
      <c r="G97" s="9">
        <v>1</v>
      </c>
      <c r="H97" s="9">
        <v>21244339</v>
      </c>
      <c r="I97" s="30">
        <v>42027.648287037</v>
      </c>
      <c r="J97" s="30">
        <v>42028.0669212963</v>
      </c>
      <c r="K97" s="31">
        <v>10.0472222222015</v>
      </c>
      <c r="L97" s="29"/>
    </row>
    <row r="98" ht="36" spans="1:12">
      <c r="A98" s="8" t="s">
        <v>2954</v>
      </c>
      <c r="B98" s="9" t="s">
        <v>21</v>
      </c>
      <c r="C98" s="9" t="s">
        <v>3130</v>
      </c>
      <c r="D98" s="9" t="s">
        <v>3115</v>
      </c>
      <c r="E98" s="9">
        <v>42027</v>
      </c>
      <c r="F98" s="10" t="s">
        <v>3053</v>
      </c>
      <c r="G98" s="9">
        <v>4</v>
      </c>
      <c r="H98" s="9">
        <v>219611756</v>
      </c>
      <c r="I98" s="30">
        <v>42027.6677893518</v>
      </c>
      <c r="J98" s="30">
        <v>42027.8172106482</v>
      </c>
      <c r="K98" s="31">
        <v>3.58611111121718</v>
      </c>
      <c r="L98" s="29"/>
    </row>
    <row r="99" ht="24" spans="1:12">
      <c r="A99" s="8" t="s">
        <v>2954</v>
      </c>
      <c r="B99" s="9" t="s">
        <v>25</v>
      </c>
      <c r="C99" s="9" t="s">
        <v>3059</v>
      </c>
      <c r="D99" s="9" t="s">
        <v>3060</v>
      </c>
      <c r="E99" s="9">
        <v>42027</v>
      </c>
      <c r="F99" s="10" t="s">
        <v>801</v>
      </c>
      <c r="G99" s="9">
        <v>4</v>
      </c>
      <c r="H99" s="9">
        <v>218475921</v>
      </c>
      <c r="I99" s="30">
        <v>42027.8173032407</v>
      </c>
      <c r="J99" s="30">
        <v>42027.9655439815</v>
      </c>
      <c r="K99" s="31">
        <v>3.55777777772164</v>
      </c>
      <c r="L99" s="29"/>
    </row>
    <row r="100" ht="36" spans="1:12">
      <c r="A100" s="8" t="s">
        <v>2954</v>
      </c>
      <c r="B100" s="9" t="s">
        <v>21</v>
      </c>
      <c r="C100" s="9" t="s">
        <v>3086</v>
      </c>
      <c r="D100" s="9" t="s">
        <v>3087</v>
      </c>
      <c r="E100" s="9">
        <v>42027</v>
      </c>
      <c r="F100" s="10" t="s">
        <v>3131</v>
      </c>
      <c r="G100" s="9">
        <v>4</v>
      </c>
      <c r="H100" s="9">
        <v>212394031</v>
      </c>
      <c r="I100" s="30">
        <v>42027.9673842593</v>
      </c>
      <c r="J100" s="30">
        <v>42028.0952546296</v>
      </c>
      <c r="K100" s="31">
        <v>3.06888888892718</v>
      </c>
      <c r="L100" s="29"/>
    </row>
    <row r="101" ht="36" spans="1:12">
      <c r="A101" s="8" t="s">
        <v>2954</v>
      </c>
      <c r="B101" s="9" t="s">
        <v>42</v>
      </c>
      <c r="C101" s="9" t="s">
        <v>3132</v>
      </c>
      <c r="D101" s="9" t="s">
        <v>3133</v>
      </c>
      <c r="E101" s="9">
        <v>42028</v>
      </c>
      <c r="F101" s="10" t="s">
        <v>3053</v>
      </c>
      <c r="G101" s="9">
        <v>4</v>
      </c>
      <c r="H101" s="9">
        <v>21229527</v>
      </c>
      <c r="I101" s="30">
        <v>42028.0952893519</v>
      </c>
      <c r="J101" s="30">
        <v>42028.1740277778</v>
      </c>
      <c r="K101" s="31">
        <v>1.88972222217126</v>
      </c>
      <c r="L101" s="29"/>
    </row>
    <row r="102" ht="36" spans="1:12">
      <c r="A102" s="8" t="s">
        <v>2954</v>
      </c>
      <c r="B102" s="9" t="s">
        <v>21</v>
      </c>
      <c r="C102" s="9" t="s">
        <v>3086</v>
      </c>
      <c r="D102" s="9" t="s">
        <v>3087</v>
      </c>
      <c r="E102" s="9">
        <v>42028</v>
      </c>
      <c r="F102" s="10" t="s">
        <v>1536</v>
      </c>
      <c r="G102" s="9">
        <v>4</v>
      </c>
      <c r="H102" s="9">
        <v>21239403</v>
      </c>
      <c r="I102" s="34">
        <v>42028.1781481481</v>
      </c>
      <c r="J102" s="34">
        <v>42028.3130324074</v>
      </c>
      <c r="K102" s="31">
        <v>3.23722222232027</v>
      </c>
      <c r="L102" s="29"/>
    </row>
    <row r="103" spans="1:12">
      <c r="A103" s="8" t="s">
        <v>2955</v>
      </c>
      <c r="B103" s="8" t="s">
        <v>37</v>
      </c>
      <c r="C103" s="8" t="s">
        <v>3040</v>
      </c>
      <c r="D103" s="9" t="s">
        <v>3041</v>
      </c>
      <c r="E103" s="12">
        <v>42024</v>
      </c>
      <c r="F103" s="9" t="s">
        <v>751</v>
      </c>
      <c r="G103" s="8">
        <v>7</v>
      </c>
      <c r="H103" s="13">
        <v>46465932</v>
      </c>
      <c r="I103" s="27">
        <v>42024.5218518519</v>
      </c>
      <c r="J103" s="27">
        <v>42027.5618055556</v>
      </c>
      <c r="K103" s="28">
        <v>72.9588888888247</v>
      </c>
      <c r="L103" s="29"/>
    </row>
    <row r="104" spans="1:12">
      <c r="A104" s="8" t="s">
        <v>54</v>
      </c>
      <c r="B104" s="8" t="s">
        <v>146</v>
      </c>
      <c r="C104" s="8" t="s">
        <v>3134</v>
      </c>
      <c r="D104" s="9" t="s">
        <v>3121</v>
      </c>
      <c r="E104" s="12">
        <v>42027</v>
      </c>
      <c r="F104" s="9" t="s">
        <v>812</v>
      </c>
      <c r="G104" s="8">
        <v>7</v>
      </c>
      <c r="H104" s="13">
        <v>22267320</v>
      </c>
      <c r="I104" s="27">
        <v>42027.453275463</v>
      </c>
      <c r="J104" s="27">
        <v>42027.5255787037</v>
      </c>
      <c r="K104" s="28">
        <v>1.73527777777053</v>
      </c>
      <c r="L104" s="29"/>
    </row>
    <row r="105" ht="24" spans="1:12">
      <c r="A105" s="8" t="s">
        <v>2955</v>
      </c>
      <c r="B105" s="8" t="s">
        <v>37</v>
      </c>
      <c r="C105" s="16" t="s">
        <v>3135</v>
      </c>
      <c r="D105" s="15" t="s">
        <v>3136</v>
      </c>
      <c r="E105" s="12">
        <v>42027</v>
      </c>
      <c r="F105" s="9" t="s">
        <v>801</v>
      </c>
      <c r="G105" s="8">
        <v>7</v>
      </c>
      <c r="H105" s="21">
        <v>1014</v>
      </c>
      <c r="I105" s="27">
        <v>42027.5258449074</v>
      </c>
      <c r="J105" s="27">
        <v>42027.5615740741</v>
      </c>
      <c r="K105" s="28">
        <v>0.857499999983702</v>
      </c>
      <c r="L105" s="29"/>
    </row>
    <row r="106" ht="24" spans="1:12">
      <c r="A106" s="8" t="s">
        <v>2954</v>
      </c>
      <c r="B106" s="8" t="s">
        <v>25</v>
      </c>
      <c r="C106" s="8" t="s">
        <v>3059</v>
      </c>
      <c r="D106" s="9" t="s">
        <v>3060</v>
      </c>
      <c r="E106" s="12">
        <v>42027</v>
      </c>
      <c r="F106" s="9" t="s">
        <v>3137</v>
      </c>
      <c r="G106" s="8">
        <v>7</v>
      </c>
      <c r="H106" s="13">
        <v>21847592</v>
      </c>
      <c r="I106" s="27">
        <v>42027.562349537</v>
      </c>
      <c r="J106" s="27">
        <v>42027.672650463</v>
      </c>
      <c r="K106" s="28">
        <v>2.64722222217824</v>
      </c>
      <c r="L106" s="29"/>
    </row>
    <row r="107" spans="1:12">
      <c r="A107" s="8" t="s">
        <v>2955</v>
      </c>
      <c r="B107" s="8" t="s">
        <v>37</v>
      </c>
      <c r="C107" s="8" t="s">
        <v>3040</v>
      </c>
      <c r="D107" s="9" t="s">
        <v>3041</v>
      </c>
      <c r="E107" s="12">
        <v>42027</v>
      </c>
      <c r="F107" s="9" t="s">
        <v>751</v>
      </c>
      <c r="G107" s="8">
        <v>7</v>
      </c>
      <c r="H107" s="13">
        <v>21561191</v>
      </c>
      <c r="I107" s="27">
        <v>42027.6730439815</v>
      </c>
      <c r="J107" s="27">
        <v>42027.9377546296</v>
      </c>
      <c r="K107" s="28">
        <v>6.35305555566447</v>
      </c>
      <c r="L107" s="29"/>
    </row>
    <row r="108" ht="24" spans="1:12">
      <c r="A108" s="8" t="s">
        <v>2954</v>
      </c>
      <c r="B108" s="8" t="s">
        <v>19</v>
      </c>
      <c r="C108" s="359" t="s">
        <v>3138</v>
      </c>
      <c r="D108" s="9" t="s">
        <v>3139</v>
      </c>
      <c r="E108" s="12">
        <v>42027</v>
      </c>
      <c r="F108" s="9" t="s">
        <v>3044</v>
      </c>
      <c r="G108" s="8">
        <v>7</v>
      </c>
      <c r="H108" s="13">
        <v>21288784</v>
      </c>
      <c r="I108" s="27">
        <v>42027.9383680556</v>
      </c>
      <c r="J108" s="27">
        <v>42028.012650463</v>
      </c>
      <c r="K108" s="28">
        <v>1.78277777787298</v>
      </c>
      <c r="L108" s="29"/>
    </row>
  </sheetData>
  <dataValidations count="1">
    <dataValidation type="list" allowBlank="1" showInputMessage="1" showErrorMessage="1" sqref="I18:J18 I43:J55 I82:J102">
      <formula1>$N$1</formula1>
    </dataValidation>
  </dataValidations>
  <hyperlinks>
    <hyperlink ref="B43" location="蔡颜超!A1" display="蔡彦超"/>
    <hyperlink ref="B47" location="蔡颜超!A1" display="蔡彦超"/>
    <hyperlink ref="B46" location="蔡颜超!A1" display="蔡彦超"/>
  </hyperlink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527"/>
  <sheetViews>
    <sheetView zoomScale="110" zoomScaleNormal="110" workbookViewId="0">
      <pane ySplit="1" topLeftCell="A183" activePane="bottomLeft" state="frozen"/>
      <selection/>
      <selection pane="bottomLeft" activeCell="B195" sqref="B195"/>
    </sheetView>
  </sheetViews>
  <sheetFormatPr defaultColWidth="9" defaultRowHeight="14.25" outlineLevelCol="4"/>
  <cols>
    <col min="2" max="2" width="9" style="141"/>
    <col min="3" max="3" width="14.75" style="47" customWidth="1"/>
    <col min="4" max="4" width="16.875" style="47" customWidth="1"/>
    <col min="5" max="5" width="9" style="47"/>
  </cols>
  <sheetData>
    <row r="1" spans="1:5">
      <c r="A1" t="s">
        <v>49</v>
      </c>
      <c r="B1" s="310" t="s">
        <v>50</v>
      </c>
      <c r="C1" s="310" t="s">
        <v>51</v>
      </c>
      <c r="D1" s="310" t="s">
        <v>52</v>
      </c>
      <c r="E1" s="310" t="s">
        <v>53</v>
      </c>
    </row>
    <row r="2" spans="1:5">
      <c r="A2" s="155" t="s">
        <v>54</v>
      </c>
      <c r="B2" s="231" t="s">
        <v>42</v>
      </c>
      <c r="C2" s="162" t="s">
        <v>55</v>
      </c>
      <c r="D2" s="155" t="s">
        <v>56</v>
      </c>
      <c r="E2" s="155"/>
    </row>
    <row r="3" spans="1:5">
      <c r="A3" s="155" t="s">
        <v>54</v>
      </c>
      <c r="B3" s="231" t="s">
        <v>57</v>
      </c>
      <c r="C3" s="162" t="s">
        <v>58</v>
      </c>
      <c r="D3" s="155" t="s">
        <v>56</v>
      </c>
      <c r="E3" s="155"/>
    </row>
    <row r="4" spans="1:5">
      <c r="A4" s="155" t="s">
        <v>54</v>
      </c>
      <c r="B4" s="231" t="s">
        <v>42</v>
      </c>
      <c r="C4" s="162" t="s">
        <v>59</v>
      </c>
      <c r="D4" s="155" t="s">
        <v>56</v>
      </c>
      <c r="E4" s="155"/>
    </row>
    <row r="5" spans="1:5">
      <c r="A5" s="155" t="s">
        <v>54</v>
      </c>
      <c r="B5" s="231" t="s">
        <v>42</v>
      </c>
      <c r="C5" s="162" t="s">
        <v>60</v>
      </c>
      <c r="D5" s="155" t="s">
        <v>56</v>
      </c>
      <c r="E5" s="155"/>
    </row>
    <row r="6" spans="1:5">
      <c r="A6" s="155" t="s">
        <v>54</v>
      </c>
      <c r="B6" s="231" t="s">
        <v>42</v>
      </c>
      <c r="C6" s="162" t="s">
        <v>61</v>
      </c>
      <c r="D6" s="155" t="s">
        <v>56</v>
      </c>
      <c r="E6" s="155"/>
    </row>
    <row r="7" spans="1:5">
      <c r="A7" s="155" t="s">
        <v>54</v>
      </c>
      <c r="B7" s="231" t="s">
        <v>62</v>
      </c>
      <c r="C7" s="162" t="s">
        <v>63</v>
      </c>
      <c r="D7" s="155" t="s">
        <v>56</v>
      </c>
      <c r="E7" s="155"/>
    </row>
    <row r="8" spans="1:5">
      <c r="A8" s="155" t="s">
        <v>54</v>
      </c>
      <c r="B8" s="231" t="s">
        <v>62</v>
      </c>
      <c r="C8" s="162" t="s">
        <v>64</v>
      </c>
      <c r="D8" s="155" t="s">
        <v>56</v>
      </c>
      <c r="E8" s="155"/>
    </row>
    <row r="9" spans="1:5">
      <c r="A9" s="155" t="s">
        <v>54</v>
      </c>
      <c r="B9" s="231" t="s">
        <v>42</v>
      </c>
      <c r="C9" s="162" t="s">
        <v>65</v>
      </c>
      <c r="D9" s="155" t="s">
        <v>56</v>
      </c>
      <c r="E9" s="155"/>
    </row>
    <row r="10" spans="1:5">
      <c r="A10" s="155" t="s">
        <v>54</v>
      </c>
      <c r="B10" s="231" t="s">
        <v>42</v>
      </c>
      <c r="C10" s="162" t="s">
        <v>66</v>
      </c>
      <c r="D10" s="155" t="s">
        <v>56</v>
      </c>
      <c r="E10" s="155"/>
    </row>
    <row r="11" spans="1:5">
      <c r="A11" s="155" t="s">
        <v>54</v>
      </c>
      <c r="B11" s="231" t="s">
        <v>67</v>
      </c>
      <c r="C11" s="162" t="s">
        <v>68</v>
      </c>
      <c r="D11" s="155" t="s">
        <v>56</v>
      </c>
      <c r="E11" s="155"/>
    </row>
    <row r="12" spans="1:5">
      <c r="A12" s="155" t="s">
        <v>54</v>
      </c>
      <c r="B12" s="231" t="s">
        <v>57</v>
      </c>
      <c r="C12" s="162" t="s">
        <v>69</v>
      </c>
      <c r="D12" s="155" t="s">
        <v>56</v>
      </c>
      <c r="E12" s="155"/>
    </row>
    <row r="13" spans="1:5">
      <c r="A13" s="155" t="s">
        <v>54</v>
      </c>
      <c r="B13" s="231" t="s">
        <v>67</v>
      </c>
      <c r="C13" s="162" t="s">
        <v>70</v>
      </c>
      <c r="D13" s="155" t="s">
        <v>56</v>
      </c>
      <c r="E13" s="159"/>
    </row>
    <row r="14" spans="1:5">
      <c r="A14" s="155" t="s">
        <v>54</v>
      </c>
      <c r="B14" s="231" t="s">
        <v>67</v>
      </c>
      <c r="C14" s="162" t="s">
        <v>71</v>
      </c>
      <c r="D14" s="155" t="s">
        <v>56</v>
      </c>
      <c r="E14" s="159"/>
    </row>
    <row r="15" spans="1:5">
      <c r="A15" s="155" t="s">
        <v>54</v>
      </c>
      <c r="B15" s="231" t="s">
        <v>67</v>
      </c>
      <c r="C15" s="162" t="s">
        <v>72</v>
      </c>
      <c r="D15" s="155" t="s">
        <v>56</v>
      </c>
      <c r="E15" s="159"/>
    </row>
    <row r="16" spans="1:5">
      <c r="A16" s="155" t="s">
        <v>54</v>
      </c>
      <c r="B16" s="231" t="s">
        <v>67</v>
      </c>
      <c r="C16" s="162" t="s">
        <v>73</v>
      </c>
      <c r="D16" s="155" t="s">
        <v>56</v>
      </c>
      <c r="E16" s="159"/>
    </row>
    <row r="17" spans="1:5">
      <c r="A17" s="155" t="s">
        <v>54</v>
      </c>
      <c r="B17" s="231" t="s">
        <v>67</v>
      </c>
      <c r="C17" s="162" t="s">
        <v>74</v>
      </c>
      <c r="D17" s="155" t="s">
        <v>56</v>
      </c>
      <c r="E17" s="159"/>
    </row>
    <row r="18" spans="1:5">
      <c r="A18" s="155" t="s">
        <v>54</v>
      </c>
      <c r="B18" s="231" t="s">
        <v>27</v>
      </c>
      <c r="C18" s="162" t="s">
        <v>75</v>
      </c>
      <c r="D18" s="155" t="s">
        <v>56</v>
      </c>
      <c r="E18" s="159"/>
    </row>
    <row r="19" spans="1:5">
      <c r="A19" s="155" t="s">
        <v>54</v>
      </c>
      <c r="B19" s="231" t="s">
        <v>27</v>
      </c>
      <c r="C19" s="162" t="s">
        <v>76</v>
      </c>
      <c r="D19" s="155" t="s">
        <v>56</v>
      </c>
      <c r="E19" s="159"/>
    </row>
    <row r="20" spans="1:5">
      <c r="A20" s="155" t="s">
        <v>54</v>
      </c>
      <c r="B20" s="231" t="s">
        <v>62</v>
      </c>
      <c r="C20" s="162" t="s">
        <v>77</v>
      </c>
      <c r="D20" s="155" t="s">
        <v>56</v>
      </c>
      <c r="E20" s="159"/>
    </row>
    <row r="21" spans="1:5">
      <c r="A21" s="155" t="s">
        <v>54</v>
      </c>
      <c r="B21" s="231" t="s">
        <v>62</v>
      </c>
      <c r="C21" s="162" t="s">
        <v>78</v>
      </c>
      <c r="D21" s="155" t="s">
        <v>56</v>
      </c>
      <c r="E21" s="159"/>
    </row>
    <row r="22" spans="1:5">
      <c r="A22" s="155" t="s">
        <v>54</v>
      </c>
      <c r="B22" s="231" t="s">
        <v>62</v>
      </c>
      <c r="C22" s="162" t="s">
        <v>79</v>
      </c>
      <c r="D22" s="155" t="s">
        <v>56</v>
      </c>
      <c r="E22" s="159"/>
    </row>
    <row r="23" spans="1:5">
      <c r="A23" s="155" t="s">
        <v>54</v>
      </c>
      <c r="B23" s="231" t="s">
        <v>27</v>
      </c>
      <c r="C23" s="162" t="s">
        <v>80</v>
      </c>
      <c r="D23" s="155" t="s">
        <v>56</v>
      </c>
      <c r="E23" s="159"/>
    </row>
    <row r="24" spans="1:5">
      <c r="A24" s="155" t="s">
        <v>54</v>
      </c>
      <c r="B24" s="231" t="s">
        <v>27</v>
      </c>
      <c r="C24" s="162" t="s">
        <v>81</v>
      </c>
      <c r="D24" s="155" t="s">
        <v>56</v>
      </c>
      <c r="E24" s="159"/>
    </row>
    <row r="25" spans="1:5">
      <c r="A25" s="155" t="s">
        <v>54</v>
      </c>
      <c r="B25" s="161" t="s">
        <v>82</v>
      </c>
      <c r="C25" s="166" t="s">
        <v>83</v>
      </c>
      <c r="D25" s="159" t="s">
        <v>84</v>
      </c>
      <c r="E25" s="155"/>
    </row>
    <row r="26" spans="1:5">
      <c r="A26" s="155" t="s">
        <v>54</v>
      </c>
      <c r="B26" s="161" t="s">
        <v>85</v>
      </c>
      <c r="C26" s="166" t="s">
        <v>86</v>
      </c>
      <c r="D26" s="159" t="s">
        <v>84</v>
      </c>
      <c r="E26" s="159"/>
    </row>
    <row r="27" spans="1:5">
      <c r="A27" s="155" t="s">
        <v>54</v>
      </c>
      <c r="B27" s="161" t="s">
        <v>85</v>
      </c>
      <c r="C27" s="166" t="s">
        <v>87</v>
      </c>
      <c r="D27" s="159" t="s">
        <v>84</v>
      </c>
      <c r="E27" s="159"/>
    </row>
    <row r="28" spans="1:5">
      <c r="A28" s="155" t="s">
        <v>54</v>
      </c>
      <c r="B28" s="161" t="s">
        <v>82</v>
      </c>
      <c r="C28" s="166" t="s">
        <v>88</v>
      </c>
      <c r="D28" s="159" t="s">
        <v>84</v>
      </c>
      <c r="E28" s="159"/>
    </row>
    <row r="29" spans="1:5">
      <c r="A29" s="155" t="s">
        <v>54</v>
      </c>
      <c r="B29" s="161" t="s">
        <v>85</v>
      </c>
      <c r="C29" s="166" t="s">
        <v>89</v>
      </c>
      <c r="D29" s="159" t="s">
        <v>84</v>
      </c>
      <c r="E29" s="159"/>
    </row>
    <row r="30" spans="1:5">
      <c r="A30" s="155" t="s">
        <v>54</v>
      </c>
      <c r="B30" s="161" t="s">
        <v>85</v>
      </c>
      <c r="C30" s="166" t="s">
        <v>90</v>
      </c>
      <c r="D30" s="159" t="s">
        <v>84</v>
      </c>
      <c r="E30" s="159"/>
    </row>
    <row r="31" spans="1:5">
      <c r="A31" s="155" t="s">
        <v>54</v>
      </c>
      <c r="B31" s="161" t="s">
        <v>85</v>
      </c>
      <c r="C31" s="166" t="s">
        <v>91</v>
      </c>
      <c r="D31" s="159" t="s">
        <v>84</v>
      </c>
      <c r="E31" s="159"/>
    </row>
    <row r="32" spans="1:5">
      <c r="A32" s="155" t="s">
        <v>54</v>
      </c>
      <c r="B32" s="161" t="s">
        <v>85</v>
      </c>
      <c r="C32" s="166" t="s">
        <v>92</v>
      </c>
      <c r="D32" s="159" t="s">
        <v>84</v>
      </c>
      <c r="E32" s="159"/>
    </row>
    <row r="33" spans="1:5">
      <c r="A33" s="155" t="s">
        <v>54</v>
      </c>
      <c r="B33" s="161" t="s">
        <v>82</v>
      </c>
      <c r="C33" s="166" t="s">
        <v>93</v>
      </c>
      <c r="D33" s="159" t="s">
        <v>84</v>
      </c>
      <c r="E33" s="159"/>
    </row>
    <row r="34" spans="1:5">
      <c r="A34" s="155" t="s">
        <v>54</v>
      </c>
      <c r="B34" s="161" t="s">
        <v>94</v>
      </c>
      <c r="C34" s="166" t="s">
        <v>95</v>
      </c>
      <c r="D34" s="159" t="s">
        <v>84</v>
      </c>
      <c r="E34" s="159"/>
    </row>
    <row r="35" spans="1:5">
      <c r="A35" s="155" t="s">
        <v>54</v>
      </c>
      <c r="B35" s="161" t="s">
        <v>96</v>
      </c>
      <c r="C35" s="166" t="s">
        <v>97</v>
      </c>
      <c r="D35" s="159" t="s">
        <v>84</v>
      </c>
      <c r="E35" s="159"/>
    </row>
    <row r="36" spans="1:5">
      <c r="A36" s="155" t="s">
        <v>54</v>
      </c>
      <c r="B36" s="161" t="s">
        <v>82</v>
      </c>
      <c r="C36" s="166" t="s">
        <v>98</v>
      </c>
      <c r="D36" s="159" t="s">
        <v>84</v>
      </c>
      <c r="E36" s="159"/>
    </row>
    <row r="37" spans="1:5">
      <c r="A37" s="155" t="s">
        <v>54</v>
      </c>
      <c r="B37" s="161" t="s">
        <v>82</v>
      </c>
      <c r="C37" s="166" t="s">
        <v>99</v>
      </c>
      <c r="D37" s="159" t="s">
        <v>84</v>
      </c>
      <c r="E37" s="159"/>
    </row>
    <row r="38" spans="1:5">
      <c r="A38" s="155" t="s">
        <v>54</v>
      </c>
      <c r="B38" s="161" t="s">
        <v>82</v>
      </c>
      <c r="C38" s="166" t="s">
        <v>100</v>
      </c>
      <c r="D38" s="159" t="s">
        <v>84</v>
      </c>
      <c r="E38" s="159"/>
    </row>
    <row r="39" spans="1:5">
      <c r="A39" s="155" t="s">
        <v>54</v>
      </c>
      <c r="B39" s="161" t="s">
        <v>82</v>
      </c>
      <c r="C39" s="166" t="s">
        <v>101</v>
      </c>
      <c r="D39" s="159" t="s">
        <v>84</v>
      </c>
      <c r="E39" s="159"/>
    </row>
    <row r="40" spans="1:5">
      <c r="A40" s="155" t="s">
        <v>54</v>
      </c>
      <c r="B40" s="161" t="s">
        <v>82</v>
      </c>
      <c r="C40" s="166" t="s">
        <v>102</v>
      </c>
      <c r="D40" s="159" t="s">
        <v>84</v>
      </c>
      <c r="E40" s="159"/>
    </row>
    <row r="41" spans="1:5">
      <c r="A41" s="155" t="s">
        <v>54</v>
      </c>
      <c r="B41" s="161" t="s">
        <v>82</v>
      </c>
      <c r="C41" s="166" t="s">
        <v>103</v>
      </c>
      <c r="D41" s="159" t="s">
        <v>84</v>
      </c>
      <c r="E41" s="159"/>
    </row>
    <row r="42" spans="1:5">
      <c r="A42" s="155" t="s">
        <v>54</v>
      </c>
      <c r="B42" s="161" t="s">
        <v>82</v>
      </c>
      <c r="C42" s="166" t="s">
        <v>104</v>
      </c>
      <c r="D42" s="159" t="s">
        <v>84</v>
      </c>
      <c r="E42" s="159"/>
    </row>
    <row r="43" spans="1:5">
      <c r="A43" s="155" t="s">
        <v>54</v>
      </c>
      <c r="B43" s="156" t="s">
        <v>36</v>
      </c>
      <c r="C43" s="174" t="s">
        <v>105</v>
      </c>
      <c r="D43" s="159" t="s">
        <v>84</v>
      </c>
      <c r="E43" s="155"/>
    </row>
    <row r="44" spans="1:5">
      <c r="A44" s="155" t="s">
        <v>54</v>
      </c>
      <c r="B44" s="156" t="s">
        <v>36</v>
      </c>
      <c r="C44" s="174" t="s">
        <v>106</v>
      </c>
      <c r="D44" s="159" t="s">
        <v>84</v>
      </c>
      <c r="E44" s="155"/>
    </row>
    <row r="45" spans="1:5">
      <c r="A45" s="311" t="s">
        <v>54</v>
      </c>
      <c r="B45" s="312" t="s">
        <v>27</v>
      </c>
      <c r="C45" s="311" t="s">
        <v>76</v>
      </c>
      <c r="D45" s="311" t="s">
        <v>56</v>
      </c>
      <c r="E45" s="155"/>
    </row>
    <row r="46" spans="1:5">
      <c r="A46" s="311" t="s">
        <v>54</v>
      </c>
      <c r="B46" s="312" t="s">
        <v>27</v>
      </c>
      <c r="C46" s="311" t="s">
        <v>81</v>
      </c>
      <c r="D46" s="311" t="s">
        <v>56</v>
      </c>
      <c r="E46" s="155"/>
    </row>
    <row r="47" spans="1:5">
      <c r="A47" s="311" t="s">
        <v>54</v>
      </c>
      <c r="B47" s="312" t="s">
        <v>27</v>
      </c>
      <c r="C47" s="311" t="s">
        <v>75</v>
      </c>
      <c r="D47" s="311" t="s">
        <v>56</v>
      </c>
      <c r="E47" s="155"/>
    </row>
    <row r="48" spans="1:5">
      <c r="A48" s="311" t="s">
        <v>54</v>
      </c>
      <c r="B48" s="312" t="s">
        <v>27</v>
      </c>
      <c r="C48" s="311" t="s">
        <v>80</v>
      </c>
      <c r="D48" s="311" t="s">
        <v>56</v>
      </c>
      <c r="E48" s="155"/>
    </row>
    <row r="49" spans="1:5">
      <c r="A49" s="155" t="s">
        <v>54</v>
      </c>
      <c r="B49" s="161" t="s">
        <v>40</v>
      </c>
      <c r="C49" s="162" t="s">
        <v>107</v>
      </c>
      <c r="D49" s="155" t="s">
        <v>56</v>
      </c>
      <c r="E49" s="155"/>
    </row>
    <row r="50" spans="1:5">
      <c r="A50" s="155" t="s">
        <v>54</v>
      </c>
      <c r="B50" s="161" t="s">
        <v>27</v>
      </c>
      <c r="C50" s="162" t="s">
        <v>108</v>
      </c>
      <c r="D50" s="155" t="s">
        <v>56</v>
      </c>
      <c r="E50" s="155"/>
    </row>
    <row r="51" spans="1:5">
      <c r="A51" s="155" t="s">
        <v>54</v>
      </c>
      <c r="B51" s="161" t="s">
        <v>27</v>
      </c>
      <c r="C51" s="162" t="s">
        <v>109</v>
      </c>
      <c r="D51" s="155" t="s">
        <v>56</v>
      </c>
      <c r="E51" s="155"/>
    </row>
    <row r="52" spans="1:5">
      <c r="A52" s="155" t="s">
        <v>54</v>
      </c>
      <c r="B52" s="161" t="s">
        <v>110</v>
      </c>
      <c r="C52" s="162" t="s">
        <v>111</v>
      </c>
      <c r="D52" s="155" t="s">
        <v>56</v>
      </c>
      <c r="E52" s="155"/>
    </row>
    <row r="53" spans="1:5">
      <c r="A53" s="155" t="s">
        <v>54</v>
      </c>
      <c r="B53" s="161" t="s">
        <v>40</v>
      </c>
      <c r="C53" s="162" t="s">
        <v>112</v>
      </c>
      <c r="D53" s="155" t="s">
        <v>56</v>
      </c>
      <c r="E53" s="155"/>
    </row>
    <row r="54" spans="1:5">
      <c r="A54" s="155" t="s">
        <v>54</v>
      </c>
      <c r="B54" s="161" t="s">
        <v>30</v>
      </c>
      <c r="C54" s="162" t="s">
        <v>113</v>
      </c>
      <c r="D54" s="155" t="s">
        <v>56</v>
      </c>
      <c r="E54" s="155"/>
    </row>
    <row r="55" spans="1:5">
      <c r="A55" s="155" t="s">
        <v>54</v>
      </c>
      <c r="B55" s="161" t="s">
        <v>30</v>
      </c>
      <c r="C55" s="162" t="s">
        <v>114</v>
      </c>
      <c r="D55" s="155" t="s">
        <v>56</v>
      </c>
      <c r="E55" s="155"/>
    </row>
    <row r="56" spans="1:5">
      <c r="A56" s="155" t="s">
        <v>54</v>
      </c>
      <c r="B56" s="161" t="s">
        <v>110</v>
      </c>
      <c r="C56" s="162" t="s">
        <v>115</v>
      </c>
      <c r="D56" s="155" t="s">
        <v>56</v>
      </c>
      <c r="E56" s="155"/>
    </row>
    <row r="57" spans="1:5">
      <c r="A57" s="155" t="s">
        <v>54</v>
      </c>
      <c r="B57" s="161" t="s">
        <v>30</v>
      </c>
      <c r="C57" s="162" t="s">
        <v>116</v>
      </c>
      <c r="D57" s="155" t="s">
        <v>56</v>
      </c>
      <c r="E57" s="155"/>
    </row>
    <row r="58" spans="1:5">
      <c r="A58" s="155" t="s">
        <v>54</v>
      </c>
      <c r="B58" s="156" t="s">
        <v>30</v>
      </c>
      <c r="C58" s="174" t="s">
        <v>117</v>
      </c>
      <c r="D58" s="155" t="s">
        <v>56</v>
      </c>
      <c r="E58" s="155"/>
    </row>
    <row r="59" spans="1:5">
      <c r="A59" s="155" t="s">
        <v>54</v>
      </c>
      <c r="B59" s="156" t="s">
        <v>67</v>
      </c>
      <c r="C59" s="174" t="s">
        <v>118</v>
      </c>
      <c r="D59" s="155" t="s">
        <v>56</v>
      </c>
      <c r="E59" s="155"/>
    </row>
    <row r="60" spans="1:5">
      <c r="A60" s="155" t="s">
        <v>54</v>
      </c>
      <c r="B60" s="156" t="s">
        <v>67</v>
      </c>
      <c r="C60" s="174" t="s">
        <v>119</v>
      </c>
      <c r="D60" s="155" t="s">
        <v>56</v>
      </c>
      <c r="E60" s="155"/>
    </row>
    <row r="61" spans="1:5">
      <c r="A61" s="155" t="s">
        <v>54</v>
      </c>
      <c r="B61" s="156" t="s">
        <v>62</v>
      </c>
      <c r="C61" s="174" t="s">
        <v>120</v>
      </c>
      <c r="D61" s="155" t="s">
        <v>56</v>
      </c>
      <c r="E61" s="155"/>
    </row>
    <row r="62" spans="1:5">
      <c r="A62" s="155" t="s">
        <v>54</v>
      </c>
      <c r="B62" s="156" t="s">
        <v>62</v>
      </c>
      <c r="C62" s="174" t="s">
        <v>121</v>
      </c>
      <c r="D62" s="155" t="s">
        <v>56</v>
      </c>
      <c r="E62" s="155"/>
    </row>
    <row r="63" spans="1:5">
      <c r="A63" s="155" t="s">
        <v>54</v>
      </c>
      <c r="B63" s="156" t="s">
        <v>67</v>
      </c>
      <c r="C63" s="174" t="s">
        <v>122</v>
      </c>
      <c r="D63" s="155" t="s">
        <v>56</v>
      </c>
      <c r="E63" s="155"/>
    </row>
    <row r="64" spans="1:5">
      <c r="A64" s="155" t="s">
        <v>54</v>
      </c>
      <c r="B64" s="156" t="s">
        <v>30</v>
      </c>
      <c r="C64" s="174" t="s">
        <v>123</v>
      </c>
      <c r="D64" s="155" t="s">
        <v>56</v>
      </c>
      <c r="E64" s="155"/>
    </row>
    <row r="65" spans="1:5">
      <c r="A65" s="155" t="s">
        <v>54</v>
      </c>
      <c r="B65" s="156" t="s">
        <v>62</v>
      </c>
      <c r="C65" s="174" t="s">
        <v>124</v>
      </c>
      <c r="D65" s="155" t="s">
        <v>56</v>
      </c>
      <c r="E65" s="155"/>
    </row>
    <row r="66" spans="1:5">
      <c r="A66" s="155" t="s">
        <v>54</v>
      </c>
      <c r="B66" s="156" t="s">
        <v>67</v>
      </c>
      <c r="C66" s="174" t="s">
        <v>125</v>
      </c>
      <c r="D66" s="155" t="s">
        <v>56</v>
      </c>
      <c r="E66" s="155"/>
    </row>
    <row r="67" spans="1:5">
      <c r="A67" s="155" t="s">
        <v>54</v>
      </c>
      <c r="B67" s="156" t="s">
        <v>30</v>
      </c>
      <c r="C67" s="174" t="s">
        <v>126</v>
      </c>
      <c r="D67" s="155" t="s">
        <v>56</v>
      </c>
      <c r="E67" s="155"/>
    </row>
    <row r="68" spans="1:5">
      <c r="A68" s="155" t="s">
        <v>54</v>
      </c>
      <c r="B68" s="156" t="s">
        <v>127</v>
      </c>
      <c r="C68" s="174" t="s">
        <v>128</v>
      </c>
      <c r="D68" s="155" t="s">
        <v>56</v>
      </c>
      <c r="E68" s="155"/>
    </row>
    <row r="69" spans="1:5">
      <c r="A69" s="155" t="s">
        <v>54</v>
      </c>
      <c r="B69" s="156" t="s">
        <v>127</v>
      </c>
      <c r="C69" s="174" t="s">
        <v>129</v>
      </c>
      <c r="D69" s="155" t="s">
        <v>56</v>
      </c>
      <c r="E69" s="155"/>
    </row>
    <row r="70" spans="1:5">
      <c r="A70" s="155" t="s">
        <v>54</v>
      </c>
      <c r="B70" s="156" t="s">
        <v>27</v>
      </c>
      <c r="C70" s="174" t="s">
        <v>130</v>
      </c>
      <c r="D70" s="155" t="s">
        <v>56</v>
      </c>
      <c r="E70" s="155"/>
    </row>
    <row r="71" spans="1:5">
      <c r="A71" s="155" t="s">
        <v>54</v>
      </c>
      <c r="B71" s="156" t="s">
        <v>27</v>
      </c>
      <c r="C71" s="174" t="s">
        <v>131</v>
      </c>
      <c r="D71" s="155" t="s">
        <v>56</v>
      </c>
      <c r="E71" s="155"/>
    </row>
    <row r="72" spans="1:5">
      <c r="A72" s="155" t="s">
        <v>54</v>
      </c>
      <c r="B72" s="156" t="s">
        <v>67</v>
      </c>
      <c r="C72" s="174" t="s">
        <v>132</v>
      </c>
      <c r="D72" s="155" t="s">
        <v>56</v>
      </c>
      <c r="E72" s="155"/>
    </row>
    <row r="73" spans="1:5">
      <c r="A73" s="155" t="s">
        <v>54</v>
      </c>
      <c r="B73" s="156" t="s">
        <v>27</v>
      </c>
      <c r="C73" s="174" t="s">
        <v>133</v>
      </c>
      <c r="D73" s="155" t="s">
        <v>56</v>
      </c>
      <c r="E73" s="155"/>
    </row>
    <row r="74" spans="1:5">
      <c r="A74" s="155" t="s">
        <v>54</v>
      </c>
      <c r="B74" s="156" t="s">
        <v>62</v>
      </c>
      <c r="C74" s="174" t="s">
        <v>134</v>
      </c>
      <c r="D74" s="155" t="s">
        <v>56</v>
      </c>
      <c r="E74" s="155"/>
    </row>
    <row r="75" spans="1:5">
      <c r="A75" s="155" t="s">
        <v>54</v>
      </c>
      <c r="B75" s="156" t="s">
        <v>27</v>
      </c>
      <c r="C75" s="174" t="s">
        <v>135</v>
      </c>
      <c r="D75" s="155" t="s">
        <v>56</v>
      </c>
      <c r="E75" s="155"/>
    </row>
    <row r="76" spans="1:5">
      <c r="A76" s="155" t="s">
        <v>54</v>
      </c>
      <c r="B76" s="156" t="s">
        <v>31</v>
      </c>
      <c r="C76" s="174" t="s">
        <v>136</v>
      </c>
      <c r="D76" s="155" t="s">
        <v>56</v>
      </c>
      <c r="E76" s="155"/>
    </row>
    <row r="77" spans="1:5">
      <c r="A77" s="155" t="s">
        <v>54</v>
      </c>
      <c r="B77" s="156" t="s">
        <v>127</v>
      </c>
      <c r="C77" s="174" t="s">
        <v>137</v>
      </c>
      <c r="D77" s="155" t="s">
        <v>56</v>
      </c>
      <c r="E77" s="155"/>
    </row>
    <row r="78" spans="1:5">
      <c r="A78" s="168" t="s">
        <v>54</v>
      </c>
      <c r="B78" s="161" t="s">
        <v>38</v>
      </c>
      <c r="C78" s="168" t="s">
        <v>138</v>
      </c>
      <c r="D78" s="155" t="s">
        <v>56</v>
      </c>
      <c r="E78" s="69" t="s">
        <v>139</v>
      </c>
    </row>
    <row r="79" spans="1:5">
      <c r="A79" s="168" t="s">
        <v>54</v>
      </c>
      <c r="B79" s="161" t="s">
        <v>38</v>
      </c>
      <c r="C79" s="168" t="s">
        <v>140</v>
      </c>
      <c r="D79" s="155" t="s">
        <v>56</v>
      </c>
      <c r="E79" s="69" t="s">
        <v>141</v>
      </c>
    </row>
    <row r="80" spans="1:5">
      <c r="A80" s="168" t="s">
        <v>54</v>
      </c>
      <c r="B80" s="161" t="s">
        <v>38</v>
      </c>
      <c r="C80" s="168" t="s">
        <v>142</v>
      </c>
      <c r="D80" s="155" t="s">
        <v>56</v>
      </c>
      <c r="E80" s="69" t="s">
        <v>143</v>
      </c>
    </row>
    <row r="81" spans="1:5">
      <c r="A81" s="168" t="s">
        <v>54</v>
      </c>
      <c r="B81" s="161" t="s">
        <v>144</v>
      </c>
      <c r="C81" s="168" t="s">
        <v>145</v>
      </c>
      <c r="D81" s="168" t="s">
        <v>56</v>
      </c>
      <c r="E81" s="155"/>
    </row>
    <row r="82" spans="1:5">
      <c r="A82" s="168" t="s">
        <v>54</v>
      </c>
      <c r="B82" s="163" t="s">
        <v>146</v>
      </c>
      <c r="C82" s="155" t="s">
        <v>147</v>
      </c>
      <c r="D82" s="168" t="s">
        <v>56</v>
      </c>
      <c r="E82" s="155"/>
    </row>
    <row r="83" spans="1:5">
      <c r="A83" s="168" t="s">
        <v>54</v>
      </c>
      <c r="B83" s="161" t="s">
        <v>148</v>
      </c>
      <c r="C83" s="168" t="s">
        <v>149</v>
      </c>
      <c r="D83" s="168" t="s">
        <v>56</v>
      </c>
      <c r="E83" s="155"/>
    </row>
    <row r="84" spans="1:5">
      <c r="A84" s="168" t="s">
        <v>54</v>
      </c>
      <c r="B84" s="163" t="s">
        <v>82</v>
      </c>
      <c r="C84" s="155" t="s">
        <v>150</v>
      </c>
      <c r="D84" s="168" t="s">
        <v>56</v>
      </c>
      <c r="E84" s="155"/>
    </row>
    <row r="85" spans="1:5">
      <c r="A85" s="168" t="s">
        <v>54</v>
      </c>
      <c r="B85" s="163" t="s">
        <v>82</v>
      </c>
      <c r="C85" s="155" t="s">
        <v>151</v>
      </c>
      <c r="D85" s="168" t="s">
        <v>56</v>
      </c>
      <c r="E85" s="155"/>
    </row>
    <row r="86" spans="1:5">
      <c r="A86" s="155" t="s">
        <v>54</v>
      </c>
      <c r="B86" s="163" t="s">
        <v>85</v>
      </c>
      <c r="C86" s="155" t="s">
        <v>152</v>
      </c>
      <c r="D86" s="168" t="s">
        <v>56</v>
      </c>
      <c r="E86" s="155"/>
    </row>
    <row r="87" spans="1:5">
      <c r="A87" s="155" t="s">
        <v>54</v>
      </c>
      <c r="B87" s="163" t="s">
        <v>85</v>
      </c>
      <c r="C87" s="155" t="s">
        <v>153</v>
      </c>
      <c r="D87" s="168" t="s">
        <v>56</v>
      </c>
      <c r="E87" s="155"/>
    </row>
    <row r="88" spans="1:5">
      <c r="A88" s="155" t="s">
        <v>54</v>
      </c>
      <c r="B88" s="163" t="s">
        <v>85</v>
      </c>
      <c r="C88" s="155" t="s">
        <v>154</v>
      </c>
      <c r="D88" s="168" t="s">
        <v>56</v>
      </c>
      <c r="E88" s="155"/>
    </row>
    <row r="89" spans="1:5">
      <c r="A89" s="155" t="s">
        <v>54</v>
      </c>
      <c r="B89" s="163" t="s">
        <v>85</v>
      </c>
      <c r="C89" s="155" t="s">
        <v>155</v>
      </c>
      <c r="D89" s="168" t="s">
        <v>56</v>
      </c>
      <c r="E89" s="155"/>
    </row>
    <row r="90" spans="1:5">
      <c r="A90" s="168" t="s">
        <v>54</v>
      </c>
      <c r="B90" s="161" t="s">
        <v>45</v>
      </c>
      <c r="C90" s="168" t="s">
        <v>156</v>
      </c>
      <c r="D90" s="168" t="s">
        <v>56</v>
      </c>
      <c r="E90" s="155"/>
    </row>
    <row r="91" spans="1:5">
      <c r="A91" s="168" t="s">
        <v>54</v>
      </c>
      <c r="B91" s="161" t="s">
        <v>45</v>
      </c>
      <c r="C91" s="168" t="s">
        <v>157</v>
      </c>
      <c r="D91" s="168" t="s">
        <v>56</v>
      </c>
      <c r="E91" s="155"/>
    </row>
    <row r="92" spans="1:5">
      <c r="A92" s="168" t="s">
        <v>54</v>
      </c>
      <c r="B92" s="161" t="s">
        <v>30</v>
      </c>
      <c r="C92" s="168" t="s">
        <v>158</v>
      </c>
      <c r="D92" s="168" t="s">
        <v>56</v>
      </c>
      <c r="E92" s="155"/>
    </row>
    <row r="93" spans="1:5">
      <c r="A93" s="155" t="s">
        <v>54</v>
      </c>
      <c r="B93" s="161" t="s">
        <v>96</v>
      </c>
      <c r="C93" s="165" t="s">
        <v>159</v>
      </c>
      <c r="D93" s="242" t="s">
        <v>160</v>
      </c>
      <c r="E93" s="155"/>
    </row>
    <row r="94" spans="1:5">
      <c r="A94" s="155" t="s">
        <v>54</v>
      </c>
      <c r="B94" s="161" t="s">
        <v>96</v>
      </c>
      <c r="C94" s="165" t="s">
        <v>161</v>
      </c>
      <c r="D94" s="242" t="s">
        <v>162</v>
      </c>
      <c r="E94" s="155"/>
    </row>
    <row r="95" spans="1:5">
      <c r="A95" s="155" t="s">
        <v>54</v>
      </c>
      <c r="B95" s="164" t="s">
        <v>163</v>
      </c>
      <c r="C95" s="165" t="s">
        <v>164</v>
      </c>
      <c r="D95" s="242" t="s">
        <v>165</v>
      </c>
      <c r="E95" s="155"/>
    </row>
    <row r="96" spans="1:5">
      <c r="A96" s="155" t="s">
        <v>54</v>
      </c>
      <c r="B96" s="164" t="s">
        <v>163</v>
      </c>
      <c r="C96" s="165" t="s">
        <v>166</v>
      </c>
      <c r="D96" s="242" t="s">
        <v>167</v>
      </c>
      <c r="E96" s="155"/>
    </row>
    <row r="97" spans="1:5">
      <c r="A97" s="155" t="s">
        <v>54</v>
      </c>
      <c r="B97" s="161" t="s">
        <v>96</v>
      </c>
      <c r="C97" s="165" t="s">
        <v>168</v>
      </c>
      <c r="D97" s="242" t="s">
        <v>169</v>
      </c>
      <c r="E97" s="155"/>
    </row>
    <row r="98" spans="1:5">
      <c r="A98" s="155" t="s">
        <v>54</v>
      </c>
      <c r="B98" s="164" t="s">
        <v>163</v>
      </c>
      <c r="C98" s="165" t="s">
        <v>170</v>
      </c>
      <c r="D98" s="242" t="s">
        <v>171</v>
      </c>
      <c r="E98" s="155"/>
    </row>
    <row r="99" spans="1:5">
      <c r="A99" s="155" t="s">
        <v>54</v>
      </c>
      <c r="B99" s="164" t="s">
        <v>163</v>
      </c>
      <c r="C99" s="165" t="s">
        <v>172</v>
      </c>
      <c r="D99" s="242" t="s">
        <v>173</v>
      </c>
      <c r="E99" s="155"/>
    </row>
    <row r="100" spans="1:5">
      <c r="A100" s="155" t="s">
        <v>54</v>
      </c>
      <c r="B100" s="161" t="s">
        <v>96</v>
      </c>
      <c r="C100" s="165" t="s">
        <v>174</v>
      </c>
      <c r="D100" s="242" t="s">
        <v>175</v>
      </c>
      <c r="E100" s="155"/>
    </row>
    <row r="101" spans="1:5">
      <c r="A101" s="155" t="s">
        <v>54</v>
      </c>
      <c r="B101" s="164" t="s">
        <v>163</v>
      </c>
      <c r="C101" s="165" t="s">
        <v>176</v>
      </c>
      <c r="D101" s="242" t="s">
        <v>177</v>
      </c>
      <c r="E101" s="155"/>
    </row>
    <row r="102" spans="1:5">
      <c r="A102" s="155" t="s">
        <v>54</v>
      </c>
      <c r="B102" s="161" t="s">
        <v>96</v>
      </c>
      <c r="C102" s="165" t="s">
        <v>178</v>
      </c>
      <c r="D102" s="269" t="s">
        <v>179</v>
      </c>
      <c r="E102" s="155"/>
    </row>
    <row r="103" spans="1:5">
      <c r="A103" s="168" t="s">
        <v>54</v>
      </c>
      <c r="B103" s="161" t="s">
        <v>30</v>
      </c>
      <c r="C103" s="168" t="s">
        <v>180</v>
      </c>
      <c r="D103" s="168" t="s">
        <v>56</v>
      </c>
      <c r="E103" s="155"/>
    </row>
    <row r="104" spans="1:5">
      <c r="A104" s="168" t="s">
        <v>54</v>
      </c>
      <c r="B104" s="161" t="s">
        <v>82</v>
      </c>
      <c r="C104" s="168" t="s">
        <v>181</v>
      </c>
      <c r="D104" s="155" t="s">
        <v>56</v>
      </c>
      <c r="E104" s="155"/>
    </row>
    <row r="105" spans="1:5">
      <c r="A105" s="168" t="s">
        <v>54</v>
      </c>
      <c r="B105" s="161" t="s">
        <v>82</v>
      </c>
      <c r="C105" s="168" t="s">
        <v>182</v>
      </c>
      <c r="D105" s="155" t="s">
        <v>56</v>
      </c>
      <c r="E105" s="155"/>
    </row>
    <row r="106" spans="1:5">
      <c r="A106" s="168" t="s">
        <v>54</v>
      </c>
      <c r="B106" s="161" t="s">
        <v>82</v>
      </c>
      <c r="C106" s="168" t="s">
        <v>183</v>
      </c>
      <c r="D106" s="155" t="s">
        <v>56</v>
      </c>
      <c r="E106" s="155"/>
    </row>
    <row r="107" spans="1:5">
      <c r="A107" s="168" t="s">
        <v>54</v>
      </c>
      <c r="B107" s="161" t="s">
        <v>82</v>
      </c>
      <c r="C107" s="168" t="s">
        <v>184</v>
      </c>
      <c r="D107" s="155" t="s">
        <v>56</v>
      </c>
      <c r="E107" s="155"/>
    </row>
    <row r="108" spans="1:5">
      <c r="A108" s="168" t="s">
        <v>54</v>
      </c>
      <c r="B108" s="161" t="s">
        <v>96</v>
      </c>
      <c r="C108" s="168" t="s">
        <v>185</v>
      </c>
      <c r="D108" s="155" t="s">
        <v>56</v>
      </c>
      <c r="E108" s="155"/>
    </row>
    <row r="109" spans="1:5">
      <c r="A109" s="168" t="s">
        <v>54</v>
      </c>
      <c r="B109" s="161" t="s">
        <v>186</v>
      </c>
      <c r="C109" s="168" t="s">
        <v>187</v>
      </c>
      <c r="D109" s="155" t="s">
        <v>56</v>
      </c>
      <c r="E109" s="155"/>
    </row>
    <row r="110" spans="1:5">
      <c r="A110" s="168" t="s">
        <v>54</v>
      </c>
      <c r="B110" s="161" t="s">
        <v>82</v>
      </c>
      <c r="C110" s="168" t="s">
        <v>188</v>
      </c>
      <c r="D110" s="155" t="s">
        <v>56</v>
      </c>
      <c r="E110" s="155"/>
    </row>
    <row r="111" spans="1:5">
      <c r="A111" s="168" t="s">
        <v>54</v>
      </c>
      <c r="B111" s="161" t="s">
        <v>96</v>
      </c>
      <c r="C111" s="168" t="s">
        <v>189</v>
      </c>
      <c r="D111" s="155" t="s">
        <v>56</v>
      </c>
      <c r="E111" s="155"/>
    </row>
    <row r="112" spans="1:5">
      <c r="A112" s="168" t="s">
        <v>54</v>
      </c>
      <c r="B112" s="161" t="s">
        <v>85</v>
      </c>
      <c r="C112" s="168" t="s">
        <v>190</v>
      </c>
      <c r="D112" s="155" t="s">
        <v>56</v>
      </c>
      <c r="E112" s="155"/>
    </row>
    <row r="113" spans="1:5">
      <c r="A113" s="168" t="s">
        <v>54</v>
      </c>
      <c r="B113" s="161" t="s">
        <v>163</v>
      </c>
      <c r="C113" s="168" t="s">
        <v>191</v>
      </c>
      <c r="D113" s="155" t="s">
        <v>56</v>
      </c>
      <c r="E113" s="155"/>
    </row>
    <row r="114" spans="1:5">
      <c r="A114" s="168" t="s">
        <v>54</v>
      </c>
      <c r="B114" s="161" t="s">
        <v>82</v>
      </c>
      <c r="C114" s="168" t="s">
        <v>192</v>
      </c>
      <c r="D114" s="155" t="s">
        <v>56</v>
      </c>
      <c r="E114" s="155"/>
    </row>
    <row r="115" spans="1:5">
      <c r="A115" s="168" t="s">
        <v>54</v>
      </c>
      <c r="B115" s="161" t="s">
        <v>96</v>
      </c>
      <c r="C115" s="168" t="s">
        <v>193</v>
      </c>
      <c r="D115" s="155" t="s">
        <v>56</v>
      </c>
      <c r="E115" s="155"/>
    </row>
    <row r="116" spans="1:5">
      <c r="A116" s="168" t="s">
        <v>54</v>
      </c>
      <c r="B116" s="161" t="s">
        <v>163</v>
      </c>
      <c r="C116" s="168" t="s">
        <v>194</v>
      </c>
      <c r="D116" s="155" t="s">
        <v>56</v>
      </c>
      <c r="E116" s="155"/>
    </row>
    <row r="117" spans="1:5">
      <c r="A117" s="168" t="s">
        <v>54</v>
      </c>
      <c r="B117" s="161" t="s">
        <v>163</v>
      </c>
      <c r="C117" s="168" t="s">
        <v>195</v>
      </c>
      <c r="D117" s="155" t="s">
        <v>56</v>
      </c>
      <c r="E117" s="155"/>
    </row>
    <row r="118" spans="1:5">
      <c r="A118" s="168" t="s">
        <v>54</v>
      </c>
      <c r="B118" s="161" t="s">
        <v>85</v>
      </c>
      <c r="C118" s="168" t="s">
        <v>196</v>
      </c>
      <c r="D118" s="155" t="s">
        <v>56</v>
      </c>
      <c r="E118" s="155"/>
    </row>
    <row r="119" spans="1:5">
      <c r="A119" s="168" t="s">
        <v>54</v>
      </c>
      <c r="B119" s="161" t="s">
        <v>197</v>
      </c>
      <c r="C119" s="168" t="s">
        <v>198</v>
      </c>
      <c r="D119" s="155" t="s">
        <v>56</v>
      </c>
      <c r="E119" s="155"/>
    </row>
    <row r="120" spans="1:5">
      <c r="A120" s="168" t="s">
        <v>54</v>
      </c>
      <c r="B120" s="161" t="s">
        <v>144</v>
      </c>
      <c r="C120" s="168" t="s">
        <v>199</v>
      </c>
      <c r="D120" s="155" t="s">
        <v>56</v>
      </c>
      <c r="E120" s="155"/>
    </row>
    <row r="121" spans="1:5">
      <c r="A121" s="168" t="s">
        <v>54</v>
      </c>
      <c r="B121" s="161" t="s">
        <v>144</v>
      </c>
      <c r="C121" s="168" t="s">
        <v>200</v>
      </c>
      <c r="D121" s="155" t="s">
        <v>56</v>
      </c>
      <c r="E121" s="155"/>
    </row>
    <row r="122" spans="1:5">
      <c r="A122" s="168" t="s">
        <v>54</v>
      </c>
      <c r="B122" s="161" t="s">
        <v>201</v>
      </c>
      <c r="C122" s="168" t="s">
        <v>202</v>
      </c>
      <c r="D122" s="155" t="s">
        <v>56</v>
      </c>
      <c r="E122" s="155"/>
    </row>
    <row r="123" spans="1:5">
      <c r="A123" s="168" t="s">
        <v>54</v>
      </c>
      <c r="B123" s="161" t="s">
        <v>82</v>
      </c>
      <c r="C123" s="168" t="s">
        <v>203</v>
      </c>
      <c r="D123" s="155" t="s">
        <v>56</v>
      </c>
      <c r="E123" s="155"/>
    </row>
    <row r="124" spans="1:5">
      <c r="A124" s="168" t="s">
        <v>54</v>
      </c>
      <c r="B124" s="161" t="s">
        <v>46</v>
      </c>
      <c r="C124" s="168" t="s">
        <v>204</v>
      </c>
      <c r="D124" s="155" t="s">
        <v>56</v>
      </c>
      <c r="E124" s="155"/>
    </row>
    <row r="125" spans="1:5">
      <c r="A125" s="168" t="s">
        <v>54</v>
      </c>
      <c r="B125" s="161" t="s">
        <v>37</v>
      </c>
      <c r="C125" s="168" t="s">
        <v>205</v>
      </c>
      <c r="D125" s="155" t="s">
        <v>56</v>
      </c>
      <c r="E125" s="155"/>
    </row>
    <row r="126" spans="1:5">
      <c r="A126" s="168" t="s">
        <v>54</v>
      </c>
      <c r="B126" s="161" t="s">
        <v>186</v>
      </c>
      <c r="C126" s="168" t="s">
        <v>206</v>
      </c>
      <c r="D126" s="155" t="s">
        <v>56</v>
      </c>
      <c r="E126" s="155"/>
    </row>
    <row r="127" spans="1:5">
      <c r="A127" s="168" t="s">
        <v>54</v>
      </c>
      <c r="B127" s="161" t="s">
        <v>201</v>
      </c>
      <c r="C127" s="168" t="s">
        <v>207</v>
      </c>
      <c r="D127" s="155" t="s">
        <v>56</v>
      </c>
      <c r="E127" s="155"/>
    </row>
    <row r="128" spans="1:5">
      <c r="A128" s="168" t="s">
        <v>54</v>
      </c>
      <c r="B128" s="161" t="s">
        <v>186</v>
      </c>
      <c r="C128" s="168" t="s">
        <v>208</v>
      </c>
      <c r="D128" s="155" t="s">
        <v>56</v>
      </c>
      <c r="E128" s="155"/>
    </row>
    <row r="129" spans="1:5">
      <c r="A129" s="168" t="s">
        <v>54</v>
      </c>
      <c r="B129" s="161" t="s">
        <v>186</v>
      </c>
      <c r="C129" s="168" t="s">
        <v>209</v>
      </c>
      <c r="D129" s="155" t="s">
        <v>56</v>
      </c>
      <c r="E129" s="155"/>
    </row>
    <row r="130" spans="1:5">
      <c r="A130" s="168" t="s">
        <v>54</v>
      </c>
      <c r="B130" s="161" t="s">
        <v>37</v>
      </c>
      <c r="C130" s="168" t="s">
        <v>210</v>
      </c>
      <c r="D130" s="155" t="s">
        <v>56</v>
      </c>
      <c r="E130" s="155"/>
    </row>
    <row r="131" spans="1:5">
      <c r="A131" s="168" t="s">
        <v>54</v>
      </c>
      <c r="B131" s="161" t="s">
        <v>37</v>
      </c>
      <c r="C131" s="168" t="s">
        <v>211</v>
      </c>
      <c r="D131" s="155" t="s">
        <v>56</v>
      </c>
      <c r="E131" s="155"/>
    </row>
    <row r="132" spans="1:5">
      <c r="A132" s="168" t="s">
        <v>54</v>
      </c>
      <c r="B132" s="161" t="s">
        <v>38</v>
      </c>
      <c r="C132" s="168" t="s">
        <v>212</v>
      </c>
      <c r="D132" s="155" t="s">
        <v>56</v>
      </c>
      <c r="E132" s="155"/>
    </row>
    <row r="133" spans="1:5">
      <c r="A133" s="168" t="s">
        <v>54</v>
      </c>
      <c r="B133" s="161" t="s">
        <v>186</v>
      </c>
      <c r="C133" s="168" t="s">
        <v>213</v>
      </c>
      <c r="D133" s="155" t="s">
        <v>56</v>
      </c>
      <c r="E133" s="155"/>
    </row>
    <row r="134" spans="1:5">
      <c r="A134" s="168" t="s">
        <v>54</v>
      </c>
      <c r="B134" s="161" t="s">
        <v>33</v>
      </c>
      <c r="C134" s="168" t="s">
        <v>214</v>
      </c>
      <c r="D134" s="155" t="s">
        <v>56</v>
      </c>
      <c r="E134" s="155"/>
    </row>
    <row r="135" spans="1:5">
      <c r="A135" s="168" t="s">
        <v>54</v>
      </c>
      <c r="B135" s="161" t="s">
        <v>33</v>
      </c>
      <c r="C135" s="168" t="s">
        <v>215</v>
      </c>
      <c r="D135" s="155" t="s">
        <v>56</v>
      </c>
      <c r="E135" s="155"/>
    </row>
    <row r="136" spans="1:5">
      <c r="A136" s="168" t="s">
        <v>54</v>
      </c>
      <c r="B136" s="161" t="s">
        <v>33</v>
      </c>
      <c r="C136" s="168" t="s">
        <v>216</v>
      </c>
      <c r="D136" s="155" t="s">
        <v>56</v>
      </c>
      <c r="E136" s="155"/>
    </row>
    <row r="137" spans="1:5">
      <c r="A137" s="168" t="s">
        <v>54</v>
      </c>
      <c r="B137" s="161" t="s">
        <v>46</v>
      </c>
      <c r="C137" s="168" t="s">
        <v>217</v>
      </c>
      <c r="D137" s="155" t="s">
        <v>56</v>
      </c>
      <c r="E137" s="155"/>
    </row>
    <row r="138" spans="1:5">
      <c r="A138" s="168" t="s">
        <v>54</v>
      </c>
      <c r="B138" s="161" t="s">
        <v>46</v>
      </c>
      <c r="C138" s="168" t="s">
        <v>218</v>
      </c>
      <c r="D138" s="155" t="s">
        <v>56</v>
      </c>
      <c r="E138" s="155"/>
    </row>
    <row r="139" spans="1:5">
      <c r="A139" s="168" t="s">
        <v>54</v>
      </c>
      <c r="B139" s="161" t="s">
        <v>144</v>
      </c>
      <c r="C139" s="168" t="s">
        <v>199</v>
      </c>
      <c r="D139" s="155" t="s">
        <v>56</v>
      </c>
      <c r="E139" s="155"/>
    </row>
    <row r="140" spans="1:5">
      <c r="A140" s="168" t="s">
        <v>54</v>
      </c>
      <c r="B140" s="161" t="s">
        <v>144</v>
      </c>
      <c r="C140" s="168" t="s">
        <v>200</v>
      </c>
      <c r="D140" s="155" t="s">
        <v>56</v>
      </c>
      <c r="E140" s="155"/>
    </row>
    <row r="141" spans="1:5">
      <c r="A141" s="168" t="s">
        <v>54</v>
      </c>
      <c r="B141" s="161" t="s">
        <v>144</v>
      </c>
      <c r="C141" s="168" t="s">
        <v>219</v>
      </c>
      <c r="D141" s="155" t="s">
        <v>56</v>
      </c>
      <c r="E141" s="155"/>
    </row>
    <row r="142" spans="1:5">
      <c r="A142" s="168" t="s">
        <v>54</v>
      </c>
      <c r="B142" s="161" t="s">
        <v>201</v>
      </c>
      <c r="C142" s="168" t="s">
        <v>220</v>
      </c>
      <c r="D142" s="155" t="s">
        <v>56</v>
      </c>
      <c r="E142" s="155"/>
    </row>
    <row r="143" spans="1:5">
      <c r="A143" s="168" t="s">
        <v>54</v>
      </c>
      <c r="B143" s="161" t="s">
        <v>186</v>
      </c>
      <c r="C143" s="168" t="s">
        <v>221</v>
      </c>
      <c r="D143" s="155" t="s">
        <v>56</v>
      </c>
      <c r="E143" s="155"/>
    </row>
    <row r="144" spans="1:5">
      <c r="A144" s="168" t="s">
        <v>54</v>
      </c>
      <c r="B144" s="161" t="s">
        <v>186</v>
      </c>
      <c r="C144" s="168" t="s">
        <v>222</v>
      </c>
      <c r="D144" s="155" t="s">
        <v>56</v>
      </c>
      <c r="E144" s="155"/>
    </row>
    <row r="145" spans="1:5">
      <c r="A145" s="155" t="s">
        <v>54</v>
      </c>
      <c r="B145" s="170" t="s">
        <v>82</v>
      </c>
      <c r="C145" s="313" t="s">
        <v>223</v>
      </c>
      <c r="D145" s="261" t="s">
        <v>224</v>
      </c>
      <c r="E145" s="155"/>
    </row>
    <row r="146" spans="1:5">
      <c r="A146" s="155" t="s">
        <v>54</v>
      </c>
      <c r="B146" s="170" t="s">
        <v>82</v>
      </c>
      <c r="C146" s="313" t="s">
        <v>225</v>
      </c>
      <c r="D146" s="261" t="s">
        <v>226</v>
      </c>
      <c r="E146" s="155"/>
    </row>
    <row r="147" spans="1:5">
      <c r="A147" s="155" t="s">
        <v>54</v>
      </c>
      <c r="B147" s="170" t="s">
        <v>146</v>
      </c>
      <c r="C147" s="313" t="s">
        <v>227</v>
      </c>
      <c r="D147" s="261" t="s">
        <v>224</v>
      </c>
      <c r="E147" s="155"/>
    </row>
    <row r="148" spans="1:5">
      <c r="A148" s="155" t="s">
        <v>54</v>
      </c>
      <c r="B148" s="170" t="s">
        <v>146</v>
      </c>
      <c r="C148" s="313" t="s">
        <v>228</v>
      </c>
      <c r="D148" s="261" t="s">
        <v>229</v>
      </c>
      <c r="E148" s="155"/>
    </row>
    <row r="149" spans="1:5">
      <c r="A149" s="155" t="s">
        <v>54</v>
      </c>
      <c r="B149" s="170" t="s">
        <v>146</v>
      </c>
      <c r="C149" s="313" t="s">
        <v>230</v>
      </c>
      <c r="D149" s="261" t="s">
        <v>229</v>
      </c>
      <c r="E149" s="155"/>
    </row>
    <row r="150" spans="1:5">
      <c r="A150" s="155" t="s">
        <v>54</v>
      </c>
      <c r="B150" s="170" t="s">
        <v>82</v>
      </c>
      <c r="C150" s="313" t="s">
        <v>231</v>
      </c>
      <c r="D150" s="261" t="s">
        <v>232</v>
      </c>
      <c r="E150" s="155"/>
    </row>
    <row r="151" spans="1:5">
      <c r="A151" s="155" t="s">
        <v>54</v>
      </c>
      <c r="B151" s="170" t="s">
        <v>82</v>
      </c>
      <c r="C151" s="313" t="s">
        <v>233</v>
      </c>
      <c r="D151" s="261" t="s">
        <v>232</v>
      </c>
      <c r="E151" s="155"/>
    </row>
    <row r="152" spans="1:5">
      <c r="A152" s="155" t="s">
        <v>54</v>
      </c>
      <c r="B152" s="170" t="s">
        <v>146</v>
      </c>
      <c r="C152" s="313" t="s">
        <v>234</v>
      </c>
      <c r="D152" s="261" t="s">
        <v>224</v>
      </c>
      <c r="E152" s="155"/>
    </row>
    <row r="153" spans="1:5">
      <c r="A153" s="159" t="s">
        <v>54</v>
      </c>
      <c r="B153" s="161" t="s">
        <v>33</v>
      </c>
      <c r="C153" s="168" t="s">
        <v>235</v>
      </c>
      <c r="D153" s="240" t="s">
        <v>56</v>
      </c>
      <c r="E153" s="155"/>
    </row>
    <row r="154" spans="1:5">
      <c r="A154" s="159" t="s">
        <v>54</v>
      </c>
      <c r="B154" s="161" t="s">
        <v>45</v>
      </c>
      <c r="C154" s="168" t="s">
        <v>236</v>
      </c>
      <c r="D154" s="240" t="s">
        <v>56</v>
      </c>
      <c r="E154" s="155"/>
    </row>
    <row r="155" spans="1:5">
      <c r="A155" s="159" t="s">
        <v>54</v>
      </c>
      <c r="B155" s="161" t="s">
        <v>45</v>
      </c>
      <c r="C155" s="168" t="s">
        <v>237</v>
      </c>
      <c r="D155" s="240" t="s">
        <v>56</v>
      </c>
      <c r="E155" s="155"/>
    </row>
    <row r="156" spans="1:5">
      <c r="A156" s="221" t="s">
        <v>54</v>
      </c>
      <c r="B156" s="161" t="s">
        <v>36</v>
      </c>
      <c r="C156" s="168" t="s">
        <v>238</v>
      </c>
      <c r="D156" s="168" t="s">
        <v>84</v>
      </c>
      <c r="E156" s="155"/>
    </row>
    <row r="157" spans="1:5">
      <c r="A157" s="168" t="s">
        <v>54</v>
      </c>
      <c r="B157" s="161" t="s">
        <v>36</v>
      </c>
      <c r="C157" s="168" t="s">
        <v>239</v>
      </c>
      <c r="D157" s="168" t="s">
        <v>84</v>
      </c>
      <c r="E157" s="155"/>
    </row>
    <row r="158" spans="1:5">
      <c r="A158" s="159" t="s">
        <v>54</v>
      </c>
      <c r="B158" s="161" t="s">
        <v>144</v>
      </c>
      <c r="C158" s="168" t="s">
        <v>240</v>
      </c>
      <c r="D158" s="168" t="s">
        <v>56</v>
      </c>
      <c r="E158" s="155"/>
    </row>
    <row r="159" spans="1:5">
      <c r="A159" s="159" t="s">
        <v>54</v>
      </c>
      <c r="B159" s="161" t="s">
        <v>144</v>
      </c>
      <c r="C159" s="168" t="s">
        <v>241</v>
      </c>
      <c r="D159" s="168" t="s">
        <v>56</v>
      </c>
      <c r="E159" s="155"/>
    </row>
    <row r="160" spans="1:5">
      <c r="A160" s="155" t="s">
        <v>54</v>
      </c>
      <c r="B160" s="163" t="s">
        <v>39</v>
      </c>
      <c r="C160" s="174" t="s">
        <v>242</v>
      </c>
      <c r="D160" s="155" t="s">
        <v>56</v>
      </c>
      <c r="E160" s="155"/>
    </row>
    <row r="161" spans="1:5">
      <c r="A161" s="155" t="s">
        <v>54</v>
      </c>
      <c r="B161" s="163" t="s">
        <v>39</v>
      </c>
      <c r="C161" s="174" t="s">
        <v>243</v>
      </c>
      <c r="D161" s="155" t="s">
        <v>56</v>
      </c>
      <c r="E161" s="155"/>
    </row>
    <row r="162" spans="1:5">
      <c r="A162" s="155" t="s">
        <v>54</v>
      </c>
      <c r="B162" s="163" t="s">
        <v>45</v>
      </c>
      <c r="C162" s="264" t="s">
        <v>244</v>
      </c>
      <c r="D162" s="155" t="s">
        <v>56</v>
      </c>
      <c r="E162" s="155"/>
    </row>
    <row r="163" spans="1:5">
      <c r="A163" s="168" t="s">
        <v>54</v>
      </c>
      <c r="B163" s="161" t="s">
        <v>45</v>
      </c>
      <c r="C163" s="168" t="s">
        <v>245</v>
      </c>
      <c r="D163" s="168" t="s">
        <v>84</v>
      </c>
      <c r="E163" s="155"/>
    </row>
    <row r="164" spans="1:5">
      <c r="A164" s="168" t="s">
        <v>54</v>
      </c>
      <c r="B164" s="161" t="s">
        <v>45</v>
      </c>
      <c r="C164" s="168" t="s">
        <v>246</v>
      </c>
      <c r="D164" s="168" t="s">
        <v>84</v>
      </c>
      <c r="E164" s="155"/>
    </row>
    <row r="165" spans="1:5">
      <c r="A165" s="155" t="s">
        <v>54</v>
      </c>
      <c r="B165" s="156" t="s">
        <v>2</v>
      </c>
      <c r="C165" s="314" t="s">
        <v>247</v>
      </c>
      <c r="D165" s="155" t="s">
        <v>56</v>
      </c>
      <c r="E165" s="155"/>
    </row>
    <row r="166" spans="1:5">
      <c r="A166" s="155" t="s">
        <v>54</v>
      </c>
      <c r="B166" s="156" t="s">
        <v>2</v>
      </c>
      <c r="C166" s="314" t="s">
        <v>248</v>
      </c>
      <c r="D166" s="155" t="s">
        <v>56</v>
      </c>
      <c r="E166" s="155"/>
    </row>
    <row r="167" spans="1:5">
      <c r="A167" s="155" t="s">
        <v>54</v>
      </c>
      <c r="B167" s="156" t="s">
        <v>2</v>
      </c>
      <c r="C167" s="314" t="s">
        <v>249</v>
      </c>
      <c r="D167" s="155" t="s">
        <v>56</v>
      </c>
      <c r="E167" s="155"/>
    </row>
    <row r="168" spans="1:5">
      <c r="A168" s="227" t="s">
        <v>54</v>
      </c>
      <c r="B168" s="315" t="s">
        <v>2</v>
      </c>
      <c r="C168" s="316" t="s">
        <v>250</v>
      </c>
      <c r="D168" s="227" t="s">
        <v>56</v>
      </c>
      <c r="E168" s="227"/>
    </row>
    <row r="169" spans="1:5">
      <c r="A169" s="159" t="s">
        <v>54</v>
      </c>
      <c r="B169" s="317" t="s">
        <v>251</v>
      </c>
      <c r="C169" s="318" t="s">
        <v>252</v>
      </c>
      <c r="D169" s="155" t="s">
        <v>56</v>
      </c>
      <c r="E169" s="155"/>
    </row>
    <row r="170" spans="1:5">
      <c r="A170" s="159" t="s">
        <v>54</v>
      </c>
      <c r="B170" s="317" t="s">
        <v>251</v>
      </c>
      <c r="C170" s="318" t="s">
        <v>253</v>
      </c>
      <c r="D170" s="155" t="s">
        <v>56</v>
      </c>
      <c r="E170" s="155"/>
    </row>
    <row r="171" spans="1:5">
      <c r="A171" s="168" t="s">
        <v>54</v>
      </c>
      <c r="B171" s="161" t="s">
        <v>82</v>
      </c>
      <c r="C171" s="168" t="s">
        <v>254</v>
      </c>
      <c r="D171" s="168" t="s">
        <v>84</v>
      </c>
      <c r="E171" s="155"/>
    </row>
    <row r="172" spans="1:5">
      <c r="A172" s="168" t="s">
        <v>54</v>
      </c>
      <c r="B172" s="161" t="s">
        <v>82</v>
      </c>
      <c r="C172" s="168" t="s">
        <v>255</v>
      </c>
      <c r="D172" s="168" t="s">
        <v>84</v>
      </c>
      <c r="E172" s="155"/>
    </row>
    <row r="173" spans="1:5">
      <c r="A173" s="168" t="s">
        <v>54</v>
      </c>
      <c r="B173" s="161" t="s">
        <v>38</v>
      </c>
      <c r="C173" s="166" t="s">
        <v>256</v>
      </c>
      <c r="D173" s="68" t="s">
        <v>257</v>
      </c>
      <c r="E173" s="68"/>
    </row>
    <row r="174" spans="1:5">
      <c r="A174" s="168" t="s">
        <v>54</v>
      </c>
      <c r="B174" s="161" t="s">
        <v>127</v>
      </c>
      <c r="C174" s="166" t="s">
        <v>258</v>
      </c>
      <c r="D174" s="68" t="s">
        <v>257</v>
      </c>
      <c r="E174" s="68"/>
    </row>
    <row r="175" spans="1:5">
      <c r="A175" s="168" t="s">
        <v>54</v>
      </c>
      <c r="B175" s="161" t="s">
        <v>38</v>
      </c>
      <c r="C175" s="166" t="s">
        <v>259</v>
      </c>
      <c r="D175" s="68" t="s">
        <v>257</v>
      </c>
      <c r="E175" s="68"/>
    </row>
    <row r="176" spans="1:5">
      <c r="A176" s="168" t="s">
        <v>54</v>
      </c>
      <c r="B176" s="167" t="s">
        <v>62</v>
      </c>
      <c r="C176" s="154" t="s">
        <v>260</v>
      </c>
      <c r="D176" s="154" t="s">
        <v>261</v>
      </c>
      <c r="E176" s="154"/>
    </row>
    <row r="177" spans="1:5">
      <c r="A177" s="168" t="s">
        <v>54</v>
      </c>
      <c r="B177" s="167" t="s">
        <v>62</v>
      </c>
      <c r="C177" s="154" t="s">
        <v>262</v>
      </c>
      <c r="D177" s="154" t="s">
        <v>261</v>
      </c>
      <c r="E177" s="154"/>
    </row>
    <row r="178" spans="1:5">
      <c r="A178" s="168" t="s">
        <v>54</v>
      </c>
      <c r="B178" s="167" t="s">
        <v>67</v>
      </c>
      <c r="C178" s="154" t="s">
        <v>263</v>
      </c>
      <c r="D178" s="154" t="s">
        <v>264</v>
      </c>
      <c r="E178" s="154"/>
    </row>
    <row r="179" spans="1:5">
      <c r="A179" s="168" t="s">
        <v>54</v>
      </c>
      <c r="B179" s="167" t="s">
        <v>67</v>
      </c>
      <c r="C179" s="154" t="s">
        <v>265</v>
      </c>
      <c r="D179" s="154" t="s">
        <v>264</v>
      </c>
      <c r="E179" s="154"/>
    </row>
    <row r="180" spans="1:5">
      <c r="A180" s="168" t="s">
        <v>54</v>
      </c>
      <c r="B180" s="167" t="s">
        <v>67</v>
      </c>
      <c r="C180" s="154" t="s">
        <v>266</v>
      </c>
      <c r="D180" s="154" t="s">
        <v>267</v>
      </c>
      <c r="E180" s="154"/>
    </row>
    <row r="181" spans="1:5">
      <c r="A181" s="168" t="s">
        <v>54</v>
      </c>
      <c r="B181" s="167" t="s">
        <v>67</v>
      </c>
      <c r="C181" s="154" t="s">
        <v>268</v>
      </c>
      <c r="D181" s="154" t="s">
        <v>267</v>
      </c>
      <c r="E181" s="154"/>
    </row>
    <row r="182" spans="1:5">
      <c r="A182" s="168" t="s">
        <v>54</v>
      </c>
      <c r="B182" s="167" t="s">
        <v>67</v>
      </c>
      <c r="C182" s="154" t="s">
        <v>269</v>
      </c>
      <c r="D182" s="154" t="s">
        <v>267</v>
      </c>
      <c r="E182" s="154"/>
    </row>
    <row r="183" spans="1:5">
      <c r="A183" s="168" t="s">
        <v>54</v>
      </c>
      <c r="B183" s="167" t="s">
        <v>67</v>
      </c>
      <c r="C183" s="154" t="s">
        <v>270</v>
      </c>
      <c r="D183" s="154" t="s">
        <v>267</v>
      </c>
      <c r="E183" s="154"/>
    </row>
    <row r="184" spans="1:5">
      <c r="A184" s="168" t="s">
        <v>54</v>
      </c>
      <c r="B184" s="167" t="s">
        <v>67</v>
      </c>
      <c r="C184" s="154" t="s">
        <v>271</v>
      </c>
      <c r="D184" s="154" t="s">
        <v>267</v>
      </c>
      <c r="E184" s="154"/>
    </row>
    <row r="185" spans="1:5">
      <c r="A185" s="168" t="s">
        <v>54</v>
      </c>
      <c r="B185" s="167" t="s">
        <v>67</v>
      </c>
      <c r="C185" s="154" t="s">
        <v>272</v>
      </c>
      <c r="D185" s="154" t="s">
        <v>267</v>
      </c>
      <c r="E185" s="154"/>
    </row>
    <row r="186" spans="1:5">
      <c r="A186" s="168" t="s">
        <v>54</v>
      </c>
      <c r="B186" s="167" t="s">
        <v>273</v>
      </c>
      <c r="C186" s="154" t="s">
        <v>274</v>
      </c>
      <c r="D186" s="154" t="s">
        <v>264</v>
      </c>
      <c r="E186" s="154"/>
    </row>
    <row r="187" spans="1:5">
      <c r="A187" s="168" t="s">
        <v>54</v>
      </c>
      <c r="B187" s="167" t="s">
        <v>273</v>
      </c>
      <c r="C187" s="154" t="s">
        <v>275</v>
      </c>
      <c r="D187" s="154" t="s">
        <v>264</v>
      </c>
      <c r="E187" s="154"/>
    </row>
    <row r="188" spans="1:5">
      <c r="A188" s="168" t="s">
        <v>54</v>
      </c>
      <c r="B188" s="167" t="s">
        <v>276</v>
      </c>
      <c r="C188" s="154" t="s">
        <v>277</v>
      </c>
      <c r="D188" s="154" t="s">
        <v>278</v>
      </c>
      <c r="E188" s="154"/>
    </row>
    <row r="189" spans="1:5">
      <c r="A189" s="168" t="s">
        <v>54</v>
      </c>
      <c r="B189" s="167" t="s">
        <v>127</v>
      </c>
      <c r="C189" s="154" t="s">
        <v>279</v>
      </c>
      <c r="D189" s="154" t="s">
        <v>280</v>
      </c>
      <c r="E189" s="154"/>
    </row>
    <row r="190" spans="1:5">
      <c r="A190" s="168" t="s">
        <v>54</v>
      </c>
      <c r="B190" s="167" t="s">
        <v>127</v>
      </c>
      <c r="C190" s="154" t="s">
        <v>281</v>
      </c>
      <c r="D190" s="154" t="s">
        <v>280</v>
      </c>
      <c r="E190" s="154"/>
    </row>
    <row r="191" spans="1:5">
      <c r="A191" s="168" t="s">
        <v>54</v>
      </c>
      <c r="B191" s="167" t="s">
        <v>273</v>
      </c>
      <c r="C191" s="154" t="s">
        <v>282</v>
      </c>
      <c r="D191" s="154" t="s">
        <v>280</v>
      </c>
      <c r="E191" s="154"/>
    </row>
    <row r="192" spans="1:5">
      <c r="A192" s="168" t="s">
        <v>54</v>
      </c>
      <c r="B192" s="167" t="s">
        <v>30</v>
      </c>
      <c r="C192" s="154" t="s">
        <v>283</v>
      </c>
      <c r="D192" s="154" t="s">
        <v>284</v>
      </c>
      <c r="E192" s="154"/>
    </row>
    <row r="193" spans="1:5">
      <c r="A193" s="168" t="s">
        <v>54</v>
      </c>
      <c r="B193" s="167" t="s">
        <v>30</v>
      </c>
      <c r="C193" s="154" t="s">
        <v>285</v>
      </c>
      <c r="D193" s="154" t="s">
        <v>284</v>
      </c>
      <c r="E193" s="154"/>
    </row>
    <row r="194" spans="1:5">
      <c r="A194" s="168" t="s">
        <v>54</v>
      </c>
      <c r="B194" s="167" t="s">
        <v>42</v>
      </c>
      <c r="C194" s="154" t="s">
        <v>286</v>
      </c>
      <c r="D194" s="154" t="s">
        <v>284</v>
      </c>
      <c r="E194" s="154"/>
    </row>
    <row r="195" spans="1:5">
      <c r="A195" s="168" t="s">
        <v>54</v>
      </c>
      <c r="B195" s="167" t="s">
        <v>287</v>
      </c>
      <c r="C195" s="154" t="s">
        <v>288</v>
      </c>
      <c r="D195" s="154" t="s">
        <v>289</v>
      </c>
      <c r="E195" s="154" t="s">
        <v>290</v>
      </c>
    </row>
    <row r="196" spans="1:5">
      <c r="A196" s="168" t="s">
        <v>54</v>
      </c>
      <c r="B196" s="167" t="s">
        <v>287</v>
      </c>
      <c r="C196" s="154" t="s">
        <v>291</v>
      </c>
      <c r="D196" s="154" t="s">
        <v>289</v>
      </c>
      <c r="E196" s="154" t="s">
        <v>290</v>
      </c>
    </row>
    <row r="197" spans="1:5">
      <c r="A197" s="168" t="s">
        <v>54</v>
      </c>
      <c r="B197" s="167" t="s">
        <v>27</v>
      </c>
      <c r="C197" s="154" t="s">
        <v>292</v>
      </c>
      <c r="D197" s="154" t="s">
        <v>278</v>
      </c>
      <c r="E197" s="154"/>
    </row>
    <row r="198" spans="1:5">
      <c r="A198" s="168" t="s">
        <v>54</v>
      </c>
      <c r="B198" s="167" t="s">
        <v>36</v>
      </c>
      <c r="C198" s="154" t="s">
        <v>293</v>
      </c>
      <c r="D198" s="154" t="s">
        <v>278</v>
      </c>
      <c r="E198" s="154"/>
    </row>
    <row r="199" spans="1:5">
      <c r="A199" s="168" t="s">
        <v>54</v>
      </c>
      <c r="B199" s="167" t="s">
        <v>67</v>
      </c>
      <c r="C199" s="154" t="s">
        <v>294</v>
      </c>
      <c r="D199" s="154" t="s">
        <v>267</v>
      </c>
      <c r="E199" s="154"/>
    </row>
    <row r="200" spans="1:5">
      <c r="A200" s="168" t="s">
        <v>54</v>
      </c>
      <c r="B200" s="167" t="s">
        <v>295</v>
      </c>
      <c r="C200" s="154" t="s">
        <v>296</v>
      </c>
      <c r="D200" s="154" t="s">
        <v>297</v>
      </c>
      <c r="E200" s="154"/>
    </row>
    <row r="201" spans="1:5">
      <c r="A201" s="168" t="s">
        <v>54</v>
      </c>
      <c r="B201" s="167" t="s">
        <v>144</v>
      </c>
      <c r="C201" s="154" t="s">
        <v>298</v>
      </c>
      <c r="D201" s="154" t="s">
        <v>261</v>
      </c>
      <c r="E201" s="154"/>
    </row>
    <row r="202" spans="1:5">
      <c r="A202" s="168" t="s">
        <v>54</v>
      </c>
      <c r="B202" s="167" t="s">
        <v>144</v>
      </c>
      <c r="C202" s="154" t="s">
        <v>299</v>
      </c>
      <c r="D202" s="154" t="s">
        <v>261</v>
      </c>
      <c r="E202" s="154"/>
    </row>
    <row r="203" spans="1:5">
      <c r="A203" s="168" t="s">
        <v>54</v>
      </c>
      <c r="B203" s="167" t="s">
        <v>45</v>
      </c>
      <c r="C203" s="154" t="s">
        <v>300</v>
      </c>
      <c r="D203" s="154" t="s">
        <v>261</v>
      </c>
      <c r="E203" s="154"/>
    </row>
    <row r="204" spans="1:5">
      <c r="A204" s="168" t="s">
        <v>54</v>
      </c>
      <c r="B204" s="167" t="s">
        <v>45</v>
      </c>
      <c r="C204" s="154" t="s">
        <v>301</v>
      </c>
      <c r="D204" s="154" t="s">
        <v>261</v>
      </c>
      <c r="E204" s="154"/>
    </row>
    <row r="205" spans="1:5">
      <c r="A205" s="168" t="s">
        <v>54</v>
      </c>
      <c r="B205" s="167" t="s">
        <v>302</v>
      </c>
      <c r="C205" s="154" t="s">
        <v>303</v>
      </c>
      <c r="D205" s="154" t="s">
        <v>304</v>
      </c>
      <c r="E205" s="154"/>
    </row>
    <row r="206" spans="1:5">
      <c r="A206" s="168" t="s">
        <v>54</v>
      </c>
      <c r="B206" s="167" t="s">
        <v>302</v>
      </c>
      <c r="C206" s="154" t="s">
        <v>305</v>
      </c>
      <c r="D206" s="154" t="s">
        <v>304</v>
      </c>
      <c r="E206" s="154"/>
    </row>
    <row r="207" spans="1:5">
      <c r="A207" s="168" t="s">
        <v>54</v>
      </c>
      <c r="B207" s="167" t="s">
        <v>302</v>
      </c>
      <c r="C207" s="154" t="s">
        <v>306</v>
      </c>
      <c r="D207" s="154" t="s">
        <v>304</v>
      </c>
      <c r="E207" s="154"/>
    </row>
    <row r="208" spans="1:5">
      <c r="A208" s="168" t="s">
        <v>54</v>
      </c>
      <c r="B208" s="167" t="s">
        <v>302</v>
      </c>
      <c r="C208" s="154" t="s">
        <v>307</v>
      </c>
      <c r="D208" s="154" t="s">
        <v>304</v>
      </c>
      <c r="E208" s="154"/>
    </row>
    <row r="209" spans="1:5">
      <c r="A209" s="168" t="s">
        <v>54</v>
      </c>
      <c r="B209" s="167" t="s">
        <v>302</v>
      </c>
      <c r="C209" s="154" t="s">
        <v>308</v>
      </c>
      <c r="D209" s="154" t="s">
        <v>304</v>
      </c>
      <c r="E209" s="154"/>
    </row>
    <row r="210" spans="1:5">
      <c r="A210" s="168" t="s">
        <v>54</v>
      </c>
      <c r="B210" s="167" t="s">
        <v>302</v>
      </c>
      <c r="C210" s="154" t="s">
        <v>309</v>
      </c>
      <c r="D210" s="154" t="s">
        <v>304</v>
      </c>
      <c r="E210" s="154"/>
    </row>
    <row r="211" spans="1:5">
      <c r="A211" s="168" t="s">
        <v>54</v>
      </c>
      <c r="B211" s="167" t="s">
        <v>302</v>
      </c>
      <c r="C211" s="154" t="s">
        <v>310</v>
      </c>
      <c r="D211" s="154" t="s">
        <v>304</v>
      </c>
      <c r="E211" s="154"/>
    </row>
    <row r="212" spans="1:5">
      <c r="A212" s="168" t="s">
        <v>54</v>
      </c>
      <c r="B212" s="167" t="s">
        <v>302</v>
      </c>
      <c r="C212" s="154" t="s">
        <v>311</v>
      </c>
      <c r="D212" s="154" t="s">
        <v>304</v>
      </c>
      <c r="E212" s="154"/>
    </row>
    <row r="213" spans="1:5">
      <c r="A213" s="168" t="s">
        <v>54</v>
      </c>
      <c r="B213" s="167" t="s">
        <v>312</v>
      </c>
      <c r="C213" s="154" t="s">
        <v>313</v>
      </c>
      <c r="D213" s="154" t="s">
        <v>304</v>
      </c>
      <c r="E213" s="154"/>
    </row>
    <row r="214" spans="1:5">
      <c r="A214" s="168" t="s">
        <v>54</v>
      </c>
      <c r="B214" s="167" t="s">
        <v>312</v>
      </c>
      <c r="C214" s="154" t="s">
        <v>314</v>
      </c>
      <c r="D214" s="154" t="s">
        <v>304</v>
      </c>
      <c r="E214" s="154"/>
    </row>
    <row r="215" spans="1:5">
      <c r="A215" s="168" t="s">
        <v>54</v>
      </c>
      <c r="B215" s="167" t="s">
        <v>312</v>
      </c>
      <c r="C215" s="154" t="s">
        <v>315</v>
      </c>
      <c r="D215" s="154" t="s">
        <v>304</v>
      </c>
      <c r="E215" s="154"/>
    </row>
    <row r="216" spans="1:5">
      <c r="A216" s="168" t="s">
        <v>54</v>
      </c>
      <c r="B216" s="167" t="s">
        <v>312</v>
      </c>
      <c r="C216" s="154" t="s">
        <v>316</v>
      </c>
      <c r="D216" s="154" t="s">
        <v>304</v>
      </c>
      <c r="E216" s="154"/>
    </row>
    <row r="217" spans="1:5">
      <c r="A217" s="168" t="s">
        <v>54</v>
      </c>
      <c r="B217" s="167" t="s">
        <v>38</v>
      </c>
      <c r="C217" s="154" t="s">
        <v>317</v>
      </c>
      <c r="D217" s="154" t="s">
        <v>304</v>
      </c>
      <c r="E217" s="154"/>
    </row>
    <row r="218" spans="1:5">
      <c r="A218" s="168" t="s">
        <v>54</v>
      </c>
      <c r="B218" s="167" t="s">
        <v>38</v>
      </c>
      <c r="C218" s="154" t="s">
        <v>318</v>
      </c>
      <c r="D218" s="154" t="s">
        <v>304</v>
      </c>
      <c r="E218" s="154"/>
    </row>
    <row r="219" spans="1:5">
      <c r="A219" s="168" t="s">
        <v>54</v>
      </c>
      <c r="B219" s="167" t="s">
        <v>38</v>
      </c>
      <c r="C219" s="154" t="s">
        <v>319</v>
      </c>
      <c r="D219" s="154" t="s">
        <v>304</v>
      </c>
      <c r="E219" s="154"/>
    </row>
    <row r="220" spans="1:5">
      <c r="A220" s="168" t="s">
        <v>54</v>
      </c>
      <c r="B220" s="167" t="s">
        <v>67</v>
      </c>
      <c r="C220" s="154" t="s">
        <v>320</v>
      </c>
      <c r="D220" s="154" t="s">
        <v>267</v>
      </c>
      <c r="E220" s="154"/>
    </row>
    <row r="221" spans="1:5">
      <c r="A221" s="168" t="s">
        <v>54</v>
      </c>
      <c r="B221" s="167" t="s">
        <v>67</v>
      </c>
      <c r="C221" s="154" t="s">
        <v>321</v>
      </c>
      <c r="D221" s="154" t="s">
        <v>267</v>
      </c>
      <c r="E221" s="154"/>
    </row>
    <row r="222" spans="1:5">
      <c r="A222" s="168" t="s">
        <v>54</v>
      </c>
      <c r="B222" s="167" t="s">
        <v>67</v>
      </c>
      <c r="C222" s="154" t="s">
        <v>322</v>
      </c>
      <c r="D222" s="154" t="s">
        <v>267</v>
      </c>
      <c r="E222" s="154"/>
    </row>
    <row r="223" spans="1:5">
      <c r="A223" s="168" t="s">
        <v>54</v>
      </c>
      <c r="B223" s="167" t="s">
        <v>67</v>
      </c>
      <c r="C223" s="154" t="s">
        <v>323</v>
      </c>
      <c r="D223" s="154" t="s">
        <v>267</v>
      </c>
      <c r="E223" s="154"/>
    </row>
    <row r="224" spans="1:5">
      <c r="A224" s="168" t="s">
        <v>54</v>
      </c>
      <c r="B224" s="167" t="s">
        <v>67</v>
      </c>
      <c r="C224" s="154" t="s">
        <v>324</v>
      </c>
      <c r="D224" s="154" t="s">
        <v>267</v>
      </c>
      <c r="E224" s="154"/>
    </row>
    <row r="225" spans="1:5">
      <c r="A225" s="168" t="s">
        <v>54</v>
      </c>
      <c r="B225" s="167" t="s">
        <v>67</v>
      </c>
      <c r="C225" s="154" t="s">
        <v>325</v>
      </c>
      <c r="D225" s="154" t="s">
        <v>267</v>
      </c>
      <c r="E225" s="154"/>
    </row>
    <row r="226" spans="1:5">
      <c r="A226" s="168" t="s">
        <v>54</v>
      </c>
      <c r="B226" s="167" t="s">
        <v>67</v>
      </c>
      <c r="C226" s="154" t="s">
        <v>326</v>
      </c>
      <c r="D226" s="154" t="s">
        <v>267</v>
      </c>
      <c r="E226" s="154"/>
    </row>
    <row r="227" spans="1:5">
      <c r="A227" s="168" t="s">
        <v>54</v>
      </c>
      <c r="B227" s="167" t="s">
        <v>67</v>
      </c>
      <c r="C227" s="154" t="s">
        <v>327</v>
      </c>
      <c r="D227" s="154" t="s">
        <v>267</v>
      </c>
      <c r="E227" s="154"/>
    </row>
    <row r="228" spans="1:5">
      <c r="A228" s="168" t="s">
        <v>54</v>
      </c>
      <c r="B228" s="167" t="s">
        <v>328</v>
      </c>
      <c r="C228" s="154" t="s">
        <v>329</v>
      </c>
      <c r="D228" s="154" t="s">
        <v>330</v>
      </c>
      <c r="E228" s="154"/>
    </row>
    <row r="229" spans="1:5">
      <c r="A229" s="168" t="s">
        <v>54</v>
      </c>
      <c r="B229" s="167" t="s">
        <v>328</v>
      </c>
      <c r="C229" s="154" t="s">
        <v>331</v>
      </c>
      <c r="D229" s="154" t="s">
        <v>330</v>
      </c>
      <c r="E229" s="154"/>
    </row>
    <row r="230" spans="1:5">
      <c r="A230" s="168" t="s">
        <v>54</v>
      </c>
      <c r="B230" s="167" t="s">
        <v>328</v>
      </c>
      <c r="C230" s="154" t="s">
        <v>332</v>
      </c>
      <c r="D230" s="154" t="s">
        <v>330</v>
      </c>
      <c r="E230" s="154"/>
    </row>
    <row r="231" spans="1:5">
      <c r="A231" s="168" t="s">
        <v>54</v>
      </c>
      <c r="B231" s="167" t="s">
        <v>333</v>
      </c>
      <c r="C231" s="154" t="s">
        <v>334</v>
      </c>
      <c r="D231" s="154" t="s">
        <v>257</v>
      </c>
      <c r="E231" s="154"/>
    </row>
    <row r="232" spans="1:5">
      <c r="A232" s="168" t="s">
        <v>54</v>
      </c>
      <c r="B232" s="167" t="s">
        <v>335</v>
      </c>
      <c r="C232" s="154" t="s">
        <v>336</v>
      </c>
      <c r="D232" s="154" t="s">
        <v>278</v>
      </c>
      <c r="E232" s="154"/>
    </row>
    <row r="233" spans="1:5">
      <c r="A233" s="168" t="s">
        <v>54</v>
      </c>
      <c r="B233" s="167" t="s">
        <v>335</v>
      </c>
      <c r="C233" s="154" t="s">
        <v>337</v>
      </c>
      <c r="D233" s="154" t="s">
        <v>278</v>
      </c>
      <c r="E233" s="154"/>
    </row>
    <row r="234" spans="1:5">
      <c r="A234" s="168" t="s">
        <v>54</v>
      </c>
      <c r="B234" s="167" t="s">
        <v>27</v>
      </c>
      <c r="C234" s="154" t="s">
        <v>338</v>
      </c>
      <c r="D234" s="154" t="s">
        <v>278</v>
      </c>
      <c r="E234" s="154"/>
    </row>
    <row r="235" spans="1:5">
      <c r="A235" s="168" t="s">
        <v>54</v>
      </c>
      <c r="B235" s="167" t="s">
        <v>27</v>
      </c>
      <c r="C235" s="154" t="s">
        <v>339</v>
      </c>
      <c r="D235" s="154" t="s">
        <v>278</v>
      </c>
      <c r="E235" s="154"/>
    </row>
    <row r="236" spans="1:5">
      <c r="A236" s="168" t="s">
        <v>54</v>
      </c>
      <c r="B236" s="167" t="s">
        <v>340</v>
      </c>
      <c r="C236" s="154" t="s">
        <v>341</v>
      </c>
      <c r="D236" s="154" t="s">
        <v>342</v>
      </c>
      <c r="E236" s="154"/>
    </row>
    <row r="237" spans="1:5">
      <c r="A237" s="168" t="s">
        <v>54</v>
      </c>
      <c r="B237" s="167" t="s">
        <v>273</v>
      </c>
      <c r="C237" s="154" t="s">
        <v>343</v>
      </c>
      <c r="D237" s="154" t="s">
        <v>344</v>
      </c>
      <c r="E237" s="154"/>
    </row>
    <row r="238" spans="1:5">
      <c r="A238" s="168" t="s">
        <v>54</v>
      </c>
      <c r="B238" s="167" t="s">
        <v>273</v>
      </c>
      <c r="C238" s="154" t="s">
        <v>345</v>
      </c>
      <c r="D238" s="154" t="s">
        <v>344</v>
      </c>
      <c r="E238" s="154"/>
    </row>
    <row r="239" spans="1:5">
      <c r="A239" s="168" t="s">
        <v>54</v>
      </c>
      <c r="B239" s="167" t="s">
        <v>273</v>
      </c>
      <c r="C239" s="154" t="s">
        <v>346</v>
      </c>
      <c r="D239" s="154" t="s">
        <v>344</v>
      </c>
      <c r="E239" s="154"/>
    </row>
    <row r="240" spans="1:5">
      <c r="A240" s="168" t="s">
        <v>54</v>
      </c>
      <c r="B240" s="167" t="s">
        <v>273</v>
      </c>
      <c r="C240" s="154" t="s">
        <v>347</v>
      </c>
      <c r="D240" s="154" t="s">
        <v>344</v>
      </c>
      <c r="E240" s="154"/>
    </row>
    <row r="241" spans="1:5">
      <c r="A241" s="168" t="s">
        <v>54</v>
      </c>
      <c r="B241" s="167" t="s">
        <v>27</v>
      </c>
      <c r="C241" s="154" t="s">
        <v>348</v>
      </c>
      <c r="D241" s="154" t="s">
        <v>280</v>
      </c>
      <c r="E241" s="154" t="s">
        <v>349</v>
      </c>
    </row>
    <row r="242" spans="1:5">
      <c r="A242" s="168" t="s">
        <v>54</v>
      </c>
      <c r="B242" s="167" t="s">
        <v>62</v>
      </c>
      <c r="C242" s="154" t="s">
        <v>350</v>
      </c>
      <c r="D242" s="154" t="s">
        <v>280</v>
      </c>
      <c r="E242" s="154" t="s">
        <v>349</v>
      </c>
    </row>
    <row r="243" spans="1:5">
      <c r="A243" s="168" t="s">
        <v>54</v>
      </c>
      <c r="B243" s="167" t="s">
        <v>42</v>
      </c>
      <c r="C243" s="154" t="s">
        <v>351</v>
      </c>
      <c r="D243" s="154" t="s">
        <v>280</v>
      </c>
      <c r="E243" s="154" t="s">
        <v>349</v>
      </c>
    </row>
    <row r="244" spans="1:5">
      <c r="A244" s="168" t="s">
        <v>54</v>
      </c>
      <c r="B244" s="167" t="s">
        <v>45</v>
      </c>
      <c r="C244" s="154" t="s">
        <v>352</v>
      </c>
      <c r="D244" s="154" t="s">
        <v>280</v>
      </c>
      <c r="E244" s="154" t="s">
        <v>349</v>
      </c>
    </row>
    <row r="245" spans="1:5">
      <c r="A245" s="168" t="s">
        <v>54</v>
      </c>
      <c r="B245" s="167" t="s">
        <v>36</v>
      </c>
      <c r="C245" s="154" t="s">
        <v>353</v>
      </c>
      <c r="D245" s="154" t="s">
        <v>280</v>
      </c>
      <c r="E245" s="154" t="s">
        <v>349</v>
      </c>
    </row>
    <row r="246" spans="1:5">
      <c r="A246" s="168" t="s">
        <v>54</v>
      </c>
      <c r="B246" s="167" t="s">
        <v>273</v>
      </c>
      <c r="C246" s="154" t="s">
        <v>354</v>
      </c>
      <c r="D246" s="154" t="s">
        <v>278</v>
      </c>
      <c r="E246" s="154" t="s">
        <v>355</v>
      </c>
    </row>
    <row r="247" spans="1:5">
      <c r="A247" s="168" t="s">
        <v>54</v>
      </c>
      <c r="B247" s="167" t="s">
        <v>39</v>
      </c>
      <c r="C247" s="154" t="s">
        <v>356</v>
      </c>
      <c r="D247" s="154" t="s">
        <v>357</v>
      </c>
      <c r="E247" s="154"/>
    </row>
    <row r="248" spans="1:5">
      <c r="A248" s="168" t="s">
        <v>54</v>
      </c>
      <c r="B248" s="167" t="s">
        <v>276</v>
      </c>
      <c r="C248" s="154" t="s">
        <v>358</v>
      </c>
      <c r="D248" s="154" t="s">
        <v>359</v>
      </c>
      <c r="E248" s="154" t="s">
        <v>360</v>
      </c>
    </row>
    <row r="249" spans="1:5">
      <c r="A249" s="168" t="s">
        <v>54</v>
      </c>
      <c r="B249" s="167" t="s">
        <v>36</v>
      </c>
      <c r="C249" s="154" t="s">
        <v>361</v>
      </c>
      <c r="D249" s="154" t="s">
        <v>342</v>
      </c>
      <c r="E249" s="154"/>
    </row>
    <row r="250" spans="1:5">
      <c r="A250" s="168" t="s">
        <v>54</v>
      </c>
      <c r="B250" s="167" t="s">
        <v>39</v>
      </c>
      <c r="C250" s="154" t="s">
        <v>362</v>
      </c>
      <c r="D250" s="154" t="s">
        <v>342</v>
      </c>
      <c r="E250" s="154"/>
    </row>
    <row r="251" spans="1:5">
      <c r="A251" s="168" t="s">
        <v>54</v>
      </c>
      <c r="B251" s="167" t="s">
        <v>39</v>
      </c>
      <c r="C251" s="154" t="s">
        <v>363</v>
      </c>
      <c r="D251" s="154" t="s">
        <v>342</v>
      </c>
      <c r="E251" s="154"/>
    </row>
    <row r="252" spans="1:5">
      <c r="A252" s="168" t="s">
        <v>54</v>
      </c>
      <c r="B252" s="167" t="s">
        <v>30</v>
      </c>
      <c r="C252" s="154" t="s">
        <v>364</v>
      </c>
      <c r="D252" s="154" t="s">
        <v>342</v>
      </c>
      <c r="E252" s="154"/>
    </row>
    <row r="253" spans="1:5">
      <c r="A253" s="168" t="s">
        <v>54</v>
      </c>
      <c r="B253" s="167" t="s">
        <v>30</v>
      </c>
      <c r="C253" s="154" t="s">
        <v>365</v>
      </c>
      <c r="D253" s="154" t="s">
        <v>342</v>
      </c>
      <c r="E253" s="154"/>
    </row>
    <row r="254" spans="1:5">
      <c r="A254" s="168" t="s">
        <v>54</v>
      </c>
      <c r="B254" s="167" t="s">
        <v>366</v>
      </c>
      <c r="C254" s="154" t="s">
        <v>367</v>
      </c>
      <c r="D254" s="154" t="s">
        <v>357</v>
      </c>
      <c r="E254" s="154"/>
    </row>
    <row r="255" spans="1:5">
      <c r="A255" s="168" t="s">
        <v>54</v>
      </c>
      <c r="B255" s="167" t="s">
        <v>366</v>
      </c>
      <c r="C255" s="154" t="s">
        <v>368</v>
      </c>
      <c r="D255" s="154" t="s">
        <v>357</v>
      </c>
      <c r="E255" s="154"/>
    </row>
    <row r="256" spans="1:5">
      <c r="A256" s="168" t="s">
        <v>54</v>
      </c>
      <c r="B256" s="167" t="s">
        <v>366</v>
      </c>
      <c r="C256" s="154" t="s">
        <v>369</v>
      </c>
      <c r="D256" s="154" t="s">
        <v>357</v>
      </c>
      <c r="E256" s="154"/>
    </row>
    <row r="257" spans="1:5">
      <c r="A257" s="168" t="s">
        <v>54</v>
      </c>
      <c r="B257" s="167" t="s">
        <v>366</v>
      </c>
      <c r="C257" s="154" t="s">
        <v>370</v>
      </c>
      <c r="D257" s="154" t="s">
        <v>357</v>
      </c>
      <c r="E257" s="154"/>
    </row>
    <row r="258" spans="1:5">
      <c r="A258" s="168" t="s">
        <v>54</v>
      </c>
      <c r="B258" s="167" t="s">
        <v>96</v>
      </c>
      <c r="C258" s="154" t="s">
        <v>371</v>
      </c>
      <c r="D258" s="154" t="s">
        <v>357</v>
      </c>
      <c r="E258" s="154"/>
    </row>
    <row r="259" spans="1:5">
      <c r="A259" s="168" t="s">
        <v>54</v>
      </c>
      <c r="B259" s="167" t="s">
        <v>27</v>
      </c>
      <c r="C259" s="154" t="s">
        <v>372</v>
      </c>
      <c r="D259" s="154" t="s">
        <v>280</v>
      </c>
      <c r="E259" s="154"/>
    </row>
    <row r="260" spans="1:5">
      <c r="A260" s="168" t="s">
        <v>54</v>
      </c>
      <c r="B260" s="167" t="s">
        <v>27</v>
      </c>
      <c r="C260" s="154" t="s">
        <v>373</v>
      </c>
      <c r="D260" s="154" t="s">
        <v>280</v>
      </c>
      <c r="E260" s="154"/>
    </row>
    <row r="261" spans="1:5">
      <c r="A261" s="168" t="s">
        <v>54</v>
      </c>
      <c r="B261" s="167" t="s">
        <v>33</v>
      </c>
      <c r="C261" s="154" t="s">
        <v>374</v>
      </c>
      <c r="D261" s="154" t="s">
        <v>280</v>
      </c>
      <c r="E261" s="154"/>
    </row>
    <row r="262" spans="1:5">
      <c r="A262" s="168" t="s">
        <v>54</v>
      </c>
      <c r="B262" s="167" t="s">
        <v>33</v>
      </c>
      <c r="C262" s="154" t="s">
        <v>375</v>
      </c>
      <c r="D262" s="154" t="s">
        <v>280</v>
      </c>
      <c r="E262" s="154"/>
    </row>
    <row r="263" spans="1:5">
      <c r="A263" s="168" t="s">
        <v>54</v>
      </c>
      <c r="B263" s="167" t="s">
        <v>39</v>
      </c>
      <c r="C263" s="154" t="s">
        <v>376</v>
      </c>
      <c r="D263" s="154" t="s">
        <v>280</v>
      </c>
      <c r="E263" s="154"/>
    </row>
    <row r="264" spans="1:5">
      <c r="A264" s="168" t="s">
        <v>54</v>
      </c>
      <c r="B264" s="167" t="s">
        <v>39</v>
      </c>
      <c r="C264" s="154" t="s">
        <v>377</v>
      </c>
      <c r="D264" s="154" t="s">
        <v>280</v>
      </c>
      <c r="E264" s="154"/>
    </row>
    <row r="265" spans="1:5">
      <c r="A265" s="168" t="s">
        <v>54</v>
      </c>
      <c r="B265" s="167" t="s">
        <v>340</v>
      </c>
      <c r="C265" s="154" t="s">
        <v>378</v>
      </c>
      <c r="D265" s="154" t="s">
        <v>342</v>
      </c>
      <c r="E265" s="154" t="s">
        <v>379</v>
      </c>
    </row>
    <row r="266" spans="1:5">
      <c r="A266" s="168" t="s">
        <v>54</v>
      </c>
      <c r="B266" s="167" t="s">
        <v>127</v>
      </c>
      <c r="C266" s="154" t="s">
        <v>380</v>
      </c>
      <c r="D266" s="154" t="s">
        <v>261</v>
      </c>
      <c r="E266" s="154"/>
    </row>
    <row r="267" spans="1:5">
      <c r="A267" s="168" t="s">
        <v>54</v>
      </c>
      <c r="B267" s="167" t="s">
        <v>127</v>
      </c>
      <c r="C267" s="154" t="s">
        <v>381</v>
      </c>
      <c r="D267" s="154" t="s">
        <v>261</v>
      </c>
      <c r="E267" s="154"/>
    </row>
    <row r="268" spans="1:5">
      <c r="A268" s="168" t="s">
        <v>54</v>
      </c>
      <c r="B268" s="167" t="s">
        <v>43</v>
      </c>
      <c r="C268" s="154" t="s">
        <v>382</v>
      </c>
      <c r="D268" s="154" t="s">
        <v>280</v>
      </c>
      <c r="E268" s="154"/>
    </row>
    <row r="269" spans="1:5">
      <c r="A269" s="168" t="s">
        <v>54</v>
      </c>
      <c r="B269" s="167" t="s">
        <v>43</v>
      </c>
      <c r="C269" s="154" t="s">
        <v>383</v>
      </c>
      <c r="D269" s="154" t="s">
        <v>280</v>
      </c>
      <c r="E269" s="154"/>
    </row>
    <row r="270" spans="1:5">
      <c r="A270" s="168" t="s">
        <v>54</v>
      </c>
      <c r="B270" s="167" t="s">
        <v>43</v>
      </c>
      <c r="C270" s="154" t="s">
        <v>384</v>
      </c>
      <c r="D270" s="154" t="s">
        <v>280</v>
      </c>
      <c r="E270" s="154"/>
    </row>
    <row r="271" spans="1:5">
      <c r="A271" s="168" t="s">
        <v>54</v>
      </c>
      <c r="B271" s="167" t="s">
        <v>276</v>
      </c>
      <c r="C271" s="154" t="s">
        <v>385</v>
      </c>
      <c r="D271" s="154" t="s">
        <v>257</v>
      </c>
      <c r="E271" s="154"/>
    </row>
    <row r="272" spans="1:5">
      <c r="A272" s="168" t="s">
        <v>54</v>
      </c>
      <c r="B272" s="167" t="s">
        <v>295</v>
      </c>
      <c r="C272" s="154" t="s">
        <v>386</v>
      </c>
      <c r="D272" s="154" t="s">
        <v>257</v>
      </c>
      <c r="E272" s="154"/>
    </row>
    <row r="273" spans="1:5">
      <c r="A273" s="168" t="s">
        <v>54</v>
      </c>
      <c r="B273" s="167" t="s">
        <v>333</v>
      </c>
      <c r="C273" s="154" t="s">
        <v>387</v>
      </c>
      <c r="D273" s="154" t="s">
        <v>257</v>
      </c>
      <c r="E273" s="154"/>
    </row>
    <row r="274" spans="1:5">
      <c r="A274" s="168" t="s">
        <v>54</v>
      </c>
      <c r="B274" s="167" t="s">
        <v>388</v>
      </c>
      <c r="C274" s="154" t="s">
        <v>389</v>
      </c>
      <c r="D274" s="154" t="s">
        <v>257</v>
      </c>
      <c r="E274" s="154"/>
    </row>
    <row r="275" spans="1:5">
      <c r="A275" s="168" t="s">
        <v>54</v>
      </c>
      <c r="B275" s="167" t="s">
        <v>148</v>
      </c>
      <c r="C275" s="154" t="s">
        <v>390</v>
      </c>
      <c r="D275" s="154" t="s">
        <v>257</v>
      </c>
      <c r="E275" s="154"/>
    </row>
    <row r="276" spans="1:5">
      <c r="A276" s="168" t="s">
        <v>54</v>
      </c>
      <c r="B276" s="167" t="s">
        <v>148</v>
      </c>
      <c r="C276" s="154" t="s">
        <v>391</v>
      </c>
      <c r="D276" s="154" t="s">
        <v>257</v>
      </c>
      <c r="E276" s="154"/>
    </row>
    <row r="277" spans="1:5">
      <c r="A277" s="168" t="s">
        <v>54</v>
      </c>
      <c r="B277" s="167" t="s">
        <v>148</v>
      </c>
      <c r="C277" s="154" t="s">
        <v>392</v>
      </c>
      <c r="D277" s="154" t="s">
        <v>257</v>
      </c>
      <c r="E277" s="154"/>
    </row>
    <row r="278" spans="1:5">
      <c r="A278" s="168" t="s">
        <v>54</v>
      </c>
      <c r="B278" s="167" t="s">
        <v>393</v>
      </c>
      <c r="C278" s="154" t="s">
        <v>394</v>
      </c>
      <c r="D278" s="154" t="s">
        <v>257</v>
      </c>
      <c r="E278" s="154"/>
    </row>
    <row r="279" spans="1:5">
      <c r="A279" s="168" t="s">
        <v>54</v>
      </c>
      <c r="B279" s="167" t="s">
        <v>393</v>
      </c>
      <c r="C279" s="154" t="s">
        <v>395</v>
      </c>
      <c r="D279" s="154" t="s">
        <v>257</v>
      </c>
      <c r="E279" s="154"/>
    </row>
    <row r="280" spans="1:5">
      <c r="A280" s="168" t="s">
        <v>54</v>
      </c>
      <c r="B280" s="167" t="s">
        <v>393</v>
      </c>
      <c r="C280" s="154" t="s">
        <v>396</v>
      </c>
      <c r="D280" s="154" t="s">
        <v>257</v>
      </c>
      <c r="E280" s="154"/>
    </row>
    <row r="281" spans="1:5">
      <c r="A281" s="168" t="s">
        <v>54</v>
      </c>
      <c r="B281" s="167" t="s">
        <v>333</v>
      </c>
      <c r="C281" s="154" t="s">
        <v>397</v>
      </c>
      <c r="D281" s="154" t="s">
        <v>257</v>
      </c>
      <c r="E281" s="154"/>
    </row>
    <row r="282" spans="1:5">
      <c r="A282" s="168" t="s">
        <v>54</v>
      </c>
      <c r="B282" s="167" t="s">
        <v>333</v>
      </c>
      <c r="C282" s="154" t="s">
        <v>398</v>
      </c>
      <c r="D282" s="154" t="s">
        <v>257</v>
      </c>
      <c r="E282" s="154"/>
    </row>
    <row r="283" spans="1:5">
      <c r="A283" s="168" t="s">
        <v>54</v>
      </c>
      <c r="B283" s="167" t="s">
        <v>148</v>
      </c>
      <c r="C283" s="154" t="s">
        <v>399</v>
      </c>
      <c r="D283" s="154" t="s">
        <v>257</v>
      </c>
      <c r="E283" s="154"/>
    </row>
    <row r="284" spans="1:5">
      <c r="A284" s="168" t="s">
        <v>54</v>
      </c>
      <c r="B284" s="167" t="s">
        <v>148</v>
      </c>
      <c r="C284" s="154" t="s">
        <v>400</v>
      </c>
      <c r="D284" s="154" t="s">
        <v>257</v>
      </c>
      <c r="E284" s="154"/>
    </row>
    <row r="285" spans="1:5">
      <c r="A285" s="168" t="s">
        <v>54</v>
      </c>
      <c r="B285" s="167" t="s">
        <v>388</v>
      </c>
      <c r="C285" s="154" t="s">
        <v>401</v>
      </c>
      <c r="D285" s="154" t="s">
        <v>257</v>
      </c>
      <c r="E285" s="154"/>
    </row>
    <row r="286" spans="1:5">
      <c r="A286" s="168" t="s">
        <v>54</v>
      </c>
      <c r="B286" s="167" t="s">
        <v>388</v>
      </c>
      <c r="C286" s="154" t="s">
        <v>402</v>
      </c>
      <c r="D286" s="154" t="s">
        <v>257</v>
      </c>
      <c r="E286" s="154"/>
    </row>
    <row r="287" spans="1:5">
      <c r="A287" s="168" t="s">
        <v>54</v>
      </c>
      <c r="B287" s="167" t="s">
        <v>276</v>
      </c>
      <c r="C287" s="154" t="s">
        <v>403</v>
      </c>
      <c r="D287" s="154" t="s">
        <v>257</v>
      </c>
      <c r="E287" s="154"/>
    </row>
    <row r="288" spans="1:5">
      <c r="A288" s="168" t="s">
        <v>54</v>
      </c>
      <c r="B288" s="167" t="s">
        <v>148</v>
      </c>
      <c r="C288" s="154" t="s">
        <v>404</v>
      </c>
      <c r="D288" s="154" t="s">
        <v>257</v>
      </c>
      <c r="E288" s="154"/>
    </row>
    <row r="289" spans="1:5">
      <c r="A289" s="168" t="s">
        <v>54</v>
      </c>
      <c r="B289" s="167" t="s">
        <v>148</v>
      </c>
      <c r="C289" s="154" t="s">
        <v>405</v>
      </c>
      <c r="D289" s="154" t="s">
        <v>257</v>
      </c>
      <c r="E289" s="154"/>
    </row>
    <row r="290" spans="1:5">
      <c r="A290" s="168" t="s">
        <v>54</v>
      </c>
      <c r="B290" s="167" t="s">
        <v>393</v>
      </c>
      <c r="C290" s="154" t="s">
        <v>406</v>
      </c>
      <c r="D290" s="154" t="s">
        <v>257</v>
      </c>
      <c r="E290" s="154"/>
    </row>
    <row r="291" spans="1:5">
      <c r="A291" s="168" t="s">
        <v>54</v>
      </c>
      <c r="B291" s="167" t="s">
        <v>388</v>
      </c>
      <c r="C291" s="154" t="s">
        <v>407</v>
      </c>
      <c r="D291" s="154" t="s">
        <v>257</v>
      </c>
      <c r="E291" s="154"/>
    </row>
    <row r="292" spans="1:5">
      <c r="A292" s="168" t="s">
        <v>54</v>
      </c>
      <c r="B292" s="167" t="s">
        <v>393</v>
      </c>
      <c r="C292" s="154" t="s">
        <v>408</v>
      </c>
      <c r="D292" s="154" t="s">
        <v>257</v>
      </c>
      <c r="E292" s="154"/>
    </row>
    <row r="293" spans="1:5">
      <c r="A293" s="168" t="s">
        <v>54</v>
      </c>
      <c r="B293" s="167" t="s">
        <v>333</v>
      </c>
      <c r="C293" s="154" t="s">
        <v>409</v>
      </c>
      <c r="D293" s="154" t="s">
        <v>257</v>
      </c>
      <c r="E293" s="154"/>
    </row>
    <row r="294" spans="1:5">
      <c r="A294" s="168" t="s">
        <v>54</v>
      </c>
      <c r="B294" s="167" t="s">
        <v>333</v>
      </c>
      <c r="C294" s="154" t="s">
        <v>410</v>
      </c>
      <c r="D294" s="154" t="s">
        <v>257</v>
      </c>
      <c r="E294" s="154"/>
    </row>
    <row r="295" spans="1:5">
      <c r="A295" s="168" t="s">
        <v>54</v>
      </c>
      <c r="B295" s="167" t="s">
        <v>148</v>
      </c>
      <c r="C295" s="154" t="s">
        <v>411</v>
      </c>
      <c r="D295" s="154" t="s">
        <v>257</v>
      </c>
      <c r="E295" s="154"/>
    </row>
    <row r="296" spans="1:5">
      <c r="A296" s="168" t="s">
        <v>54</v>
      </c>
      <c r="B296" s="167" t="s">
        <v>33</v>
      </c>
      <c r="C296" s="154" t="s">
        <v>412</v>
      </c>
      <c r="D296" s="154" t="s">
        <v>261</v>
      </c>
      <c r="E296" s="154"/>
    </row>
    <row r="297" spans="1:5">
      <c r="A297" s="168" t="s">
        <v>54</v>
      </c>
      <c r="B297" s="167" t="s">
        <v>33</v>
      </c>
      <c r="C297" s="154" t="s">
        <v>413</v>
      </c>
      <c r="D297" s="154" t="s">
        <v>261</v>
      </c>
      <c r="E297" s="154"/>
    </row>
    <row r="298" spans="1:5">
      <c r="A298" s="168" t="s">
        <v>54</v>
      </c>
      <c r="B298" s="167" t="s">
        <v>273</v>
      </c>
      <c r="C298" s="154" t="s">
        <v>414</v>
      </c>
      <c r="D298" s="154" t="s">
        <v>284</v>
      </c>
      <c r="E298" s="154"/>
    </row>
    <row r="299" spans="1:5">
      <c r="A299" s="168" t="s">
        <v>54</v>
      </c>
      <c r="B299" s="167" t="s">
        <v>273</v>
      </c>
      <c r="C299" s="154" t="s">
        <v>415</v>
      </c>
      <c r="D299" s="154" t="s">
        <v>284</v>
      </c>
      <c r="E299" s="154"/>
    </row>
    <row r="300" spans="1:5">
      <c r="A300" s="168" t="s">
        <v>54</v>
      </c>
      <c r="B300" s="167" t="s">
        <v>273</v>
      </c>
      <c r="C300" s="154" t="s">
        <v>416</v>
      </c>
      <c r="D300" s="154" t="s">
        <v>284</v>
      </c>
      <c r="E300" s="154"/>
    </row>
    <row r="301" spans="1:5">
      <c r="A301" s="168" t="s">
        <v>54</v>
      </c>
      <c r="B301" s="167" t="s">
        <v>273</v>
      </c>
      <c r="C301" s="154" t="s">
        <v>417</v>
      </c>
      <c r="D301" s="154" t="s">
        <v>284</v>
      </c>
      <c r="E301" s="154"/>
    </row>
    <row r="302" spans="1:5">
      <c r="A302" s="168" t="s">
        <v>54</v>
      </c>
      <c r="B302" s="167" t="s">
        <v>273</v>
      </c>
      <c r="C302" s="154" t="s">
        <v>418</v>
      </c>
      <c r="D302" s="154" t="s">
        <v>284</v>
      </c>
      <c r="E302" s="154"/>
    </row>
    <row r="303" spans="1:5">
      <c r="A303" s="168" t="s">
        <v>54</v>
      </c>
      <c r="B303" s="167" t="s">
        <v>273</v>
      </c>
      <c r="C303" s="154" t="s">
        <v>419</v>
      </c>
      <c r="D303" s="154" t="s">
        <v>284</v>
      </c>
      <c r="E303" s="154"/>
    </row>
    <row r="304" spans="1:5">
      <c r="A304" s="168" t="s">
        <v>54</v>
      </c>
      <c r="B304" s="167" t="s">
        <v>273</v>
      </c>
      <c r="C304" s="154" t="s">
        <v>420</v>
      </c>
      <c r="D304" s="154" t="s">
        <v>284</v>
      </c>
      <c r="E304" s="154"/>
    </row>
    <row r="305" spans="1:5">
      <c r="A305" s="168" t="s">
        <v>54</v>
      </c>
      <c r="B305" s="167" t="s">
        <v>273</v>
      </c>
      <c r="C305" s="154" t="s">
        <v>421</v>
      </c>
      <c r="D305" s="154" t="s">
        <v>284</v>
      </c>
      <c r="E305" s="154"/>
    </row>
    <row r="306" spans="1:5">
      <c r="A306" s="168" t="s">
        <v>54</v>
      </c>
      <c r="B306" s="167" t="s">
        <v>273</v>
      </c>
      <c r="C306" s="154" t="s">
        <v>422</v>
      </c>
      <c r="D306" s="154" t="s">
        <v>284</v>
      </c>
      <c r="E306" s="154"/>
    </row>
    <row r="307" spans="1:5">
      <c r="A307" s="168" t="s">
        <v>54</v>
      </c>
      <c r="B307" s="167" t="s">
        <v>273</v>
      </c>
      <c r="C307" s="154" t="s">
        <v>423</v>
      </c>
      <c r="D307" s="154" t="s">
        <v>284</v>
      </c>
      <c r="E307" s="154"/>
    </row>
    <row r="308" spans="1:5">
      <c r="A308" s="168" t="s">
        <v>54</v>
      </c>
      <c r="B308" s="167" t="s">
        <v>27</v>
      </c>
      <c r="C308" s="154" t="s">
        <v>424</v>
      </c>
      <c r="D308" s="154" t="s">
        <v>342</v>
      </c>
      <c r="E308" s="154"/>
    </row>
    <row r="309" spans="1:5">
      <c r="A309" s="168" t="s">
        <v>54</v>
      </c>
      <c r="B309" s="167" t="s">
        <v>27</v>
      </c>
      <c r="C309" s="154" t="s">
        <v>425</v>
      </c>
      <c r="D309" s="154" t="s">
        <v>344</v>
      </c>
      <c r="E309" s="154"/>
    </row>
    <row r="310" spans="1:5">
      <c r="A310" s="168" t="s">
        <v>54</v>
      </c>
      <c r="B310" s="167" t="s">
        <v>38</v>
      </c>
      <c r="C310" s="154" t="s">
        <v>256</v>
      </c>
      <c r="D310" s="154" t="s">
        <v>344</v>
      </c>
      <c r="E310" s="154"/>
    </row>
    <row r="311" spans="1:5">
      <c r="A311" s="168" t="s">
        <v>54</v>
      </c>
      <c r="B311" s="167" t="s">
        <v>67</v>
      </c>
      <c r="C311" s="154" t="s">
        <v>426</v>
      </c>
      <c r="D311" s="154" t="s">
        <v>427</v>
      </c>
      <c r="E311" s="154"/>
    </row>
    <row r="312" spans="1:5">
      <c r="A312" s="168" t="s">
        <v>54</v>
      </c>
      <c r="B312" s="167" t="s">
        <v>340</v>
      </c>
      <c r="C312" s="154" t="s">
        <v>428</v>
      </c>
      <c r="D312" s="154" t="s">
        <v>280</v>
      </c>
      <c r="E312" s="154"/>
    </row>
    <row r="313" spans="1:5">
      <c r="A313" s="168" t="s">
        <v>54</v>
      </c>
      <c r="B313" s="167" t="s">
        <v>328</v>
      </c>
      <c r="C313" s="154" t="s">
        <v>429</v>
      </c>
      <c r="D313" s="154" t="s">
        <v>280</v>
      </c>
      <c r="E313" s="154"/>
    </row>
    <row r="314" spans="1:5">
      <c r="A314" s="168" t="s">
        <v>54</v>
      </c>
      <c r="B314" s="167" t="s">
        <v>328</v>
      </c>
      <c r="C314" s="154" t="s">
        <v>430</v>
      </c>
      <c r="D314" s="154" t="s">
        <v>280</v>
      </c>
      <c r="E314" s="154"/>
    </row>
    <row r="315" spans="1:5">
      <c r="A315" s="168" t="s">
        <v>54</v>
      </c>
      <c r="B315" s="167" t="s">
        <v>328</v>
      </c>
      <c r="C315" s="154" t="s">
        <v>431</v>
      </c>
      <c r="D315" s="154" t="s">
        <v>280</v>
      </c>
      <c r="E315" s="154"/>
    </row>
    <row r="316" spans="1:5">
      <c r="A316" s="168" t="s">
        <v>54</v>
      </c>
      <c r="B316" s="167" t="s">
        <v>328</v>
      </c>
      <c r="C316" s="154" t="s">
        <v>432</v>
      </c>
      <c r="D316" s="154" t="s">
        <v>280</v>
      </c>
      <c r="E316" s="154"/>
    </row>
    <row r="317" spans="1:5">
      <c r="A317" s="168" t="s">
        <v>54</v>
      </c>
      <c r="B317" s="167" t="s">
        <v>38</v>
      </c>
      <c r="C317" s="154" t="s">
        <v>433</v>
      </c>
      <c r="D317" s="154" t="s">
        <v>280</v>
      </c>
      <c r="E317" s="154"/>
    </row>
    <row r="318" spans="1:5">
      <c r="A318" s="168" t="s">
        <v>54</v>
      </c>
      <c r="B318" s="167"/>
      <c r="C318" s="154" t="s">
        <v>434</v>
      </c>
      <c r="D318" s="154" t="s">
        <v>280</v>
      </c>
      <c r="E318" s="154"/>
    </row>
    <row r="319" spans="1:5">
      <c r="A319" s="168" t="s">
        <v>54</v>
      </c>
      <c r="B319" s="167" t="s">
        <v>328</v>
      </c>
      <c r="C319" s="154" t="s">
        <v>435</v>
      </c>
      <c r="D319" s="154" t="s">
        <v>280</v>
      </c>
      <c r="E319" s="154"/>
    </row>
    <row r="320" spans="1:5">
      <c r="A320" s="168" t="s">
        <v>54</v>
      </c>
      <c r="B320" s="167" t="s">
        <v>96</v>
      </c>
      <c r="C320" s="154" t="s">
        <v>436</v>
      </c>
      <c r="D320" s="154" t="s">
        <v>280</v>
      </c>
      <c r="E320" s="154"/>
    </row>
    <row r="321" spans="1:5">
      <c r="A321" s="168" t="s">
        <v>54</v>
      </c>
      <c r="B321" s="167" t="s">
        <v>96</v>
      </c>
      <c r="C321" s="154" t="s">
        <v>437</v>
      </c>
      <c r="D321" s="154" t="s">
        <v>280</v>
      </c>
      <c r="E321" s="154"/>
    </row>
    <row r="322" spans="1:5">
      <c r="A322" s="168" t="s">
        <v>54</v>
      </c>
      <c r="B322" s="167" t="s">
        <v>96</v>
      </c>
      <c r="C322" s="154" t="s">
        <v>438</v>
      </c>
      <c r="D322" s="154" t="s">
        <v>280</v>
      </c>
      <c r="E322" s="154"/>
    </row>
    <row r="323" spans="1:5">
      <c r="A323" s="168" t="s">
        <v>54</v>
      </c>
      <c r="B323" s="167" t="s">
        <v>96</v>
      </c>
      <c r="C323" s="154" t="s">
        <v>439</v>
      </c>
      <c r="D323" s="154" t="s">
        <v>280</v>
      </c>
      <c r="E323" s="154"/>
    </row>
    <row r="324" spans="1:5">
      <c r="A324" s="168" t="s">
        <v>54</v>
      </c>
      <c r="B324" s="167" t="s">
        <v>96</v>
      </c>
      <c r="C324" s="154" t="s">
        <v>440</v>
      </c>
      <c r="D324" s="154" t="s">
        <v>280</v>
      </c>
      <c r="E324" s="154"/>
    </row>
    <row r="325" spans="1:5">
      <c r="A325" s="168" t="s">
        <v>54</v>
      </c>
      <c r="B325" s="167" t="s">
        <v>82</v>
      </c>
      <c r="C325" s="154" t="s">
        <v>441</v>
      </c>
      <c r="D325" s="154" t="s">
        <v>280</v>
      </c>
      <c r="E325" s="154"/>
    </row>
    <row r="326" spans="1:5">
      <c r="A326" s="168" t="s">
        <v>54</v>
      </c>
      <c r="B326" s="167" t="s">
        <v>82</v>
      </c>
      <c r="C326" s="154" t="s">
        <v>442</v>
      </c>
      <c r="D326" s="154" t="s">
        <v>280</v>
      </c>
      <c r="E326" s="154"/>
    </row>
    <row r="327" spans="1:5">
      <c r="A327" s="168" t="s">
        <v>54</v>
      </c>
      <c r="B327" s="167" t="s">
        <v>295</v>
      </c>
      <c r="C327" s="154" t="s">
        <v>443</v>
      </c>
      <c r="D327" s="154" t="s">
        <v>280</v>
      </c>
      <c r="E327" s="154"/>
    </row>
    <row r="328" spans="1:5">
      <c r="A328" s="168" t="s">
        <v>54</v>
      </c>
      <c r="B328" s="167" t="s">
        <v>444</v>
      </c>
      <c r="C328" s="154" t="s">
        <v>445</v>
      </c>
      <c r="D328" s="154" t="s">
        <v>280</v>
      </c>
      <c r="E328" s="154"/>
    </row>
    <row r="329" spans="1:5">
      <c r="A329" s="168" t="s">
        <v>54</v>
      </c>
      <c r="B329" s="167" t="s">
        <v>96</v>
      </c>
      <c r="C329" s="154" t="s">
        <v>446</v>
      </c>
      <c r="D329" s="154" t="s">
        <v>280</v>
      </c>
      <c r="E329" s="154"/>
    </row>
    <row r="330" spans="1:5">
      <c r="A330" s="168" t="s">
        <v>54</v>
      </c>
      <c r="B330" s="167" t="s">
        <v>27</v>
      </c>
      <c r="C330" s="154" t="s">
        <v>447</v>
      </c>
      <c r="D330" s="154" t="s">
        <v>280</v>
      </c>
      <c r="E330" s="154"/>
    </row>
    <row r="331" spans="1:5">
      <c r="A331" s="168" t="s">
        <v>54</v>
      </c>
      <c r="B331" s="167" t="s">
        <v>340</v>
      </c>
      <c r="C331" s="154" t="s">
        <v>448</v>
      </c>
      <c r="D331" s="154" t="s">
        <v>280</v>
      </c>
      <c r="E331" s="154"/>
    </row>
    <row r="332" spans="1:5">
      <c r="A332" s="168" t="s">
        <v>54</v>
      </c>
      <c r="B332" s="167" t="s">
        <v>328</v>
      </c>
      <c r="C332" s="154" t="s">
        <v>449</v>
      </c>
      <c r="D332" s="154" t="s">
        <v>280</v>
      </c>
      <c r="E332" s="154"/>
    </row>
    <row r="333" spans="1:5">
      <c r="A333" s="168" t="s">
        <v>54</v>
      </c>
      <c r="B333" s="167"/>
      <c r="C333" s="154" t="s">
        <v>450</v>
      </c>
      <c r="D333" s="154" t="s">
        <v>280</v>
      </c>
      <c r="E333" s="154"/>
    </row>
    <row r="334" spans="1:5">
      <c r="A334" s="168" t="s">
        <v>54</v>
      </c>
      <c r="B334" s="167" t="s">
        <v>328</v>
      </c>
      <c r="C334" s="154" t="s">
        <v>451</v>
      </c>
      <c r="D334" s="154" t="s">
        <v>280</v>
      </c>
      <c r="E334" s="154"/>
    </row>
    <row r="335" spans="1:5">
      <c r="A335" s="168" t="s">
        <v>54</v>
      </c>
      <c r="B335" s="167" t="s">
        <v>197</v>
      </c>
      <c r="C335" s="154" t="s">
        <v>452</v>
      </c>
      <c r="D335" s="154" t="s">
        <v>280</v>
      </c>
      <c r="E335" s="154"/>
    </row>
    <row r="336" spans="1:5">
      <c r="A336" s="168" t="s">
        <v>54</v>
      </c>
      <c r="B336" s="167" t="s">
        <v>197</v>
      </c>
      <c r="C336" s="154" t="s">
        <v>453</v>
      </c>
      <c r="D336" s="154" t="s">
        <v>280</v>
      </c>
      <c r="E336" s="154"/>
    </row>
    <row r="337" spans="1:5">
      <c r="A337" s="168" t="s">
        <v>54</v>
      </c>
      <c r="B337" s="167" t="s">
        <v>197</v>
      </c>
      <c r="C337" s="154" t="s">
        <v>454</v>
      </c>
      <c r="D337" s="154" t="s">
        <v>280</v>
      </c>
      <c r="E337" s="154"/>
    </row>
    <row r="338" spans="1:5">
      <c r="A338" s="168" t="s">
        <v>54</v>
      </c>
      <c r="B338" s="167" t="s">
        <v>96</v>
      </c>
      <c r="C338" s="154" t="s">
        <v>455</v>
      </c>
      <c r="D338" s="154" t="s">
        <v>267</v>
      </c>
      <c r="E338" s="154"/>
    </row>
    <row r="339" spans="1:5">
      <c r="A339" s="168" t="s">
        <v>54</v>
      </c>
      <c r="B339" s="167" t="s">
        <v>96</v>
      </c>
      <c r="C339" s="154" t="s">
        <v>456</v>
      </c>
      <c r="D339" s="154" t="s">
        <v>267</v>
      </c>
      <c r="E339" s="154"/>
    </row>
    <row r="340" spans="1:5">
      <c r="A340" s="168" t="s">
        <v>54</v>
      </c>
      <c r="B340" s="167" t="s">
        <v>45</v>
      </c>
      <c r="C340" s="154" t="s">
        <v>457</v>
      </c>
      <c r="D340" s="154" t="s">
        <v>267</v>
      </c>
      <c r="E340" s="154"/>
    </row>
    <row r="341" spans="1:5">
      <c r="A341" s="168" t="s">
        <v>54</v>
      </c>
      <c r="B341" s="167" t="s">
        <v>67</v>
      </c>
      <c r="C341" s="154" t="s">
        <v>458</v>
      </c>
      <c r="D341" s="154" t="s">
        <v>459</v>
      </c>
      <c r="E341" s="154" t="s">
        <v>460</v>
      </c>
    </row>
    <row r="342" spans="1:5">
      <c r="A342" s="168" t="s">
        <v>54</v>
      </c>
      <c r="B342" s="167" t="s">
        <v>67</v>
      </c>
      <c r="C342" s="154" t="s">
        <v>461</v>
      </c>
      <c r="D342" s="154" t="s">
        <v>459</v>
      </c>
      <c r="E342" s="154" t="s">
        <v>460</v>
      </c>
    </row>
    <row r="343" spans="1:5">
      <c r="A343" s="168" t="s">
        <v>54</v>
      </c>
      <c r="B343" s="167" t="s">
        <v>67</v>
      </c>
      <c r="C343" s="154" t="s">
        <v>462</v>
      </c>
      <c r="D343" s="154" t="s">
        <v>459</v>
      </c>
      <c r="E343" s="154" t="s">
        <v>460</v>
      </c>
    </row>
    <row r="344" spans="1:5">
      <c r="A344" s="168" t="s">
        <v>54</v>
      </c>
      <c r="B344" s="167" t="s">
        <v>67</v>
      </c>
      <c r="C344" s="154" t="s">
        <v>463</v>
      </c>
      <c r="D344" s="154" t="s">
        <v>459</v>
      </c>
      <c r="E344" s="154" t="s">
        <v>460</v>
      </c>
    </row>
    <row r="345" spans="1:5">
      <c r="A345" s="168" t="s">
        <v>54</v>
      </c>
      <c r="B345" s="167" t="s">
        <v>67</v>
      </c>
      <c r="C345" s="154" t="s">
        <v>464</v>
      </c>
      <c r="D345" s="154" t="s">
        <v>465</v>
      </c>
      <c r="E345" s="154"/>
    </row>
    <row r="346" spans="1:5">
      <c r="A346" s="168" t="s">
        <v>54</v>
      </c>
      <c r="B346" s="167" t="s">
        <v>67</v>
      </c>
      <c r="C346" s="154" t="s">
        <v>466</v>
      </c>
      <c r="D346" s="154" t="s">
        <v>465</v>
      </c>
      <c r="E346" s="154"/>
    </row>
    <row r="347" spans="1:5">
      <c r="A347" s="168" t="s">
        <v>54</v>
      </c>
      <c r="B347" s="167" t="s">
        <v>45</v>
      </c>
      <c r="C347" s="154" t="s">
        <v>467</v>
      </c>
      <c r="D347" s="154" t="s">
        <v>465</v>
      </c>
      <c r="E347" s="154"/>
    </row>
    <row r="348" spans="1:5">
      <c r="A348" s="168" t="s">
        <v>54</v>
      </c>
      <c r="B348" s="167" t="s">
        <v>45</v>
      </c>
      <c r="C348" s="154" t="s">
        <v>468</v>
      </c>
      <c r="D348" s="154" t="s">
        <v>465</v>
      </c>
      <c r="E348" s="154"/>
    </row>
    <row r="349" spans="1:5">
      <c r="A349" s="168" t="s">
        <v>54</v>
      </c>
      <c r="B349" s="167" t="s">
        <v>67</v>
      </c>
      <c r="C349" s="154" t="s">
        <v>469</v>
      </c>
      <c r="D349" s="154" t="s">
        <v>465</v>
      </c>
      <c r="E349" s="154"/>
    </row>
    <row r="350" spans="1:5">
      <c r="A350" s="168" t="s">
        <v>54</v>
      </c>
      <c r="B350" s="167" t="s">
        <v>38</v>
      </c>
      <c r="C350" s="154" t="s">
        <v>470</v>
      </c>
      <c r="D350" s="154" t="s">
        <v>465</v>
      </c>
      <c r="E350" s="154"/>
    </row>
    <row r="351" spans="1:5">
      <c r="A351" s="168" t="s">
        <v>54</v>
      </c>
      <c r="B351" s="167" t="s">
        <v>27</v>
      </c>
      <c r="C351" s="154" t="s">
        <v>471</v>
      </c>
      <c r="D351" s="154" t="s">
        <v>261</v>
      </c>
      <c r="E351" s="154"/>
    </row>
    <row r="352" spans="1:5">
      <c r="A352" s="168" t="s">
        <v>54</v>
      </c>
      <c r="B352" s="167" t="s">
        <v>38</v>
      </c>
      <c r="C352" s="154" t="s">
        <v>472</v>
      </c>
      <c r="D352" s="154" t="s">
        <v>261</v>
      </c>
      <c r="E352" s="154"/>
    </row>
    <row r="353" spans="1:5">
      <c r="A353" s="168" t="s">
        <v>54</v>
      </c>
      <c r="B353" s="167" t="s">
        <v>38</v>
      </c>
      <c r="C353" s="154" t="s">
        <v>473</v>
      </c>
      <c r="D353" s="154" t="s">
        <v>261</v>
      </c>
      <c r="E353" s="154"/>
    </row>
    <row r="354" spans="1:5">
      <c r="A354" s="168" t="s">
        <v>54</v>
      </c>
      <c r="B354" s="167" t="s">
        <v>45</v>
      </c>
      <c r="C354" s="154" t="s">
        <v>474</v>
      </c>
      <c r="D354" s="154" t="s">
        <v>261</v>
      </c>
      <c r="E354" s="154"/>
    </row>
    <row r="355" spans="1:5">
      <c r="A355" s="168" t="s">
        <v>54</v>
      </c>
      <c r="B355" s="167" t="s">
        <v>27</v>
      </c>
      <c r="C355" s="154" t="s">
        <v>475</v>
      </c>
      <c r="D355" s="154" t="s">
        <v>342</v>
      </c>
      <c r="E355" s="154"/>
    </row>
    <row r="356" spans="1:5">
      <c r="A356" s="168" t="s">
        <v>54</v>
      </c>
      <c r="B356" s="167" t="s">
        <v>27</v>
      </c>
      <c r="C356" s="154" t="s">
        <v>476</v>
      </c>
      <c r="D356" s="154" t="s">
        <v>342</v>
      </c>
      <c r="E356" s="154"/>
    </row>
    <row r="357" spans="1:5">
      <c r="A357" s="168" t="s">
        <v>54</v>
      </c>
      <c r="B357" s="167"/>
      <c r="C357" s="154" t="s">
        <v>477</v>
      </c>
      <c r="D357" s="154" t="s">
        <v>478</v>
      </c>
      <c r="E357" s="154"/>
    </row>
    <row r="358" spans="1:5">
      <c r="A358" s="168" t="s">
        <v>54</v>
      </c>
      <c r="B358" s="167"/>
      <c r="C358" s="154" t="s">
        <v>479</v>
      </c>
      <c r="D358" s="154" t="s">
        <v>478</v>
      </c>
      <c r="E358" s="154"/>
    </row>
    <row r="359" spans="1:5">
      <c r="A359" s="168" t="s">
        <v>54</v>
      </c>
      <c r="B359" s="167" t="s">
        <v>480</v>
      </c>
      <c r="C359" s="165" t="s">
        <v>481</v>
      </c>
      <c r="D359" s="154" t="s">
        <v>56</v>
      </c>
      <c r="E359" s="154" t="s">
        <v>482</v>
      </c>
    </row>
    <row r="360" spans="1:5">
      <c r="A360" s="168" t="s">
        <v>54</v>
      </c>
      <c r="B360" s="167" t="s">
        <v>480</v>
      </c>
      <c r="C360" s="165" t="s">
        <v>483</v>
      </c>
      <c r="D360" s="154" t="s">
        <v>56</v>
      </c>
      <c r="E360" s="154" t="s">
        <v>482</v>
      </c>
    </row>
    <row r="361" spans="1:5">
      <c r="A361" s="168" t="s">
        <v>54</v>
      </c>
      <c r="B361" s="167" t="s">
        <v>480</v>
      </c>
      <c r="C361" s="165" t="s">
        <v>484</v>
      </c>
      <c r="D361" s="154" t="s">
        <v>56</v>
      </c>
      <c r="E361" s="154" t="s">
        <v>482</v>
      </c>
    </row>
    <row r="362" spans="1:5">
      <c r="A362" s="168" t="s">
        <v>54</v>
      </c>
      <c r="B362" s="167" t="s">
        <v>480</v>
      </c>
      <c r="C362" s="165" t="s">
        <v>485</v>
      </c>
      <c r="D362" s="154" t="s">
        <v>56</v>
      </c>
      <c r="E362" s="154" t="s">
        <v>482</v>
      </c>
    </row>
    <row r="363" spans="1:5">
      <c r="A363" s="168" t="s">
        <v>54</v>
      </c>
      <c r="B363" s="167" t="s">
        <v>480</v>
      </c>
      <c r="C363" s="165" t="s">
        <v>486</v>
      </c>
      <c r="D363" s="154" t="s">
        <v>56</v>
      </c>
      <c r="E363" s="154" t="s">
        <v>482</v>
      </c>
    </row>
    <row r="364" spans="1:5">
      <c r="A364" s="168" t="s">
        <v>54</v>
      </c>
      <c r="B364" s="167" t="s">
        <v>480</v>
      </c>
      <c r="C364" s="165" t="s">
        <v>487</v>
      </c>
      <c r="D364" s="154" t="s">
        <v>56</v>
      </c>
      <c r="E364" s="154" t="s">
        <v>482</v>
      </c>
    </row>
    <row r="365" spans="1:5">
      <c r="A365" s="168" t="s">
        <v>54</v>
      </c>
      <c r="B365" s="167" t="s">
        <v>480</v>
      </c>
      <c r="C365" s="165" t="s">
        <v>488</v>
      </c>
      <c r="D365" s="154" t="s">
        <v>56</v>
      </c>
      <c r="E365" s="154" t="s">
        <v>482</v>
      </c>
    </row>
    <row r="366" spans="1:5">
      <c r="A366" s="168" t="s">
        <v>54</v>
      </c>
      <c r="B366" s="167" t="s">
        <v>480</v>
      </c>
      <c r="C366" s="165" t="s">
        <v>489</v>
      </c>
      <c r="D366" s="154" t="s">
        <v>56</v>
      </c>
      <c r="E366" s="154" t="s">
        <v>482</v>
      </c>
    </row>
    <row r="367" spans="1:5">
      <c r="A367" s="159" t="s">
        <v>54</v>
      </c>
      <c r="B367" s="54" t="s">
        <v>36</v>
      </c>
      <c r="C367" s="168" t="s">
        <v>490</v>
      </c>
      <c r="D367" s="155" t="s">
        <v>491</v>
      </c>
      <c r="E367" s="154"/>
    </row>
    <row r="368" spans="1:5">
      <c r="A368" s="159" t="s">
        <v>54</v>
      </c>
      <c r="B368" s="54" t="s">
        <v>36</v>
      </c>
      <c r="C368" s="168" t="s">
        <v>492</v>
      </c>
      <c r="D368" s="155" t="s">
        <v>491</v>
      </c>
      <c r="E368" s="154"/>
    </row>
    <row r="369" spans="1:5">
      <c r="A369" s="159" t="s">
        <v>54</v>
      </c>
      <c r="B369" s="54" t="s">
        <v>36</v>
      </c>
      <c r="C369" s="168" t="s">
        <v>493</v>
      </c>
      <c r="D369" s="155" t="s">
        <v>491</v>
      </c>
      <c r="E369" s="154"/>
    </row>
    <row r="370" spans="1:5">
      <c r="A370" s="159" t="s">
        <v>54</v>
      </c>
      <c r="B370" s="54" t="s">
        <v>46</v>
      </c>
      <c r="C370" s="168" t="s">
        <v>494</v>
      </c>
      <c r="D370" s="155" t="s">
        <v>491</v>
      </c>
      <c r="E370" s="154"/>
    </row>
    <row r="371" spans="1:5">
      <c r="A371" s="159" t="s">
        <v>54</v>
      </c>
      <c r="B371" s="54" t="s">
        <v>46</v>
      </c>
      <c r="C371" s="168" t="s">
        <v>495</v>
      </c>
      <c r="D371" s="155" t="s">
        <v>491</v>
      </c>
      <c r="E371" s="154"/>
    </row>
    <row r="372" spans="1:5">
      <c r="A372" s="159" t="s">
        <v>54</v>
      </c>
      <c r="B372" s="176" t="s">
        <v>496</v>
      </c>
      <c r="C372" s="175" t="s">
        <v>497</v>
      </c>
      <c r="D372" s="175" t="s">
        <v>56</v>
      </c>
      <c r="E372" s="154"/>
    </row>
    <row r="373" spans="1:5">
      <c r="A373" s="159" t="s">
        <v>54</v>
      </c>
      <c r="B373" s="176" t="s">
        <v>496</v>
      </c>
      <c r="C373" s="175" t="s">
        <v>498</v>
      </c>
      <c r="D373" s="175" t="s">
        <v>56</v>
      </c>
      <c r="E373" s="154"/>
    </row>
    <row r="374" spans="1:5">
      <c r="A374" s="159" t="s">
        <v>54</v>
      </c>
      <c r="B374" s="176" t="s">
        <v>340</v>
      </c>
      <c r="C374" s="175" t="s">
        <v>499</v>
      </c>
      <c r="D374" s="175" t="s">
        <v>261</v>
      </c>
      <c r="E374" s="154"/>
    </row>
    <row r="375" spans="1:5">
      <c r="A375" s="159" t="s">
        <v>54</v>
      </c>
      <c r="B375" s="176" t="s">
        <v>340</v>
      </c>
      <c r="C375" s="175" t="s">
        <v>500</v>
      </c>
      <c r="D375" s="175" t="s">
        <v>261</v>
      </c>
      <c r="E375" s="154"/>
    </row>
    <row r="376" spans="1:5">
      <c r="A376" s="159" t="s">
        <v>54</v>
      </c>
      <c r="B376" s="176" t="s">
        <v>340</v>
      </c>
      <c r="C376" s="175" t="s">
        <v>501</v>
      </c>
      <c r="D376" s="175" t="s">
        <v>261</v>
      </c>
      <c r="E376" s="154"/>
    </row>
    <row r="377" spans="1:5">
      <c r="A377" s="159" t="s">
        <v>54</v>
      </c>
      <c r="B377" s="176" t="s">
        <v>496</v>
      </c>
      <c r="C377" s="175" t="s">
        <v>502</v>
      </c>
      <c r="D377" s="154" t="s">
        <v>56</v>
      </c>
      <c r="E377" s="154"/>
    </row>
    <row r="378" spans="1:5">
      <c r="A378" s="159" t="s">
        <v>54</v>
      </c>
      <c r="B378" s="176" t="s">
        <v>39</v>
      </c>
      <c r="C378" s="175" t="s">
        <v>503</v>
      </c>
      <c r="D378" s="154" t="s">
        <v>504</v>
      </c>
      <c r="E378" s="154"/>
    </row>
    <row r="379" spans="1:5">
      <c r="A379" s="159" t="s">
        <v>54</v>
      </c>
      <c r="B379" s="176" t="s">
        <v>295</v>
      </c>
      <c r="C379" s="175" t="s">
        <v>505</v>
      </c>
      <c r="D379" s="154" t="s">
        <v>257</v>
      </c>
      <c r="E379" s="154"/>
    </row>
    <row r="380" spans="1:5">
      <c r="A380" s="159" t="s">
        <v>54</v>
      </c>
      <c r="B380" s="176" t="s">
        <v>444</v>
      </c>
      <c r="C380" s="175" t="s">
        <v>506</v>
      </c>
      <c r="D380" s="154" t="s">
        <v>257</v>
      </c>
      <c r="E380" s="154"/>
    </row>
    <row r="381" spans="1:5">
      <c r="A381" s="159" t="s">
        <v>54</v>
      </c>
      <c r="B381" s="176" t="s">
        <v>444</v>
      </c>
      <c r="C381" s="175" t="s">
        <v>507</v>
      </c>
      <c r="D381" s="154" t="s">
        <v>257</v>
      </c>
      <c r="E381" s="154"/>
    </row>
    <row r="382" spans="1:5">
      <c r="A382" s="159" t="s">
        <v>54</v>
      </c>
      <c r="B382" s="176" t="s">
        <v>38</v>
      </c>
      <c r="C382" s="175" t="s">
        <v>508</v>
      </c>
      <c r="D382" s="155" t="s">
        <v>56</v>
      </c>
      <c r="E382" s="154">
        <v>307</v>
      </c>
    </row>
    <row r="383" spans="1:5">
      <c r="A383" s="159" t="s">
        <v>54</v>
      </c>
      <c r="B383" s="176" t="s">
        <v>38</v>
      </c>
      <c r="C383" s="175" t="s">
        <v>509</v>
      </c>
      <c r="D383" s="155" t="s">
        <v>56</v>
      </c>
      <c r="E383" s="154"/>
    </row>
    <row r="384" spans="1:5">
      <c r="A384" s="159" t="s">
        <v>54</v>
      </c>
      <c r="B384" s="176" t="s">
        <v>295</v>
      </c>
      <c r="C384" s="175" t="s">
        <v>510</v>
      </c>
      <c r="D384" s="155" t="s">
        <v>56</v>
      </c>
      <c r="E384" s="154"/>
    </row>
    <row r="385" spans="1:5">
      <c r="A385" s="159" t="s">
        <v>54</v>
      </c>
      <c r="B385" s="176" t="s">
        <v>295</v>
      </c>
      <c r="C385" s="175" t="s">
        <v>511</v>
      </c>
      <c r="D385" s="155" t="s">
        <v>56</v>
      </c>
      <c r="E385" s="154"/>
    </row>
    <row r="386" spans="1:5">
      <c r="A386" s="159" t="s">
        <v>54</v>
      </c>
      <c r="B386" s="167"/>
      <c r="C386" s="175" t="s">
        <v>512</v>
      </c>
      <c r="D386" s="155" t="s">
        <v>56</v>
      </c>
      <c r="E386" s="154"/>
    </row>
    <row r="387" spans="1:5">
      <c r="A387" s="159" t="s">
        <v>54</v>
      </c>
      <c r="B387" s="167"/>
      <c r="C387" s="175" t="s">
        <v>513</v>
      </c>
      <c r="D387" s="155" t="s">
        <v>56</v>
      </c>
      <c r="E387" s="154"/>
    </row>
    <row r="388" spans="1:5">
      <c r="A388" s="159" t="s">
        <v>54</v>
      </c>
      <c r="B388" s="167"/>
      <c r="C388" s="175" t="s">
        <v>514</v>
      </c>
      <c r="D388" s="155" t="s">
        <v>56</v>
      </c>
      <c r="E388" s="154"/>
    </row>
    <row r="389" spans="1:5">
      <c r="A389" s="159" t="s">
        <v>54</v>
      </c>
      <c r="B389" s="167" t="s">
        <v>31</v>
      </c>
      <c r="C389" s="175" t="s">
        <v>515</v>
      </c>
      <c r="D389" s="155" t="s">
        <v>56</v>
      </c>
      <c r="E389" s="154"/>
    </row>
    <row r="390" spans="1:5">
      <c r="A390" s="159" t="s">
        <v>54</v>
      </c>
      <c r="B390" s="167" t="s">
        <v>47</v>
      </c>
      <c r="C390" s="175" t="s">
        <v>516</v>
      </c>
      <c r="D390" s="155" t="s">
        <v>56</v>
      </c>
      <c r="E390" s="154"/>
    </row>
    <row r="391" spans="1:5">
      <c r="A391" s="159" t="s">
        <v>54</v>
      </c>
      <c r="B391" s="167" t="s">
        <v>47</v>
      </c>
      <c r="C391" s="175" t="s">
        <v>517</v>
      </c>
      <c r="D391" s="155" t="s">
        <v>56</v>
      </c>
      <c r="E391" s="154"/>
    </row>
    <row r="392" spans="1:5">
      <c r="A392" s="159" t="s">
        <v>54</v>
      </c>
      <c r="B392" s="167" t="s">
        <v>42</v>
      </c>
      <c r="C392" s="175" t="s">
        <v>518</v>
      </c>
      <c r="D392" s="155" t="s">
        <v>56</v>
      </c>
      <c r="E392" s="154"/>
    </row>
    <row r="393" spans="1:5">
      <c r="A393" s="168" t="s">
        <v>54</v>
      </c>
      <c r="B393" s="161" t="s">
        <v>96</v>
      </c>
      <c r="C393" s="168" t="s">
        <v>519</v>
      </c>
      <c r="D393" s="155" t="s">
        <v>56</v>
      </c>
      <c r="E393" s="154"/>
    </row>
    <row r="394" spans="1:5">
      <c r="A394" s="168" t="s">
        <v>54</v>
      </c>
      <c r="B394" s="161" t="s">
        <v>33</v>
      </c>
      <c r="C394" s="168" t="s">
        <v>520</v>
      </c>
      <c r="D394" s="155" t="s">
        <v>56</v>
      </c>
      <c r="E394" s="154"/>
    </row>
    <row r="395" spans="1:5">
      <c r="A395" s="168" t="s">
        <v>54</v>
      </c>
      <c r="B395" s="161" t="s">
        <v>127</v>
      </c>
      <c r="C395" s="168" t="s">
        <v>521</v>
      </c>
      <c r="D395" s="155" t="s">
        <v>56</v>
      </c>
      <c r="E395" s="154"/>
    </row>
    <row r="396" spans="1:5">
      <c r="A396" s="168" t="s">
        <v>54</v>
      </c>
      <c r="B396" s="161" t="s">
        <v>39</v>
      </c>
      <c r="C396" s="168" t="s">
        <v>522</v>
      </c>
      <c r="D396" s="155" t="s">
        <v>56</v>
      </c>
      <c r="E396" s="154"/>
    </row>
    <row r="397" spans="1:5">
      <c r="A397" s="168" t="s">
        <v>54</v>
      </c>
      <c r="B397" s="161" t="s">
        <v>39</v>
      </c>
      <c r="C397" s="168" t="s">
        <v>523</v>
      </c>
      <c r="D397" s="155" t="s">
        <v>56</v>
      </c>
      <c r="E397" s="154"/>
    </row>
    <row r="398" spans="1:5">
      <c r="A398" s="168" t="s">
        <v>54</v>
      </c>
      <c r="B398" s="167" t="s">
        <v>27</v>
      </c>
      <c r="C398" s="168" t="s">
        <v>524</v>
      </c>
      <c r="D398" s="155" t="s">
        <v>56</v>
      </c>
      <c r="E398" s="154"/>
    </row>
    <row r="399" spans="1:5">
      <c r="A399" s="168" t="s">
        <v>54</v>
      </c>
      <c r="B399" s="167" t="s">
        <v>31</v>
      </c>
      <c r="C399" s="168" t="s">
        <v>525</v>
      </c>
      <c r="D399" s="155" t="s">
        <v>56</v>
      </c>
      <c r="E399" s="154"/>
    </row>
    <row r="400" spans="1:5">
      <c r="A400" s="168" t="s">
        <v>54</v>
      </c>
      <c r="B400" s="167" t="s">
        <v>37</v>
      </c>
      <c r="C400" s="168" t="s">
        <v>526</v>
      </c>
      <c r="D400" s="155" t="s">
        <v>56</v>
      </c>
      <c r="E400" s="154"/>
    </row>
    <row r="401" spans="1:5">
      <c r="A401" s="168" t="s">
        <v>54</v>
      </c>
      <c r="B401" s="167" t="s">
        <v>33</v>
      </c>
      <c r="C401" s="168" t="s">
        <v>527</v>
      </c>
      <c r="D401" s="155" t="s">
        <v>56</v>
      </c>
      <c r="E401" s="154"/>
    </row>
    <row r="402" spans="1:5">
      <c r="A402" s="168" t="s">
        <v>54</v>
      </c>
      <c r="B402" s="167" t="s">
        <v>197</v>
      </c>
      <c r="C402" s="168" t="s">
        <v>528</v>
      </c>
      <c r="D402" s="155" t="s">
        <v>56</v>
      </c>
      <c r="E402" s="154"/>
    </row>
    <row r="403" spans="1:5">
      <c r="A403" s="168" t="s">
        <v>54</v>
      </c>
      <c r="B403" s="167" t="s">
        <v>197</v>
      </c>
      <c r="C403" s="168" t="s">
        <v>529</v>
      </c>
      <c r="D403" s="155" t="s">
        <v>56</v>
      </c>
      <c r="E403" s="154"/>
    </row>
    <row r="404" spans="1:5">
      <c r="A404" s="168" t="s">
        <v>54</v>
      </c>
      <c r="B404" s="167" t="s">
        <v>340</v>
      </c>
      <c r="C404" s="168" t="s">
        <v>530</v>
      </c>
      <c r="D404" s="155" t="s">
        <v>56</v>
      </c>
      <c r="E404" s="154"/>
    </row>
    <row r="405" spans="1:5">
      <c r="A405" s="168" t="s">
        <v>54</v>
      </c>
      <c r="B405" s="167" t="s">
        <v>197</v>
      </c>
      <c r="C405" s="168" t="s">
        <v>531</v>
      </c>
      <c r="D405" s="155" t="s">
        <v>56</v>
      </c>
      <c r="E405" s="154"/>
    </row>
    <row r="406" spans="1:5">
      <c r="A406" s="168" t="s">
        <v>54</v>
      </c>
      <c r="B406" s="167" t="s">
        <v>39</v>
      </c>
      <c r="C406" s="168" t="s">
        <v>532</v>
      </c>
      <c r="D406" s="155" t="s">
        <v>56</v>
      </c>
      <c r="E406" s="154"/>
    </row>
    <row r="407" spans="1:5">
      <c r="A407" s="168" t="s">
        <v>54</v>
      </c>
      <c r="B407" s="167" t="s">
        <v>39</v>
      </c>
      <c r="C407" s="168" t="s">
        <v>533</v>
      </c>
      <c r="D407" s="155" t="s">
        <v>56</v>
      </c>
      <c r="E407" s="154"/>
    </row>
    <row r="408" spans="1:5">
      <c r="A408" s="168" t="s">
        <v>54</v>
      </c>
      <c r="B408" s="167" t="s">
        <v>27</v>
      </c>
      <c r="C408" s="168" t="s">
        <v>534</v>
      </c>
      <c r="D408" s="155" t="s">
        <v>56</v>
      </c>
      <c r="E408" s="154"/>
    </row>
    <row r="409" spans="1:5">
      <c r="A409" s="168" t="s">
        <v>54</v>
      </c>
      <c r="B409" s="167" t="s">
        <v>27</v>
      </c>
      <c r="C409" s="168" t="s">
        <v>535</v>
      </c>
      <c r="D409" s="155" t="s">
        <v>56</v>
      </c>
      <c r="E409" s="154"/>
    </row>
    <row r="410" spans="1:5">
      <c r="A410" s="168" t="s">
        <v>54</v>
      </c>
      <c r="B410" s="167" t="s">
        <v>37</v>
      </c>
      <c r="C410" s="168" t="s">
        <v>536</v>
      </c>
      <c r="D410" s="155" t="s">
        <v>56</v>
      </c>
      <c r="E410" s="154"/>
    </row>
    <row r="411" spans="1:5">
      <c r="A411" s="168" t="s">
        <v>54</v>
      </c>
      <c r="B411" s="167" t="s">
        <v>127</v>
      </c>
      <c r="C411" s="168" t="s">
        <v>537</v>
      </c>
      <c r="D411" s="155" t="s">
        <v>56</v>
      </c>
      <c r="E411" s="154"/>
    </row>
    <row r="412" spans="1:5">
      <c r="A412" s="168" t="s">
        <v>54</v>
      </c>
      <c r="B412" s="167" t="s">
        <v>127</v>
      </c>
      <c r="C412" s="168" t="s">
        <v>538</v>
      </c>
      <c r="D412" s="155" t="s">
        <v>56</v>
      </c>
      <c r="E412" s="154"/>
    </row>
    <row r="413" spans="1:5">
      <c r="A413" s="168" t="s">
        <v>54</v>
      </c>
      <c r="B413" s="167" t="s">
        <v>31</v>
      </c>
      <c r="C413" s="168" t="s">
        <v>539</v>
      </c>
      <c r="D413" s="155" t="s">
        <v>56</v>
      </c>
      <c r="E413" s="154"/>
    </row>
    <row r="414" spans="1:5">
      <c r="A414" s="168" t="s">
        <v>54</v>
      </c>
      <c r="B414" s="167" t="s">
        <v>33</v>
      </c>
      <c r="C414" s="168" t="s">
        <v>540</v>
      </c>
      <c r="D414" s="155" t="s">
        <v>56</v>
      </c>
      <c r="E414" s="154"/>
    </row>
    <row r="415" spans="1:5">
      <c r="A415" s="168" t="s">
        <v>54</v>
      </c>
      <c r="B415" s="167" t="s">
        <v>33</v>
      </c>
      <c r="C415" s="168" t="s">
        <v>541</v>
      </c>
      <c r="D415" s="155" t="s">
        <v>56</v>
      </c>
      <c r="E415" s="154"/>
    </row>
    <row r="416" spans="1:5">
      <c r="A416" s="168" t="s">
        <v>54</v>
      </c>
      <c r="B416" s="167" t="s">
        <v>27</v>
      </c>
      <c r="C416" s="168" t="s">
        <v>542</v>
      </c>
      <c r="D416" s="155" t="s">
        <v>56</v>
      </c>
      <c r="E416" s="154"/>
    </row>
    <row r="417" spans="1:5">
      <c r="A417" s="168" t="s">
        <v>54</v>
      </c>
      <c r="B417" s="167" t="s">
        <v>33</v>
      </c>
      <c r="C417" s="168" t="s">
        <v>543</v>
      </c>
      <c r="D417" s="155" t="s">
        <v>56</v>
      </c>
      <c r="E417" s="154"/>
    </row>
    <row r="418" spans="1:5">
      <c r="A418" s="168" t="s">
        <v>54</v>
      </c>
      <c r="B418" s="167" t="s">
        <v>33</v>
      </c>
      <c r="C418" s="154" t="s">
        <v>544</v>
      </c>
      <c r="D418" s="155" t="s">
        <v>56</v>
      </c>
      <c r="E418" s="154"/>
    </row>
    <row r="419" spans="1:5">
      <c r="A419" s="168" t="s">
        <v>54</v>
      </c>
      <c r="B419" s="167" t="s">
        <v>127</v>
      </c>
      <c r="C419" s="154" t="s">
        <v>545</v>
      </c>
      <c r="D419" s="155" t="s">
        <v>56</v>
      </c>
      <c r="E419" s="154"/>
    </row>
    <row r="420" spans="1:5">
      <c r="A420" s="168" t="s">
        <v>54</v>
      </c>
      <c r="B420" s="167" t="s">
        <v>127</v>
      </c>
      <c r="C420" s="154" t="s">
        <v>546</v>
      </c>
      <c r="D420" s="155" t="s">
        <v>56</v>
      </c>
      <c r="E420" s="154"/>
    </row>
    <row r="421" spans="1:5">
      <c r="A421" s="168" t="s">
        <v>54</v>
      </c>
      <c r="B421" s="167" t="s">
        <v>127</v>
      </c>
      <c r="C421" s="154" t="s">
        <v>547</v>
      </c>
      <c r="D421" s="155" t="s">
        <v>56</v>
      </c>
      <c r="E421" s="154"/>
    </row>
    <row r="422" spans="1:5">
      <c r="A422" s="168" t="s">
        <v>54</v>
      </c>
      <c r="B422" s="167" t="s">
        <v>340</v>
      </c>
      <c r="C422" s="154" t="s">
        <v>548</v>
      </c>
      <c r="D422" s="155" t="s">
        <v>56</v>
      </c>
      <c r="E422" s="154"/>
    </row>
    <row r="423" spans="1:5">
      <c r="A423" s="168" t="s">
        <v>54</v>
      </c>
      <c r="B423" s="167" t="s">
        <v>340</v>
      </c>
      <c r="C423" s="154" t="s">
        <v>549</v>
      </c>
      <c r="D423" s="155" t="s">
        <v>56</v>
      </c>
      <c r="E423" s="154"/>
    </row>
    <row r="424" spans="1:5">
      <c r="A424" s="168" t="s">
        <v>54</v>
      </c>
      <c r="B424" s="167" t="s">
        <v>340</v>
      </c>
      <c r="C424" s="154" t="s">
        <v>550</v>
      </c>
      <c r="D424" s="155" t="s">
        <v>56</v>
      </c>
      <c r="E424" s="154"/>
    </row>
    <row r="425" spans="1:5">
      <c r="A425" s="168" t="s">
        <v>54</v>
      </c>
      <c r="B425" s="167" t="s">
        <v>43</v>
      </c>
      <c r="C425" s="154" t="s">
        <v>551</v>
      </c>
      <c r="D425" s="155" t="s">
        <v>56</v>
      </c>
      <c r="E425" s="154"/>
    </row>
    <row r="426" spans="1:5">
      <c r="A426" s="168" t="s">
        <v>54</v>
      </c>
      <c r="B426" s="167" t="s">
        <v>43</v>
      </c>
      <c r="C426" s="154" t="s">
        <v>552</v>
      </c>
      <c r="D426" s="155" t="s">
        <v>56</v>
      </c>
      <c r="E426" s="154"/>
    </row>
    <row r="427" spans="1:5">
      <c r="A427" s="168" t="s">
        <v>54</v>
      </c>
      <c r="B427" s="167" t="s">
        <v>96</v>
      </c>
      <c r="C427" s="154" t="s">
        <v>553</v>
      </c>
      <c r="D427" s="155" t="s">
        <v>56</v>
      </c>
      <c r="E427" s="154"/>
    </row>
    <row r="428" spans="1:5">
      <c r="A428" s="168" t="s">
        <v>54</v>
      </c>
      <c r="B428" s="167" t="s">
        <v>96</v>
      </c>
      <c r="C428" s="154" t="s">
        <v>554</v>
      </c>
      <c r="D428" s="155" t="s">
        <v>56</v>
      </c>
      <c r="E428" s="154"/>
    </row>
    <row r="429" spans="1:5">
      <c r="A429" s="168" t="s">
        <v>54</v>
      </c>
      <c r="B429" s="167" t="s">
        <v>96</v>
      </c>
      <c r="C429" s="154" t="s">
        <v>555</v>
      </c>
      <c r="D429" s="155" t="s">
        <v>56</v>
      </c>
      <c r="E429" s="154"/>
    </row>
    <row r="430" spans="1:5">
      <c r="A430" s="168" t="s">
        <v>54</v>
      </c>
      <c r="B430" s="167" t="s">
        <v>96</v>
      </c>
      <c r="C430" s="154" t="s">
        <v>556</v>
      </c>
      <c r="D430" s="155" t="s">
        <v>56</v>
      </c>
      <c r="E430" s="154"/>
    </row>
    <row r="431" spans="1:5">
      <c r="A431" s="168" t="s">
        <v>54</v>
      </c>
      <c r="B431" s="167" t="s">
        <v>96</v>
      </c>
      <c r="C431" s="154" t="s">
        <v>557</v>
      </c>
      <c r="D431" s="155" t="s">
        <v>56</v>
      </c>
      <c r="E431" s="154"/>
    </row>
    <row r="432" spans="1:5">
      <c r="A432" s="168" t="s">
        <v>54</v>
      </c>
      <c r="B432" s="167" t="s">
        <v>96</v>
      </c>
      <c r="C432" s="154" t="s">
        <v>558</v>
      </c>
      <c r="D432" s="155" t="s">
        <v>56</v>
      </c>
      <c r="E432" s="154"/>
    </row>
    <row r="433" spans="1:5">
      <c r="A433" s="168" t="s">
        <v>54</v>
      </c>
      <c r="B433" s="167" t="s">
        <v>30</v>
      </c>
      <c r="C433" s="154" t="s">
        <v>559</v>
      </c>
      <c r="D433" s="155" t="s">
        <v>56</v>
      </c>
      <c r="E433" s="154"/>
    </row>
    <row r="434" spans="1:5">
      <c r="A434" s="168" t="s">
        <v>54</v>
      </c>
      <c r="B434" s="167" t="s">
        <v>560</v>
      </c>
      <c r="C434" s="154" t="s">
        <v>561</v>
      </c>
      <c r="D434" s="155" t="s">
        <v>56</v>
      </c>
      <c r="E434" s="154"/>
    </row>
    <row r="435" spans="1:5">
      <c r="A435" s="168" t="s">
        <v>54</v>
      </c>
      <c r="B435" s="167" t="s">
        <v>560</v>
      </c>
      <c r="C435" s="154" t="s">
        <v>562</v>
      </c>
      <c r="D435" s="155" t="s">
        <v>56</v>
      </c>
      <c r="E435" s="154"/>
    </row>
    <row r="436" spans="1:5">
      <c r="A436" s="168" t="s">
        <v>54</v>
      </c>
      <c r="B436" s="167" t="s">
        <v>96</v>
      </c>
      <c r="C436" s="154" t="s">
        <v>563</v>
      </c>
      <c r="D436" s="155" t="s">
        <v>56</v>
      </c>
      <c r="E436" s="154"/>
    </row>
    <row r="437" spans="1:5">
      <c r="A437" s="168" t="s">
        <v>54</v>
      </c>
      <c r="B437" s="167" t="s">
        <v>560</v>
      </c>
      <c r="C437" s="154" t="s">
        <v>564</v>
      </c>
      <c r="D437" s="155" t="s">
        <v>56</v>
      </c>
      <c r="E437" s="154"/>
    </row>
    <row r="438" spans="1:5">
      <c r="A438" s="168" t="s">
        <v>54</v>
      </c>
      <c r="B438" s="167" t="s">
        <v>560</v>
      </c>
      <c r="C438" s="154" t="s">
        <v>565</v>
      </c>
      <c r="D438" s="155" t="s">
        <v>56</v>
      </c>
      <c r="E438" s="154"/>
    </row>
    <row r="439" spans="1:5">
      <c r="A439" s="168" t="s">
        <v>54</v>
      </c>
      <c r="B439" s="167" t="s">
        <v>27</v>
      </c>
      <c r="C439" s="154" t="s">
        <v>566</v>
      </c>
      <c r="D439" s="155" t="s">
        <v>56</v>
      </c>
      <c r="E439" s="154"/>
    </row>
    <row r="440" spans="1:5">
      <c r="A440" s="168" t="s">
        <v>54</v>
      </c>
      <c r="B440" s="167" t="s">
        <v>197</v>
      </c>
      <c r="C440" s="154" t="s">
        <v>567</v>
      </c>
      <c r="D440" s="155" t="s">
        <v>56</v>
      </c>
      <c r="E440" s="154"/>
    </row>
    <row r="441" spans="1:5">
      <c r="A441" s="168" t="s">
        <v>54</v>
      </c>
      <c r="B441" s="167" t="s">
        <v>340</v>
      </c>
      <c r="C441" s="154" t="s">
        <v>568</v>
      </c>
      <c r="D441" s="155" t="s">
        <v>56</v>
      </c>
      <c r="E441" s="154"/>
    </row>
    <row r="442" spans="1:5">
      <c r="A442" s="168" t="s">
        <v>54</v>
      </c>
      <c r="B442" s="167" t="s">
        <v>197</v>
      </c>
      <c r="C442" s="154" t="s">
        <v>569</v>
      </c>
      <c r="D442" s="155" t="s">
        <v>56</v>
      </c>
      <c r="E442" s="154"/>
    </row>
    <row r="443" spans="1:5">
      <c r="A443" s="168" t="s">
        <v>54</v>
      </c>
      <c r="B443" s="167" t="s">
        <v>27</v>
      </c>
      <c r="C443" s="154" t="s">
        <v>570</v>
      </c>
      <c r="D443" s="155" t="s">
        <v>56</v>
      </c>
      <c r="E443" s="154"/>
    </row>
    <row r="444" spans="1:5">
      <c r="A444" s="168" t="s">
        <v>54</v>
      </c>
      <c r="B444" s="167" t="s">
        <v>340</v>
      </c>
      <c r="C444" s="154" t="s">
        <v>571</v>
      </c>
      <c r="D444" s="155" t="s">
        <v>56</v>
      </c>
      <c r="E444" s="154"/>
    </row>
    <row r="445" spans="1:5">
      <c r="A445" s="168" t="s">
        <v>54</v>
      </c>
      <c r="B445" s="167" t="s">
        <v>197</v>
      </c>
      <c r="C445" s="154" t="s">
        <v>572</v>
      </c>
      <c r="D445" s="155" t="s">
        <v>56</v>
      </c>
      <c r="E445" s="154"/>
    </row>
    <row r="446" spans="1:5">
      <c r="A446" s="168" t="s">
        <v>54</v>
      </c>
      <c r="B446" s="167" t="s">
        <v>40</v>
      </c>
      <c r="C446" s="154" t="s">
        <v>573</v>
      </c>
      <c r="D446" s="155" t="s">
        <v>56</v>
      </c>
      <c r="E446" s="154"/>
    </row>
    <row r="447" spans="1:5">
      <c r="A447" s="168" t="s">
        <v>54</v>
      </c>
      <c r="B447" s="167" t="s">
        <v>40</v>
      </c>
      <c r="C447" s="154" t="s">
        <v>574</v>
      </c>
      <c r="D447" s="155" t="s">
        <v>56</v>
      </c>
      <c r="E447" s="154"/>
    </row>
    <row r="448" spans="1:5">
      <c r="A448" s="168" t="s">
        <v>54</v>
      </c>
      <c r="B448" s="167" t="s">
        <v>40</v>
      </c>
      <c r="C448" s="154" t="s">
        <v>575</v>
      </c>
      <c r="D448" s="155" t="s">
        <v>56</v>
      </c>
      <c r="E448" s="154"/>
    </row>
    <row r="449" spans="1:5">
      <c r="A449" s="168" t="s">
        <v>54</v>
      </c>
      <c r="B449" s="167" t="s">
        <v>40</v>
      </c>
      <c r="C449" s="154" t="s">
        <v>576</v>
      </c>
      <c r="D449" s="155" t="s">
        <v>56</v>
      </c>
      <c r="E449" s="154"/>
    </row>
    <row r="450" spans="1:5">
      <c r="A450" s="168" t="s">
        <v>54</v>
      </c>
      <c r="B450" s="167" t="s">
        <v>40</v>
      </c>
      <c r="C450" s="154" t="s">
        <v>577</v>
      </c>
      <c r="D450" s="155" t="s">
        <v>56</v>
      </c>
      <c r="E450" s="154"/>
    </row>
    <row r="451" spans="1:5">
      <c r="A451" s="168" t="s">
        <v>54</v>
      </c>
      <c r="B451" s="167" t="s">
        <v>340</v>
      </c>
      <c r="C451" s="154" t="s">
        <v>578</v>
      </c>
      <c r="D451" s="155" t="s">
        <v>56</v>
      </c>
      <c r="E451" s="154"/>
    </row>
    <row r="452" spans="1:5">
      <c r="A452" s="168" t="s">
        <v>54</v>
      </c>
      <c r="B452" s="167" t="s">
        <v>27</v>
      </c>
      <c r="C452" s="154" t="s">
        <v>579</v>
      </c>
      <c r="D452" s="155" t="s">
        <v>56</v>
      </c>
      <c r="E452" s="154"/>
    </row>
    <row r="453" spans="1:5">
      <c r="A453" s="168" t="s">
        <v>54</v>
      </c>
      <c r="B453" s="167" t="s">
        <v>30</v>
      </c>
      <c r="C453" s="154" t="s">
        <v>580</v>
      </c>
      <c r="D453" s="155" t="s">
        <v>56</v>
      </c>
      <c r="E453" s="154"/>
    </row>
    <row r="454" spans="1:5">
      <c r="A454" s="168" t="s">
        <v>54</v>
      </c>
      <c r="B454" s="167" t="s">
        <v>36</v>
      </c>
      <c r="C454" s="154" t="s">
        <v>581</v>
      </c>
      <c r="D454" s="155" t="s">
        <v>56</v>
      </c>
      <c r="E454" s="154"/>
    </row>
    <row r="455" spans="1:5">
      <c r="A455" s="168" t="s">
        <v>54</v>
      </c>
      <c r="B455" s="167" t="s">
        <v>27</v>
      </c>
      <c r="C455" s="154" t="s">
        <v>582</v>
      </c>
      <c r="D455" s="155" t="s">
        <v>56</v>
      </c>
      <c r="E455" s="154"/>
    </row>
    <row r="456" spans="1:5">
      <c r="A456" s="168" t="s">
        <v>54</v>
      </c>
      <c r="B456" s="167" t="s">
        <v>27</v>
      </c>
      <c r="C456" s="154" t="s">
        <v>583</v>
      </c>
      <c r="D456" s="155" t="s">
        <v>56</v>
      </c>
      <c r="E456" s="154"/>
    </row>
    <row r="457" spans="1:5">
      <c r="A457" s="168" t="s">
        <v>54</v>
      </c>
      <c r="B457" s="167" t="s">
        <v>127</v>
      </c>
      <c r="C457" s="154" t="s">
        <v>584</v>
      </c>
      <c r="D457" s="155" t="s">
        <v>56</v>
      </c>
      <c r="E457" s="154"/>
    </row>
    <row r="458" spans="1:5">
      <c r="A458" s="168" t="s">
        <v>54</v>
      </c>
      <c r="B458" s="167" t="s">
        <v>27</v>
      </c>
      <c r="C458" s="154" t="s">
        <v>585</v>
      </c>
      <c r="D458" s="155" t="s">
        <v>56</v>
      </c>
      <c r="E458" s="154"/>
    </row>
    <row r="459" spans="1:5">
      <c r="A459" s="168" t="s">
        <v>54</v>
      </c>
      <c r="B459" s="167" t="s">
        <v>27</v>
      </c>
      <c r="C459" s="154" t="s">
        <v>586</v>
      </c>
      <c r="D459" s="155" t="s">
        <v>56</v>
      </c>
      <c r="E459" s="154"/>
    </row>
    <row r="460" spans="1:5">
      <c r="A460" s="168" t="s">
        <v>54</v>
      </c>
      <c r="B460" s="167" t="s">
        <v>30</v>
      </c>
      <c r="C460" s="154" t="s">
        <v>587</v>
      </c>
      <c r="D460" s="155" t="s">
        <v>56</v>
      </c>
      <c r="E460" s="154"/>
    </row>
    <row r="461" spans="1:5">
      <c r="A461" s="168" t="s">
        <v>54</v>
      </c>
      <c r="B461" s="167" t="s">
        <v>30</v>
      </c>
      <c r="C461" s="154" t="s">
        <v>588</v>
      </c>
      <c r="D461" s="155" t="s">
        <v>56</v>
      </c>
      <c r="E461" s="154"/>
    </row>
    <row r="462" spans="1:5">
      <c r="A462" s="168" t="s">
        <v>54</v>
      </c>
      <c r="B462" s="167" t="s">
        <v>39</v>
      </c>
      <c r="C462" s="154" t="s">
        <v>589</v>
      </c>
      <c r="D462" s="155" t="s">
        <v>56</v>
      </c>
      <c r="E462" s="154"/>
    </row>
    <row r="463" spans="1:5">
      <c r="A463" s="168" t="s">
        <v>54</v>
      </c>
      <c r="B463" s="167" t="s">
        <v>36</v>
      </c>
      <c r="C463" s="154" t="s">
        <v>590</v>
      </c>
      <c r="D463" s="155" t="s">
        <v>56</v>
      </c>
      <c r="E463" s="154"/>
    </row>
    <row r="464" spans="1:5">
      <c r="A464" s="168" t="s">
        <v>54</v>
      </c>
      <c r="B464" s="167" t="s">
        <v>39</v>
      </c>
      <c r="C464" s="154" t="s">
        <v>591</v>
      </c>
      <c r="D464" s="155" t="s">
        <v>56</v>
      </c>
      <c r="E464" s="154"/>
    </row>
    <row r="465" spans="1:5">
      <c r="A465" s="168" t="s">
        <v>54</v>
      </c>
      <c r="B465" s="167" t="s">
        <v>127</v>
      </c>
      <c r="C465" s="154" t="s">
        <v>592</v>
      </c>
      <c r="D465" s="155" t="s">
        <v>56</v>
      </c>
      <c r="E465" s="154"/>
    </row>
    <row r="466" spans="1:5">
      <c r="A466" s="168" t="s">
        <v>54</v>
      </c>
      <c r="B466" s="167" t="s">
        <v>46</v>
      </c>
      <c r="C466" s="154" t="s">
        <v>593</v>
      </c>
      <c r="D466" s="155" t="s">
        <v>56</v>
      </c>
      <c r="E466" s="154"/>
    </row>
    <row r="467" spans="1:5">
      <c r="A467" s="168" t="s">
        <v>54</v>
      </c>
      <c r="B467" s="167" t="s">
        <v>46</v>
      </c>
      <c r="C467" s="154" t="s">
        <v>594</v>
      </c>
      <c r="D467" s="155" t="s">
        <v>56</v>
      </c>
      <c r="E467" s="154"/>
    </row>
    <row r="468" spans="1:5">
      <c r="A468" s="168" t="s">
        <v>54</v>
      </c>
      <c r="B468" s="167" t="s">
        <v>197</v>
      </c>
      <c r="C468" s="154" t="s">
        <v>595</v>
      </c>
      <c r="D468" s="155" t="s">
        <v>56</v>
      </c>
      <c r="E468" s="154"/>
    </row>
    <row r="469" spans="1:5">
      <c r="A469" s="168" t="s">
        <v>54</v>
      </c>
      <c r="B469" s="167" t="s">
        <v>340</v>
      </c>
      <c r="C469" s="154" t="s">
        <v>596</v>
      </c>
      <c r="D469" s="155" t="s">
        <v>56</v>
      </c>
      <c r="E469" s="154"/>
    </row>
    <row r="470" spans="1:5">
      <c r="A470" s="168" t="s">
        <v>54</v>
      </c>
      <c r="B470" s="167" t="s">
        <v>39</v>
      </c>
      <c r="C470" s="154" t="s">
        <v>597</v>
      </c>
      <c r="D470" s="155" t="s">
        <v>56</v>
      </c>
      <c r="E470" s="154"/>
    </row>
    <row r="471" spans="1:5">
      <c r="A471" s="168" t="s">
        <v>54</v>
      </c>
      <c r="B471" s="167" t="s">
        <v>340</v>
      </c>
      <c r="C471" s="154" t="s">
        <v>598</v>
      </c>
      <c r="D471" s="155" t="s">
        <v>56</v>
      </c>
      <c r="E471" s="154"/>
    </row>
    <row r="472" spans="1:5">
      <c r="A472" s="168" t="s">
        <v>54</v>
      </c>
      <c r="B472" s="167" t="s">
        <v>340</v>
      </c>
      <c r="C472" s="154" t="s">
        <v>599</v>
      </c>
      <c r="D472" s="155" t="s">
        <v>56</v>
      </c>
      <c r="E472" s="154"/>
    </row>
    <row r="473" spans="1:5">
      <c r="A473" s="168" t="s">
        <v>54</v>
      </c>
      <c r="B473" s="167" t="s">
        <v>27</v>
      </c>
      <c r="C473" s="154" t="s">
        <v>600</v>
      </c>
      <c r="D473" s="155" t="s">
        <v>56</v>
      </c>
      <c r="E473" s="154"/>
    </row>
    <row r="474" spans="1:5">
      <c r="A474" s="168" t="s">
        <v>54</v>
      </c>
      <c r="B474" s="167" t="s">
        <v>27</v>
      </c>
      <c r="C474" s="154" t="s">
        <v>601</v>
      </c>
      <c r="D474" s="155" t="s">
        <v>56</v>
      </c>
      <c r="E474" s="154"/>
    </row>
    <row r="475" spans="1:5">
      <c r="A475" s="168" t="s">
        <v>54</v>
      </c>
      <c r="B475" s="167" t="s">
        <v>328</v>
      </c>
      <c r="C475" s="154" t="s">
        <v>602</v>
      </c>
      <c r="D475" s="155" t="s">
        <v>56</v>
      </c>
      <c r="E475" s="154"/>
    </row>
    <row r="476" spans="1:5">
      <c r="A476" s="168" t="s">
        <v>54</v>
      </c>
      <c r="B476" s="161" t="s">
        <v>40</v>
      </c>
      <c r="C476" s="178" t="s">
        <v>603</v>
      </c>
      <c r="D476" s="196" t="s">
        <v>604</v>
      </c>
      <c r="E476" s="159"/>
    </row>
    <row r="477" spans="1:5">
      <c r="A477" s="168" t="s">
        <v>54</v>
      </c>
      <c r="B477" s="161" t="s">
        <v>33</v>
      </c>
      <c r="C477" s="178" t="s">
        <v>605</v>
      </c>
      <c r="D477" s="196" t="s">
        <v>606</v>
      </c>
      <c r="E477" s="159"/>
    </row>
    <row r="478" spans="1:5">
      <c r="A478" s="168" t="s">
        <v>54</v>
      </c>
      <c r="B478" s="161" t="s">
        <v>148</v>
      </c>
      <c r="C478" s="178" t="s">
        <v>607</v>
      </c>
      <c r="D478" s="196" t="s">
        <v>608</v>
      </c>
      <c r="E478" s="159"/>
    </row>
    <row r="479" spans="1:5">
      <c r="A479" s="168" t="s">
        <v>54</v>
      </c>
      <c r="B479" s="161" t="s">
        <v>40</v>
      </c>
      <c r="C479" s="178" t="s">
        <v>609</v>
      </c>
      <c r="D479" s="196" t="s">
        <v>610</v>
      </c>
      <c r="E479" s="159"/>
    </row>
    <row r="480" spans="1:5">
      <c r="A480" s="168" t="s">
        <v>54</v>
      </c>
      <c r="B480" s="161" t="s">
        <v>40</v>
      </c>
      <c r="C480" s="178" t="s">
        <v>611</v>
      </c>
      <c r="D480" s="196" t="s">
        <v>612</v>
      </c>
      <c r="E480" s="159"/>
    </row>
    <row r="481" spans="1:5">
      <c r="A481" s="168" t="s">
        <v>54</v>
      </c>
      <c r="B481" s="161" t="s">
        <v>33</v>
      </c>
      <c r="C481" s="178" t="s">
        <v>613</v>
      </c>
      <c r="D481" s="196" t="s">
        <v>614</v>
      </c>
      <c r="E481" s="159"/>
    </row>
    <row r="482" spans="1:5">
      <c r="A482" s="168" t="s">
        <v>54</v>
      </c>
      <c r="B482" s="161" t="s">
        <v>33</v>
      </c>
      <c r="C482" s="178" t="s">
        <v>615</v>
      </c>
      <c r="D482" s="196" t="s">
        <v>616</v>
      </c>
      <c r="E482" s="159"/>
    </row>
    <row r="483" spans="1:5">
      <c r="A483" s="168" t="s">
        <v>54</v>
      </c>
      <c r="B483" s="161" t="s">
        <v>148</v>
      </c>
      <c r="C483" s="178" t="s">
        <v>617</v>
      </c>
      <c r="D483" s="196" t="s">
        <v>618</v>
      </c>
      <c r="E483" s="159"/>
    </row>
    <row r="484" spans="1:5">
      <c r="A484" s="168" t="s">
        <v>54</v>
      </c>
      <c r="B484" s="161" t="s">
        <v>197</v>
      </c>
      <c r="C484" s="178" t="s">
        <v>619</v>
      </c>
      <c r="D484" s="168" t="s">
        <v>620</v>
      </c>
      <c r="E484" s="159"/>
    </row>
    <row r="485" spans="1:5">
      <c r="A485" s="168" t="s">
        <v>54</v>
      </c>
      <c r="B485" s="161" t="s">
        <v>621</v>
      </c>
      <c r="C485" s="178" t="s">
        <v>622</v>
      </c>
      <c r="D485" s="196" t="s">
        <v>623</v>
      </c>
      <c r="E485" s="159"/>
    </row>
    <row r="486" ht="24" spans="1:5">
      <c r="A486" s="168" t="s">
        <v>54</v>
      </c>
      <c r="B486" s="161" t="s">
        <v>624</v>
      </c>
      <c r="C486" s="319" t="s">
        <v>625</v>
      </c>
      <c r="D486" s="196" t="s">
        <v>626</v>
      </c>
      <c r="E486" s="159"/>
    </row>
    <row r="487" spans="1:5">
      <c r="A487" s="168" t="s">
        <v>54</v>
      </c>
      <c r="B487" s="161" t="s">
        <v>621</v>
      </c>
      <c r="C487" s="319" t="s">
        <v>627</v>
      </c>
      <c r="D487" s="196" t="s">
        <v>628</v>
      </c>
      <c r="E487" s="159"/>
    </row>
    <row r="488" spans="1:5">
      <c r="A488" s="168" t="s">
        <v>54</v>
      </c>
      <c r="B488" s="161" t="s">
        <v>621</v>
      </c>
      <c r="C488" s="319" t="s">
        <v>629</v>
      </c>
      <c r="D488" s="196" t="s">
        <v>630</v>
      </c>
      <c r="E488" s="159"/>
    </row>
    <row r="489" spans="1:5">
      <c r="A489" s="68" t="s">
        <v>54</v>
      </c>
      <c r="B489" s="320" t="s">
        <v>631</v>
      </c>
      <c r="C489" s="159" t="s">
        <v>632</v>
      </c>
      <c r="D489" s="68" t="s">
        <v>297</v>
      </c>
      <c r="E489" s="40"/>
    </row>
    <row r="490" spans="1:5">
      <c r="A490" s="68" t="s">
        <v>54</v>
      </c>
      <c r="B490" s="321" t="s">
        <v>633</v>
      </c>
      <c r="C490" s="322" t="s">
        <v>634</v>
      </c>
      <c r="D490" s="68" t="s">
        <v>297</v>
      </c>
      <c r="E490" s="40"/>
    </row>
    <row r="491" spans="1:5">
      <c r="A491" s="68" t="s">
        <v>54</v>
      </c>
      <c r="B491" s="320" t="s">
        <v>328</v>
      </c>
      <c r="C491" s="159" t="s">
        <v>635</v>
      </c>
      <c r="D491" s="68" t="s">
        <v>297</v>
      </c>
      <c r="E491" s="40"/>
    </row>
    <row r="492" spans="1:5">
      <c r="A492" s="68" t="s">
        <v>54</v>
      </c>
      <c r="B492" s="320" t="s">
        <v>328</v>
      </c>
      <c r="C492" s="159" t="s">
        <v>636</v>
      </c>
      <c r="D492" s="68" t="s">
        <v>297</v>
      </c>
      <c r="E492" s="40"/>
    </row>
    <row r="493" spans="1:5">
      <c r="A493" s="68" t="s">
        <v>54</v>
      </c>
      <c r="B493" s="320" t="s">
        <v>496</v>
      </c>
      <c r="C493" s="159" t="s">
        <v>637</v>
      </c>
      <c r="D493" s="68" t="s">
        <v>297</v>
      </c>
      <c r="E493" s="40"/>
    </row>
    <row r="494" spans="1:5">
      <c r="A494" s="68" t="s">
        <v>54</v>
      </c>
      <c r="B494" s="320" t="s">
        <v>328</v>
      </c>
      <c r="C494" s="159" t="s">
        <v>638</v>
      </c>
      <c r="D494" s="68" t="s">
        <v>297</v>
      </c>
      <c r="E494" s="40"/>
    </row>
    <row r="495" spans="1:5">
      <c r="A495" s="68" t="s">
        <v>54</v>
      </c>
      <c r="B495" s="320" t="s">
        <v>639</v>
      </c>
      <c r="C495" s="159" t="s">
        <v>640</v>
      </c>
      <c r="D495" s="68" t="s">
        <v>297</v>
      </c>
      <c r="E495" s="40"/>
    </row>
    <row r="496" spans="1:5">
      <c r="A496" s="68" t="s">
        <v>54</v>
      </c>
      <c r="B496" s="320" t="s">
        <v>639</v>
      </c>
      <c r="C496" s="159" t="s">
        <v>641</v>
      </c>
      <c r="D496" s="68" t="s">
        <v>297</v>
      </c>
      <c r="E496" s="40"/>
    </row>
    <row r="497" spans="1:5">
      <c r="A497" s="68" t="s">
        <v>54</v>
      </c>
      <c r="B497" s="320" t="s">
        <v>639</v>
      </c>
      <c r="C497" s="159" t="s">
        <v>642</v>
      </c>
      <c r="D497" s="68" t="s">
        <v>297</v>
      </c>
      <c r="E497" s="40"/>
    </row>
    <row r="498" spans="1:5">
      <c r="A498" s="68" t="s">
        <v>54</v>
      </c>
      <c r="B498" s="320" t="s">
        <v>201</v>
      </c>
      <c r="C498" s="159" t="s">
        <v>643</v>
      </c>
      <c r="D498" s="68" t="s">
        <v>297</v>
      </c>
      <c r="E498" s="40"/>
    </row>
    <row r="499" spans="1:5">
      <c r="A499" s="68" t="s">
        <v>54</v>
      </c>
      <c r="B499" s="320" t="s">
        <v>201</v>
      </c>
      <c r="C499" s="159" t="s">
        <v>644</v>
      </c>
      <c r="D499" s="68" t="s">
        <v>297</v>
      </c>
      <c r="E499" s="40"/>
    </row>
    <row r="500" spans="1:5">
      <c r="A500" s="68" t="s">
        <v>54</v>
      </c>
      <c r="B500" s="320" t="s">
        <v>31</v>
      </c>
      <c r="C500" s="159" t="s">
        <v>645</v>
      </c>
      <c r="D500" s="68" t="s">
        <v>297</v>
      </c>
      <c r="E500" s="40"/>
    </row>
    <row r="501" spans="1:5">
      <c r="A501" s="68" t="s">
        <v>54</v>
      </c>
      <c r="B501" s="320" t="s">
        <v>333</v>
      </c>
      <c r="C501" s="159" t="s">
        <v>646</v>
      </c>
      <c r="D501" s="68" t="s">
        <v>297</v>
      </c>
      <c r="E501" s="40"/>
    </row>
    <row r="502" spans="1:5">
      <c r="A502" s="68" t="s">
        <v>54</v>
      </c>
      <c r="B502" s="320" t="s">
        <v>333</v>
      </c>
      <c r="C502" s="159" t="s">
        <v>647</v>
      </c>
      <c r="D502" s="68" t="s">
        <v>297</v>
      </c>
      <c r="E502" s="40"/>
    </row>
    <row r="503" spans="1:5">
      <c r="A503" s="68" t="s">
        <v>54</v>
      </c>
      <c r="B503" s="320" t="s">
        <v>333</v>
      </c>
      <c r="C503" s="159" t="s">
        <v>648</v>
      </c>
      <c r="D503" s="68" t="s">
        <v>297</v>
      </c>
      <c r="E503" s="40"/>
    </row>
    <row r="504" spans="1:5">
      <c r="A504" s="68" t="s">
        <v>54</v>
      </c>
      <c r="B504" s="320" t="s">
        <v>333</v>
      </c>
      <c r="C504" s="159" t="s">
        <v>649</v>
      </c>
      <c r="D504" s="68" t="s">
        <v>297</v>
      </c>
      <c r="E504" s="40"/>
    </row>
    <row r="505" spans="1:5">
      <c r="A505" s="68" t="s">
        <v>54</v>
      </c>
      <c r="B505" s="320" t="s">
        <v>31</v>
      </c>
      <c r="C505" s="159" t="s">
        <v>650</v>
      </c>
      <c r="D505" s="68" t="s">
        <v>297</v>
      </c>
      <c r="E505" s="40"/>
    </row>
    <row r="506" spans="1:5">
      <c r="A506" s="68" t="s">
        <v>54</v>
      </c>
      <c r="B506" s="320" t="s">
        <v>31</v>
      </c>
      <c r="C506" s="159" t="s">
        <v>651</v>
      </c>
      <c r="D506" s="68" t="s">
        <v>297</v>
      </c>
      <c r="E506" s="40"/>
    </row>
    <row r="507" spans="1:5">
      <c r="A507" s="68" t="s">
        <v>54</v>
      </c>
      <c r="B507" s="320" t="s">
        <v>633</v>
      </c>
      <c r="C507" s="159" t="s">
        <v>652</v>
      </c>
      <c r="D507" s="68" t="s">
        <v>297</v>
      </c>
      <c r="E507" s="40"/>
    </row>
    <row r="508" spans="1:5">
      <c r="A508" s="68" t="s">
        <v>54</v>
      </c>
      <c r="B508" s="320" t="s">
        <v>82</v>
      </c>
      <c r="C508" s="159" t="s">
        <v>653</v>
      </c>
      <c r="D508" s="68" t="s">
        <v>297</v>
      </c>
      <c r="E508" s="40"/>
    </row>
    <row r="509" spans="1:5">
      <c r="A509" s="68" t="s">
        <v>54</v>
      </c>
      <c r="B509" s="320" t="s">
        <v>82</v>
      </c>
      <c r="C509" s="159" t="s">
        <v>654</v>
      </c>
      <c r="D509" s="68" t="s">
        <v>297</v>
      </c>
      <c r="E509" s="40"/>
    </row>
    <row r="510" spans="1:5">
      <c r="A510" s="68" t="s">
        <v>54</v>
      </c>
      <c r="B510" s="320" t="s">
        <v>201</v>
      </c>
      <c r="C510" s="159" t="s">
        <v>655</v>
      </c>
      <c r="D510" s="68" t="s">
        <v>297</v>
      </c>
      <c r="E510" s="40"/>
    </row>
    <row r="511" spans="1:5">
      <c r="A511" s="68" t="s">
        <v>54</v>
      </c>
      <c r="B511" s="320" t="s">
        <v>201</v>
      </c>
      <c r="C511" s="159" t="s">
        <v>656</v>
      </c>
      <c r="D511" s="68" t="s">
        <v>297</v>
      </c>
      <c r="E511" s="40"/>
    </row>
    <row r="512" spans="1:5">
      <c r="A512" s="68" t="s">
        <v>54</v>
      </c>
      <c r="B512" s="320" t="s">
        <v>82</v>
      </c>
      <c r="C512" s="159" t="s">
        <v>657</v>
      </c>
      <c r="D512" s="68" t="s">
        <v>297</v>
      </c>
      <c r="E512" s="40"/>
    </row>
    <row r="513" spans="1:5">
      <c r="A513" s="68" t="s">
        <v>54</v>
      </c>
      <c r="B513" s="320" t="s">
        <v>47</v>
      </c>
      <c r="C513" s="159" t="s">
        <v>658</v>
      </c>
      <c r="D513" s="68" t="s">
        <v>297</v>
      </c>
      <c r="E513" s="40"/>
    </row>
    <row r="514" spans="1:5">
      <c r="A514" s="68" t="s">
        <v>54</v>
      </c>
      <c r="B514" s="320" t="s">
        <v>47</v>
      </c>
      <c r="C514" s="159" t="s">
        <v>659</v>
      </c>
      <c r="D514" s="68" t="s">
        <v>297</v>
      </c>
      <c r="E514" s="40"/>
    </row>
    <row r="515" spans="1:5">
      <c r="A515" s="68" t="s">
        <v>54</v>
      </c>
      <c r="B515" s="320" t="s">
        <v>47</v>
      </c>
      <c r="C515" s="159" t="s">
        <v>660</v>
      </c>
      <c r="D515" s="68" t="s">
        <v>297</v>
      </c>
      <c r="E515" s="40"/>
    </row>
    <row r="516" spans="1:5">
      <c r="A516" s="68" t="s">
        <v>54</v>
      </c>
      <c r="B516" s="320" t="s">
        <v>38</v>
      </c>
      <c r="C516" s="159" t="s">
        <v>661</v>
      </c>
      <c r="D516" s="68" t="s">
        <v>297</v>
      </c>
      <c r="E516" s="40"/>
    </row>
    <row r="517" spans="1:5">
      <c r="A517" s="68" t="s">
        <v>54</v>
      </c>
      <c r="B517" s="320" t="s">
        <v>38</v>
      </c>
      <c r="C517" s="159" t="s">
        <v>662</v>
      </c>
      <c r="D517" s="68" t="s">
        <v>297</v>
      </c>
      <c r="E517" s="40"/>
    </row>
    <row r="518" spans="1:5">
      <c r="A518" s="68" t="s">
        <v>54</v>
      </c>
      <c r="B518" s="320" t="s">
        <v>148</v>
      </c>
      <c r="C518" s="159" t="s">
        <v>663</v>
      </c>
      <c r="D518" s="68" t="s">
        <v>297</v>
      </c>
      <c r="E518" s="40"/>
    </row>
    <row r="519" spans="1:5">
      <c r="A519" s="68" t="s">
        <v>54</v>
      </c>
      <c r="B519" s="320" t="s">
        <v>148</v>
      </c>
      <c r="C519" s="159" t="s">
        <v>664</v>
      </c>
      <c r="D519" s="68" t="s">
        <v>297</v>
      </c>
      <c r="E519" s="40"/>
    </row>
    <row r="520" spans="1:5">
      <c r="A520" s="68" t="s">
        <v>54</v>
      </c>
      <c r="B520" s="320" t="s">
        <v>148</v>
      </c>
      <c r="C520" s="159" t="s">
        <v>665</v>
      </c>
      <c r="D520" s="68" t="s">
        <v>297</v>
      </c>
      <c r="E520" s="40"/>
    </row>
    <row r="521" spans="1:5">
      <c r="A521" s="68" t="s">
        <v>54</v>
      </c>
      <c r="B521" s="320" t="s">
        <v>46</v>
      </c>
      <c r="C521" s="159" t="s">
        <v>666</v>
      </c>
      <c r="D521" s="68" t="s">
        <v>297</v>
      </c>
      <c r="E521" s="40"/>
    </row>
    <row r="522" spans="1:5">
      <c r="A522" s="68" t="s">
        <v>54</v>
      </c>
      <c r="B522" s="320" t="s">
        <v>46</v>
      </c>
      <c r="C522" s="159" t="s">
        <v>667</v>
      </c>
      <c r="D522" s="68" t="s">
        <v>297</v>
      </c>
      <c r="E522" s="40"/>
    </row>
    <row r="523" spans="1:5">
      <c r="A523" s="68" t="s">
        <v>54</v>
      </c>
      <c r="B523" s="320" t="s">
        <v>46</v>
      </c>
      <c r="C523" s="159" t="s">
        <v>668</v>
      </c>
      <c r="D523" s="68" t="s">
        <v>297</v>
      </c>
      <c r="E523" s="40"/>
    </row>
    <row r="524" spans="1:5">
      <c r="A524" s="68" t="s">
        <v>54</v>
      </c>
      <c r="B524" s="320" t="s">
        <v>82</v>
      </c>
      <c r="C524" s="159" t="s">
        <v>669</v>
      </c>
      <c r="D524" s="68" t="s">
        <v>297</v>
      </c>
      <c r="E524" s="40"/>
    </row>
    <row r="525" spans="1:5">
      <c r="A525" s="68" t="s">
        <v>54</v>
      </c>
      <c r="B525" s="320" t="s">
        <v>560</v>
      </c>
      <c r="C525" s="159" t="s">
        <v>670</v>
      </c>
      <c r="D525" s="68" t="s">
        <v>297</v>
      </c>
      <c r="E525" s="40"/>
    </row>
    <row r="526" spans="1:5">
      <c r="A526" s="68" t="s">
        <v>54</v>
      </c>
      <c r="B526" s="320" t="s">
        <v>82</v>
      </c>
      <c r="C526" s="159" t="s">
        <v>671</v>
      </c>
      <c r="D526" s="68" t="s">
        <v>297</v>
      </c>
      <c r="E526" s="40"/>
    </row>
    <row r="527" spans="1:5">
      <c r="A527" s="68" t="s">
        <v>54</v>
      </c>
      <c r="B527" s="320" t="s">
        <v>82</v>
      </c>
      <c r="C527" s="159" t="s">
        <v>672</v>
      </c>
      <c r="D527" s="68" t="s">
        <v>297</v>
      </c>
      <c r="E527" s="40"/>
    </row>
  </sheetData>
  <pageMargins left="0.75" right="0.75" top="1" bottom="1" header="0.510416666666667" footer="0.510416666666667"/>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Z739"/>
  <sheetViews>
    <sheetView zoomScale="110" zoomScaleNormal="110" workbookViewId="0">
      <pane ySplit="2" topLeftCell="A645" activePane="bottomLeft" state="frozen"/>
      <selection/>
      <selection pane="bottomLeft" activeCell="C666" sqref="C666"/>
    </sheetView>
  </sheetViews>
  <sheetFormatPr defaultColWidth="9" defaultRowHeight="14.25"/>
  <cols>
    <col min="1" max="1" width="10.25" style="248" customWidth="1"/>
    <col min="2" max="2" width="5.125" style="90" customWidth="1"/>
    <col min="3" max="3" width="6.925" style="249" customWidth="1"/>
    <col min="4" max="4" width="13.25" style="90" customWidth="1"/>
    <col min="5" max="5" width="14.5" style="90" customWidth="1"/>
    <col min="6" max="6" width="13" style="90" customWidth="1"/>
    <col min="7" max="7" width="12.875" style="90" customWidth="1"/>
    <col min="8" max="8" width="4.375" style="90" customWidth="1"/>
    <col min="9" max="10" width="15.625" style="270" customWidth="1"/>
    <col min="11" max="11" width="5.875" style="297" customWidth="1"/>
    <col min="12" max="12" width="4.5" style="297" customWidth="1"/>
    <col min="13" max="13" width="9.375" style="297" customWidth="1"/>
    <col min="14" max="14" width="14.125" style="90" customWidth="1"/>
    <col min="15" max="15" width="8.29166666666667" customWidth="1"/>
    <col min="16" max="16" width="11.25" customWidth="1"/>
    <col min="17" max="17" width="7.5" customWidth="1"/>
  </cols>
  <sheetData>
    <row r="1" ht="39" customHeight="1" spans="1:26">
      <c r="A1" s="298" t="s">
        <v>673</v>
      </c>
      <c r="B1" s="299"/>
      <c r="C1" s="300"/>
      <c r="D1" s="299"/>
      <c r="E1" s="299"/>
      <c r="F1" s="121"/>
      <c r="G1" s="121"/>
      <c r="H1" s="299"/>
      <c r="I1" s="302"/>
      <c r="J1" s="302"/>
      <c r="K1" s="299"/>
      <c r="L1" s="299"/>
      <c r="M1" s="303" t="s">
        <v>674</v>
      </c>
      <c r="N1" s="303"/>
      <c r="O1" s="290">
        <f>SUBTOTAL(109,K:K)</f>
        <v>11045.9999999967</v>
      </c>
      <c r="P1" s="290">
        <f>SUBTOTAL(109,M:M)</f>
        <v>390114.000000021</v>
      </c>
      <c r="R1" s="47"/>
      <c r="V1" s="38">
        <v>1</v>
      </c>
      <c r="W1" s="38">
        <v>1.2</v>
      </c>
      <c r="X1" s="38">
        <v>1.5</v>
      </c>
      <c r="Y1" s="38">
        <v>1.8</v>
      </c>
      <c r="Z1" s="38">
        <v>2.2</v>
      </c>
    </row>
    <row r="2" ht="24" spans="1:17">
      <c r="A2" s="301" t="s">
        <v>675</v>
      </c>
      <c r="B2" s="155" t="s">
        <v>676</v>
      </c>
      <c r="C2" s="54" t="s">
        <v>677</v>
      </c>
      <c r="D2" s="155" t="s">
        <v>51</v>
      </c>
      <c r="E2" s="155" t="s">
        <v>52</v>
      </c>
      <c r="F2" s="155" t="s">
        <v>678</v>
      </c>
      <c r="G2" s="155" t="s">
        <v>679</v>
      </c>
      <c r="H2" s="155" t="s">
        <v>680</v>
      </c>
      <c r="I2" s="273" t="s">
        <v>681</v>
      </c>
      <c r="J2" s="273" t="s">
        <v>682</v>
      </c>
      <c r="K2" s="155" t="s">
        <v>683</v>
      </c>
      <c r="L2" s="155" t="s">
        <v>684</v>
      </c>
      <c r="M2" s="304" t="s">
        <v>685</v>
      </c>
      <c r="N2" s="130" t="s">
        <v>53</v>
      </c>
      <c r="O2" s="47"/>
      <c r="P2" s="47"/>
      <c r="Q2" s="47"/>
    </row>
    <row r="3" spans="1:17">
      <c r="A3" s="213">
        <v>42738</v>
      </c>
      <c r="B3" s="155" t="s">
        <v>54</v>
      </c>
      <c r="C3" s="54" t="s">
        <v>85</v>
      </c>
      <c r="D3" s="155" t="s">
        <v>152</v>
      </c>
      <c r="E3" s="69" t="s">
        <v>56</v>
      </c>
      <c r="F3" s="69" t="s">
        <v>686</v>
      </c>
      <c r="G3" s="69" t="s">
        <v>687</v>
      </c>
      <c r="H3" s="69">
        <v>1</v>
      </c>
      <c r="I3" s="273">
        <v>42737.5625</v>
      </c>
      <c r="J3" s="273">
        <v>42737.5833333333</v>
      </c>
      <c r="K3" s="306">
        <v>0.500000000058208</v>
      </c>
      <c r="L3" s="155">
        <v>25</v>
      </c>
      <c r="M3" s="305">
        <v>12.5000000014552</v>
      </c>
      <c r="N3" s="69"/>
      <c r="O3" s="47"/>
      <c r="P3" s="47"/>
      <c r="Q3" s="47"/>
    </row>
    <row r="4" spans="1:17">
      <c r="A4" s="213">
        <v>42738</v>
      </c>
      <c r="B4" s="155" t="s">
        <v>54</v>
      </c>
      <c r="C4" s="54" t="s">
        <v>85</v>
      </c>
      <c r="D4" s="155" t="s">
        <v>152</v>
      </c>
      <c r="E4" s="69" t="s">
        <v>56</v>
      </c>
      <c r="F4" s="69" t="s">
        <v>686</v>
      </c>
      <c r="G4" s="69" t="s">
        <v>688</v>
      </c>
      <c r="H4" s="69">
        <v>1</v>
      </c>
      <c r="I4" s="273">
        <v>42737.75</v>
      </c>
      <c r="J4" s="273">
        <v>42737.9375</v>
      </c>
      <c r="K4" s="306">
        <v>4.5</v>
      </c>
      <c r="L4" s="155">
        <v>25</v>
      </c>
      <c r="M4" s="305">
        <v>112.5</v>
      </c>
      <c r="N4" s="69"/>
      <c r="O4" s="47"/>
      <c r="P4" s="47"/>
      <c r="Q4" s="47"/>
    </row>
    <row r="5" spans="1:17">
      <c r="A5" s="213">
        <v>42738</v>
      </c>
      <c r="B5" s="155" t="s">
        <v>54</v>
      </c>
      <c r="C5" s="54" t="s">
        <v>85</v>
      </c>
      <c r="D5" s="155" t="s">
        <v>152</v>
      </c>
      <c r="E5" s="69" t="s">
        <v>56</v>
      </c>
      <c r="F5" s="69" t="s">
        <v>686</v>
      </c>
      <c r="G5" s="69" t="s">
        <v>689</v>
      </c>
      <c r="H5" s="69">
        <v>1</v>
      </c>
      <c r="I5" s="273">
        <v>42737.6875</v>
      </c>
      <c r="J5" s="273">
        <v>42737.75</v>
      </c>
      <c r="K5" s="306">
        <v>1.5</v>
      </c>
      <c r="L5" s="155">
        <v>25</v>
      </c>
      <c r="M5" s="305">
        <v>37.5</v>
      </c>
      <c r="N5" s="69"/>
      <c r="O5" s="47"/>
      <c r="P5" s="47"/>
      <c r="Q5" s="47"/>
    </row>
    <row r="6" spans="1:17">
      <c r="A6" s="213">
        <v>42738</v>
      </c>
      <c r="B6" s="155" t="s">
        <v>54</v>
      </c>
      <c r="C6" s="54" t="s">
        <v>85</v>
      </c>
      <c r="D6" s="155" t="s">
        <v>152</v>
      </c>
      <c r="E6" s="69" t="s">
        <v>56</v>
      </c>
      <c r="F6" s="69" t="s">
        <v>686</v>
      </c>
      <c r="G6" s="69" t="s">
        <v>689</v>
      </c>
      <c r="H6" s="69">
        <v>1</v>
      </c>
      <c r="I6" s="273">
        <v>42737.5833333333</v>
      </c>
      <c r="J6" s="273">
        <v>42737.6875</v>
      </c>
      <c r="K6" s="306">
        <v>2.49999999994179</v>
      </c>
      <c r="L6" s="155">
        <v>25</v>
      </c>
      <c r="M6" s="305">
        <v>62.4999999985448</v>
      </c>
      <c r="N6" s="69"/>
      <c r="O6" s="47"/>
      <c r="P6" s="47"/>
      <c r="Q6" s="47"/>
    </row>
    <row r="7" spans="1:17">
      <c r="A7" s="213">
        <v>42738</v>
      </c>
      <c r="B7" s="69" t="s">
        <v>54</v>
      </c>
      <c r="C7" s="61" t="s">
        <v>45</v>
      </c>
      <c r="D7" s="69" t="s">
        <v>157</v>
      </c>
      <c r="E7" s="69" t="s">
        <v>56</v>
      </c>
      <c r="F7" s="69" t="s">
        <v>690</v>
      </c>
      <c r="G7" s="69" t="s">
        <v>691</v>
      </c>
      <c r="H7" s="69">
        <v>1.2</v>
      </c>
      <c r="I7" s="273">
        <v>42734.9166666667</v>
      </c>
      <c r="J7" s="273">
        <v>42735.7916666667</v>
      </c>
      <c r="K7" s="257">
        <v>21</v>
      </c>
      <c r="L7" s="155">
        <v>30</v>
      </c>
      <c r="M7" s="305">
        <v>630</v>
      </c>
      <c r="N7" s="69"/>
      <c r="O7" s="47"/>
      <c r="P7" s="47"/>
      <c r="Q7" s="47"/>
    </row>
    <row r="8" spans="1:17">
      <c r="A8" s="213">
        <v>42738</v>
      </c>
      <c r="B8" s="69" t="s">
        <v>54</v>
      </c>
      <c r="C8" s="61" t="s">
        <v>45</v>
      </c>
      <c r="D8" s="69" t="s">
        <v>156</v>
      </c>
      <c r="E8" s="69" t="s">
        <v>56</v>
      </c>
      <c r="F8" s="69" t="s">
        <v>690</v>
      </c>
      <c r="G8" s="69" t="s">
        <v>692</v>
      </c>
      <c r="H8" s="69">
        <v>1.2</v>
      </c>
      <c r="I8" s="273">
        <v>42735.7916666667</v>
      </c>
      <c r="J8" s="273">
        <v>42736.375</v>
      </c>
      <c r="K8" s="257">
        <v>14.0000000000582</v>
      </c>
      <c r="L8" s="155">
        <v>30</v>
      </c>
      <c r="M8" s="305">
        <v>420.000000001746</v>
      </c>
      <c r="N8" s="69"/>
      <c r="O8" s="47"/>
      <c r="P8" s="47"/>
      <c r="Q8" s="47"/>
    </row>
    <row r="9" spans="1:17">
      <c r="A9" s="213">
        <v>42738</v>
      </c>
      <c r="B9" s="69" t="s">
        <v>54</v>
      </c>
      <c r="C9" s="61" t="s">
        <v>30</v>
      </c>
      <c r="D9" s="69" t="s">
        <v>158</v>
      </c>
      <c r="E9" s="69" t="s">
        <v>56</v>
      </c>
      <c r="F9" s="69" t="s">
        <v>686</v>
      </c>
      <c r="G9" s="69" t="s">
        <v>693</v>
      </c>
      <c r="H9" s="69">
        <v>1.5</v>
      </c>
      <c r="I9" s="273">
        <v>42735.4791666667</v>
      </c>
      <c r="J9" s="273">
        <v>42735.5833333333</v>
      </c>
      <c r="K9" s="257">
        <v>2.50000000011642</v>
      </c>
      <c r="L9" s="155">
        <v>30</v>
      </c>
      <c r="M9" s="305">
        <v>75.0000000034925</v>
      </c>
      <c r="N9" s="69"/>
      <c r="O9" s="47"/>
      <c r="P9" s="47"/>
      <c r="Q9" s="47"/>
    </row>
    <row r="10" spans="1:17">
      <c r="A10" s="213">
        <v>42738</v>
      </c>
      <c r="B10" s="69" t="s">
        <v>54</v>
      </c>
      <c r="C10" s="61" t="s">
        <v>30</v>
      </c>
      <c r="D10" s="69" t="s">
        <v>158</v>
      </c>
      <c r="E10" s="69" t="s">
        <v>56</v>
      </c>
      <c r="F10" s="69" t="s">
        <v>686</v>
      </c>
      <c r="G10" s="69" t="s">
        <v>694</v>
      </c>
      <c r="H10" s="69">
        <v>1.2</v>
      </c>
      <c r="I10" s="273">
        <v>42735.4375</v>
      </c>
      <c r="J10" s="273">
        <v>42735.4791666667</v>
      </c>
      <c r="K10" s="257">
        <v>0.999999999941792</v>
      </c>
      <c r="L10" s="155">
        <v>30</v>
      </c>
      <c r="M10" s="305">
        <v>29.9999999982538</v>
      </c>
      <c r="N10" s="69"/>
      <c r="O10" s="47"/>
      <c r="P10" s="47"/>
      <c r="Q10" s="47"/>
    </row>
    <row r="11" spans="1:17">
      <c r="A11" s="213">
        <v>42738</v>
      </c>
      <c r="B11" s="69" t="s">
        <v>54</v>
      </c>
      <c r="C11" s="61" t="s">
        <v>30</v>
      </c>
      <c r="D11" s="69" t="s">
        <v>158</v>
      </c>
      <c r="E11" s="69" t="s">
        <v>56</v>
      </c>
      <c r="F11" s="69" t="s">
        <v>686</v>
      </c>
      <c r="G11" s="69" t="s">
        <v>694</v>
      </c>
      <c r="H11" s="69">
        <v>1.2</v>
      </c>
      <c r="I11" s="273">
        <v>42734.5625</v>
      </c>
      <c r="J11" s="273">
        <v>42734.625</v>
      </c>
      <c r="K11" s="257">
        <v>1.5</v>
      </c>
      <c r="L11" s="155">
        <v>30</v>
      </c>
      <c r="M11" s="305">
        <v>45</v>
      </c>
      <c r="N11" s="69"/>
      <c r="O11" s="47"/>
      <c r="P11" s="47"/>
      <c r="Q11" s="47"/>
    </row>
    <row r="12" spans="1:17">
      <c r="A12" s="213">
        <v>42738</v>
      </c>
      <c r="B12" s="69" t="s">
        <v>54</v>
      </c>
      <c r="C12" s="61" t="s">
        <v>30</v>
      </c>
      <c r="D12" s="69" t="s">
        <v>158</v>
      </c>
      <c r="E12" s="69" t="s">
        <v>56</v>
      </c>
      <c r="F12" s="69" t="s">
        <v>695</v>
      </c>
      <c r="G12" s="69" t="s">
        <v>696</v>
      </c>
      <c r="H12" s="69">
        <v>1.2</v>
      </c>
      <c r="I12" s="273">
        <v>42735.5833333333</v>
      </c>
      <c r="J12" s="273">
        <v>42735.625</v>
      </c>
      <c r="K12" s="257">
        <v>1.00000000081491</v>
      </c>
      <c r="L12" s="155">
        <v>30</v>
      </c>
      <c r="M12" s="305">
        <v>30.0000000244473</v>
      </c>
      <c r="N12" s="69"/>
      <c r="O12" s="47"/>
      <c r="P12" s="47"/>
      <c r="Q12" s="47"/>
    </row>
    <row r="13" spans="1:17">
      <c r="A13" s="213">
        <v>42738</v>
      </c>
      <c r="B13" s="69" t="s">
        <v>54</v>
      </c>
      <c r="C13" s="61" t="s">
        <v>30</v>
      </c>
      <c r="D13" s="69" t="s">
        <v>158</v>
      </c>
      <c r="E13" s="69" t="s">
        <v>56</v>
      </c>
      <c r="F13" s="69" t="s">
        <v>695</v>
      </c>
      <c r="G13" s="69" t="s">
        <v>696</v>
      </c>
      <c r="H13" s="69">
        <v>1.2</v>
      </c>
      <c r="I13" s="273">
        <v>42735.6875</v>
      </c>
      <c r="J13" s="273">
        <v>42735.9791666667</v>
      </c>
      <c r="K13" s="257">
        <v>7.00000000081491</v>
      </c>
      <c r="L13" s="155">
        <v>30</v>
      </c>
      <c r="M13" s="305">
        <v>210.000000024447</v>
      </c>
      <c r="N13" s="69"/>
      <c r="O13" s="47"/>
      <c r="P13" s="47"/>
      <c r="Q13" s="47"/>
    </row>
    <row r="14" spans="1:17">
      <c r="A14" s="213">
        <v>42738</v>
      </c>
      <c r="B14" s="69" t="s">
        <v>54</v>
      </c>
      <c r="C14" s="61" t="s">
        <v>30</v>
      </c>
      <c r="D14" s="69" t="s">
        <v>158</v>
      </c>
      <c r="E14" s="69" t="s">
        <v>56</v>
      </c>
      <c r="F14" s="69" t="s">
        <v>686</v>
      </c>
      <c r="G14" s="69" t="s">
        <v>697</v>
      </c>
      <c r="H14" s="69">
        <v>1.5</v>
      </c>
      <c r="I14" s="273">
        <v>42734.7083333333</v>
      </c>
      <c r="J14" s="273">
        <v>42734.8333333333</v>
      </c>
      <c r="K14" s="257">
        <v>3</v>
      </c>
      <c r="L14" s="155">
        <v>30</v>
      </c>
      <c r="M14" s="305">
        <v>90</v>
      </c>
      <c r="N14" s="69"/>
      <c r="O14" s="47"/>
      <c r="P14" s="47"/>
      <c r="Q14" s="47"/>
    </row>
    <row r="15" spans="1:17">
      <c r="A15" s="213">
        <v>42738</v>
      </c>
      <c r="B15" s="69" t="s">
        <v>54</v>
      </c>
      <c r="C15" s="61" t="s">
        <v>30</v>
      </c>
      <c r="D15" s="69" t="s">
        <v>158</v>
      </c>
      <c r="E15" s="69" t="s">
        <v>56</v>
      </c>
      <c r="F15" s="69" t="s">
        <v>698</v>
      </c>
      <c r="G15" s="69" t="s">
        <v>696</v>
      </c>
      <c r="H15" s="69">
        <v>1.5</v>
      </c>
      <c r="I15" s="273">
        <v>42734.8333333333</v>
      </c>
      <c r="J15" s="273">
        <v>42735.4375</v>
      </c>
      <c r="K15" s="257">
        <v>14.5000000008149</v>
      </c>
      <c r="L15" s="155">
        <v>30</v>
      </c>
      <c r="M15" s="305">
        <v>435.000000024447</v>
      </c>
      <c r="N15" s="69"/>
      <c r="O15" s="47"/>
      <c r="P15" s="47"/>
      <c r="Q15" s="47"/>
    </row>
    <row r="16" spans="1:17">
      <c r="A16" s="213">
        <v>42738</v>
      </c>
      <c r="B16" s="155" t="s">
        <v>54</v>
      </c>
      <c r="C16" s="161" t="s">
        <v>82</v>
      </c>
      <c r="D16" s="166" t="s">
        <v>103</v>
      </c>
      <c r="E16" s="68" t="s">
        <v>84</v>
      </c>
      <c r="F16" s="69" t="s">
        <v>686</v>
      </c>
      <c r="G16" s="69" t="s">
        <v>699</v>
      </c>
      <c r="H16" s="69">
        <v>1.5</v>
      </c>
      <c r="I16" s="273">
        <v>42735.9791666667</v>
      </c>
      <c r="J16" s="273">
        <v>42736.3541666667</v>
      </c>
      <c r="K16" s="257">
        <v>9</v>
      </c>
      <c r="L16" s="155">
        <v>30</v>
      </c>
      <c r="M16" s="257">
        <v>270</v>
      </c>
      <c r="N16" s="69"/>
      <c r="O16" s="47"/>
      <c r="P16" s="47"/>
      <c r="Q16" s="47"/>
    </row>
    <row r="17" spans="1:17">
      <c r="A17" s="213">
        <v>42738</v>
      </c>
      <c r="B17" s="155" t="s">
        <v>54</v>
      </c>
      <c r="C17" s="54" t="s">
        <v>85</v>
      </c>
      <c r="D17" s="155" t="s">
        <v>153</v>
      </c>
      <c r="E17" s="69" t="s">
        <v>56</v>
      </c>
      <c r="F17" s="69" t="s">
        <v>686</v>
      </c>
      <c r="G17" s="69" t="s">
        <v>700</v>
      </c>
      <c r="H17" s="69">
        <v>1.5</v>
      </c>
      <c r="I17" s="273">
        <v>42737.8125</v>
      </c>
      <c r="J17" s="273">
        <v>42737.9791666667</v>
      </c>
      <c r="K17" s="306">
        <v>4.00000000081491</v>
      </c>
      <c r="L17" s="155">
        <v>25</v>
      </c>
      <c r="M17" s="305">
        <v>100.000000020373</v>
      </c>
      <c r="N17" s="69"/>
      <c r="O17" s="47"/>
      <c r="P17" s="47"/>
      <c r="Q17" s="47"/>
    </row>
    <row r="18" spans="1:17">
      <c r="A18" s="213">
        <v>42738</v>
      </c>
      <c r="B18" s="155" t="s">
        <v>54</v>
      </c>
      <c r="C18" s="54" t="s">
        <v>85</v>
      </c>
      <c r="D18" s="155" t="s">
        <v>155</v>
      </c>
      <c r="E18" s="69" t="s">
        <v>56</v>
      </c>
      <c r="F18" s="69" t="s">
        <v>690</v>
      </c>
      <c r="G18" s="69" t="s">
        <v>701</v>
      </c>
      <c r="H18" s="69">
        <v>1.8</v>
      </c>
      <c r="I18" s="273">
        <v>42735.7291666667</v>
      </c>
      <c r="J18" s="273">
        <v>42736.3125</v>
      </c>
      <c r="K18" s="306">
        <v>13.9999999991851</v>
      </c>
      <c r="L18" s="308">
        <v>25</v>
      </c>
      <c r="M18" s="305">
        <v>349.999999979627</v>
      </c>
      <c r="N18" s="69"/>
      <c r="O18" s="47"/>
      <c r="P18" s="47"/>
      <c r="Q18" s="47"/>
    </row>
    <row r="19" spans="1:17">
      <c r="A19" s="213">
        <v>42738</v>
      </c>
      <c r="B19" s="155" t="s">
        <v>54</v>
      </c>
      <c r="C19" s="54" t="s">
        <v>85</v>
      </c>
      <c r="D19" s="155" t="s">
        <v>152</v>
      </c>
      <c r="E19" s="69" t="s">
        <v>56</v>
      </c>
      <c r="F19" s="69" t="s">
        <v>698</v>
      </c>
      <c r="G19" s="69" t="s">
        <v>702</v>
      </c>
      <c r="H19" s="69">
        <v>1.8</v>
      </c>
      <c r="I19" s="273">
        <v>42734.7916666667</v>
      </c>
      <c r="J19" s="273">
        <v>42735.6666666667</v>
      </c>
      <c r="K19" s="306">
        <v>21</v>
      </c>
      <c r="L19" s="155">
        <v>25</v>
      </c>
      <c r="M19" s="305">
        <v>525</v>
      </c>
      <c r="N19" s="69"/>
      <c r="O19" s="47"/>
      <c r="P19" s="47"/>
      <c r="Q19" s="47"/>
    </row>
    <row r="20" spans="1:17">
      <c r="A20" s="213">
        <v>42738</v>
      </c>
      <c r="B20" s="155" t="s">
        <v>54</v>
      </c>
      <c r="C20" s="161" t="s">
        <v>82</v>
      </c>
      <c r="D20" s="166" t="s">
        <v>103</v>
      </c>
      <c r="E20" s="68" t="s">
        <v>84</v>
      </c>
      <c r="F20" s="69" t="s">
        <v>686</v>
      </c>
      <c r="G20" s="69" t="s">
        <v>703</v>
      </c>
      <c r="H20" s="69">
        <v>2.2</v>
      </c>
      <c r="I20" s="273">
        <v>42736.0416666667</v>
      </c>
      <c r="J20" s="273">
        <v>42737.4375</v>
      </c>
      <c r="K20" s="257">
        <v>9.5</v>
      </c>
      <c r="L20" s="155">
        <v>45</v>
      </c>
      <c r="M20" s="257">
        <v>427.5</v>
      </c>
      <c r="N20" s="69" t="s">
        <v>704</v>
      </c>
      <c r="O20" s="47"/>
      <c r="P20" s="47"/>
      <c r="Q20" s="47"/>
    </row>
    <row r="21" spans="1:17">
      <c r="A21" s="213">
        <v>42738</v>
      </c>
      <c r="B21" s="155" t="s">
        <v>54</v>
      </c>
      <c r="C21" s="54" t="s">
        <v>85</v>
      </c>
      <c r="D21" s="155" t="s">
        <v>153</v>
      </c>
      <c r="E21" s="69" t="s">
        <v>56</v>
      </c>
      <c r="F21" s="69" t="s">
        <v>698</v>
      </c>
      <c r="G21" s="69" t="s">
        <v>705</v>
      </c>
      <c r="H21" s="69">
        <v>2.2</v>
      </c>
      <c r="I21" s="273">
        <v>42733.7291666667</v>
      </c>
      <c r="J21" s="273">
        <v>42735.4583333333</v>
      </c>
      <c r="K21" s="306">
        <v>41.5000000001164</v>
      </c>
      <c r="L21" s="155">
        <v>30</v>
      </c>
      <c r="M21" s="305">
        <v>1245.00000000349</v>
      </c>
      <c r="N21" s="69"/>
      <c r="O21" s="47"/>
      <c r="P21" s="47"/>
      <c r="Q21" s="47"/>
    </row>
    <row r="22" spans="1:17">
      <c r="A22" s="213">
        <v>42738</v>
      </c>
      <c r="B22" s="155" t="s">
        <v>54</v>
      </c>
      <c r="C22" s="54" t="s">
        <v>85</v>
      </c>
      <c r="D22" s="155" t="s">
        <v>153</v>
      </c>
      <c r="E22" s="69" t="s">
        <v>56</v>
      </c>
      <c r="F22" s="69" t="s">
        <v>698</v>
      </c>
      <c r="G22" s="69" t="s">
        <v>705</v>
      </c>
      <c r="H22" s="69">
        <v>2.2</v>
      </c>
      <c r="I22" s="273">
        <v>42735.6458333333</v>
      </c>
      <c r="J22" s="273">
        <v>42736.0416666667</v>
      </c>
      <c r="K22" s="306">
        <v>9.50000000162981</v>
      </c>
      <c r="L22" s="155">
        <v>30</v>
      </c>
      <c r="M22" s="305">
        <v>285.000000048894</v>
      </c>
      <c r="N22" s="69"/>
      <c r="O22" s="47"/>
      <c r="P22" s="47"/>
      <c r="Q22" s="47"/>
    </row>
    <row r="23" spans="1:17">
      <c r="A23" s="213">
        <v>42740</v>
      </c>
      <c r="B23" s="155" t="s">
        <v>54</v>
      </c>
      <c r="C23" s="161" t="s">
        <v>82</v>
      </c>
      <c r="D23" s="166" t="s">
        <v>101</v>
      </c>
      <c r="E23" s="68" t="s">
        <v>84</v>
      </c>
      <c r="F23" s="69" t="s">
        <v>686</v>
      </c>
      <c r="G23" s="69" t="s">
        <v>706</v>
      </c>
      <c r="H23" s="69">
        <v>1</v>
      </c>
      <c r="I23" s="273">
        <v>42738.4375</v>
      </c>
      <c r="J23" s="273">
        <v>42738.5208333333</v>
      </c>
      <c r="K23" s="257">
        <v>1.99999999918509</v>
      </c>
      <c r="L23" s="155">
        <v>25</v>
      </c>
      <c r="M23" s="305">
        <v>49.9999999796273</v>
      </c>
      <c r="N23" s="69"/>
      <c r="O23" s="47"/>
      <c r="P23" s="47"/>
      <c r="Q23" s="47"/>
    </row>
    <row r="24" spans="1:17">
      <c r="A24" s="213">
        <v>42740</v>
      </c>
      <c r="B24" s="155" t="s">
        <v>54</v>
      </c>
      <c r="C24" s="161" t="s">
        <v>82</v>
      </c>
      <c r="D24" s="166" t="s">
        <v>104</v>
      </c>
      <c r="E24" s="68" t="s">
        <v>84</v>
      </c>
      <c r="F24" s="69" t="s">
        <v>686</v>
      </c>
      <c r="G24" s="69" t="s">
        <v>707</v>
      </c>
      <c r="H24" s="69">
        <v>1</v>
      </c>
      <c r="I24" s="273">
        <v>42739.5625</v>
      </c>
      <c r="J24" s="273">
        <v>42739.7291666667</v>
      </c>
      <c r="K24" s="257">
        <v>4.00000000081491</v>
      </c>
      <c r="L24" s="155">
        <v>25</v>
      </c>
      <c r="M24" s="305">
        <v>100.000000020373</v>
      </c>
      <c r="N24" s="69"/>
      <c r="O24" s="47"/>
      <c r="P24" s="47"/>
      <c r="Q24" s="47"/>
    </row>
    <row r="25" spans="1:17">
      <c r="A25" s="213">
        <v>42740</v>
      </c>
      <c r="B25" s="155" t="s">
        <v>54</v>
      </c>
      <c r="C25" s="161" t="s">
        <v>82</v>
      </c>
      <c r="D25" s="166" t="s">
        <v>102</v>
      </c>
      <c r="E25" s="68" t="s">
        <v>84</v>
      </c>
      <c r="F25" s="69" t="s">
        <v>690</v>
      </c>
      <c r="G25" s="69" t="s">
        <v>708</v>
      </c>
      <c r="H25" s="69">
        <v>1</v>
      </c>
      <c r="I25" s="273">
        <v>42738.8541666667</v>
      </c>
      <c r="J25" s="273">
        <v>42739.4375</v>
      </c>
      <c r="K25" s="257">
        <v>13.9999999991851</v>
      </c>
      <c r="L25" s="155">
        <v>25</v>
      </c>
      <c r="M25" s="305">
        <v>349.999999979627</v>
      </c>
      <c r="N25" s="69"/>
      <c r="O25" s="47"/>
      <c r="P25" s="47"/>
      <c r="Q25" s="47"/>
    </row>
    <row r="26" spans="1:17">
      <c r="A26" s="213">
        <v>42740</v>
      </c>
      <c r="B26" s="155" t="s">
        <v>54</v>
      </c>
      <c r="C26" s="161" t="s">
        <v>82</v>
      </c>
      <c r="D26" s="166" t="s">
        <v>101</v>
      </c>
      <c r="E26" s="68" t="s">
        <v>84</v>
      </c>
      <c r="F26" s="69" t="s">
        <v>686</v>
      </c>
      <c r="G26" s="69" t="s">
        <v>707</v>
      </c>
      <c r="H26" s="69">
        <v>1</v>
      </c>
      <c r="I26" s="273">
        <v>42738.6875</v>
      </c>
      <c r="J26" s="273">
        <v>42738.8541666667</v>
      </c>
      <c r="K26" s="257">
        <v>4.00000000081491</v>
      </c>
      <c r="L26" s="155">
        <v>25</v>
      </c>
      <c r="M26" s="305">
        <v>100.000000020373</v>
      </c>
      <c r="N26" s="69"/>
      <c r="O26" s="47"/>
      <c r="P26" s="47"/>
      <c r="Q26" s="47"/>
    </row>
    <row r="27" spans="1:17">
      <c r="A27" s="213">
        <v>42740</v>
      </c>
      <c r="B27" s="155" t="s">
        <v>54</v>
      </c>
      <c r="C27" s="161" t="s">
        <v>82</v>
      </c>
      <c r="D27" s="166" t="s">
        <v>101</v>
      </c>
      <c r="E27" s="68" t="s">
        <v>84</v>
      </c>
      <c r="F27" s="69" t="s">
        <v>695</v>
      </c>
      <c r="G27" s="69" t="s">
        <v>709</v>
      </c>
      <c r="H27" s="69">
        <v>1.2</v>
      </c>
      <c r="I27" s="273">
        <v>42737.6875</v>
      </c>
      <c r="J27" s="273">
        <v>42737.8125</v>
      </c>
      <c r="K27" s="257">
        <v>3</v>
      </c>
      <c r="L27" s="155">
        <v>30</v>
      </c>
      <c r="M27" s="305">
        <v>90</v>
      </c>
      <c r="N27" s="69"/>
      <c r="O27" s="47"/>
      <c r="P27" s="47"/>
      <c r="Q27" s="47"/>
    </row>
    <row r="28" spans="1:17">
      <c r="A28" s="213">
        <v>42740</v>
      </c>
      <c r="B28" s="155" t="s">
        <v>54</v>
      </c>
      <c r="C28" s="161" t="s">
        <v>82</v>
      </c>
      <c r="D28" s="166" t="s">
        <v>101</v>
      </c>
      <c r="E28" s="68" t="s">
        <v>84</v>
      </c>
      <c r="F28" s="69" t="s">
        <v>695</v>
      </c>
      <c r="G28" s="69" t="s">
        <v>709</v>
      </c>
      <c r="H28" s="69">
        <v>1.2</v>
      </c>
      <c r="I28" s="273">
        <v>42738.6875</v>
      </c>
      <c r="J28" s="273">
        <v>42739.5208333333</v>
      </c>
      <c r="K28" s="257">
        <v>19.9999999991851</v>
      </c>
      <c r="L28" s="155">
        <v>30</v>
      </c>
      <c r="M28" s="305">
        <v>599.999999975553</v>
      </c>
      <c r="N28" s="69"/>
      <c r="O28" s="47"/>
      <c r="P28" s="47"/>
      <c r="Q28" s="47"/>
    </row>
    <row r="29" spans="1:17">
      <c r="A29" s="213">
        <v>42740</v>
      </c>
      <c r="B29" s="155" t="s">
        <v>54</v>
      </c>
      <c r="C29" s="161" t="s">
        <v>82</v>
      </c>
      <c r="D29" s="166" t="s">
        <v>102</v>
      </c>
      <c r="E29" s="68" t="s">
        <v>84</v>
      </c>
      <c r="F29" s="69" t="s">
        <v>695</v>
      </c>
      <c r="G29" s="69" t="s">
        <v>709</v>
      </c>
      <c r="H29" s="69">
        <v>1.2</v>
      </c>
      <c r="I29" s="273">
        <v>42737.8125</v>
      </c>
      <c r="J29" s="273">
        <v>42738.6875</v>
      </c>
      <c r="K29" s="257">
        <v>21</v>
      </c>
      <c r="L29" s="155">
        <v>30</v>
      </c>
      <c r="M29" s="305">
        <v>630</v>
      </c>
      <c r="N29" s="69"/>
      <c r="O29" s="47"/>
      <c r="P29" s="47"/>
      <c r="Q29" s="47"/>
    </row>
    <row r="30" spans="1:17">
      <c r="A30" s="213">
        <v>42740</v>
      </c>
      <c r="B30" s="155" t="s">
        <v>54</v>
      </c>
      <c r="C30" s="54" t="s">
        <v>85</v>
      </c>
      <c r="D30" s="155" t="s">
        <v>152</v>
      </c>
      <c r="E30" s="69" t="s">
        <v>56</v>
      </c>
      <c r="F30" s="69" t="s">
        <v>686</v>
      </c>
      <c r="G30" s="69" t="s">
        <v>710</v>
      </c>
      <c r="H30" s="69">
        <v>1</v>
      </c>
      <c r="I30" s="273">
        <v>42738.5208333333</v>
      </c>
      <c r="J30" s="273">
        <v>42738.6875</v>
      </c>
      <c r="K30" s="306">
        <v>4.00000000081491</v>
      </c>
      <c r="L30" s="155">
        <v>25</v>
      </c>
      <c r="M30" s="305">
        <v>100.000000020373</v>
      </c>
      <c r="N30" s="69"/>
      <c r="O30" s="47"/>
      <c r="P30" s="47"/>
      <c r="Q30" s="47"/>
    </row>
    <row r="31" spans="1:17">
      <c r="A31" s="213">
        <v>42740</v>
      </c>
      <c r="B31" s="155" t="s">
        <v>54</v>
      </c>
      <c r="C31" s="54" t="s">
        <v>85</v>
      </c>
      <c r="D31" s="155" t="s">
        <v>153</v>
      </c>
      <c r="E31" s="69" t="s">
        <v>56</v>
      </c>
      <c r="F31" s="69" t="s">
        <v>695</v>
      </c>
      <c r="G31" s="69" t="s">
        <v>711</v>
      </c>
      <c r="H31" s="69">
        <v>2.2</v>
      </c>
      <c r="I31" s="273">
        <v>42737.4375</v>
      </c>
      <c r="J31" s="273">
        <v>42738.875</v>
      </c>
      <c r="K31" s="306">
        <v>34.5</v>
      </c>
      <c r="L31" s="155">
        <v>30</v>
      </c>
      <c r="M31" s="305">
        <v>1035</v>
      </c>
      <c r="N31" s="69"/>
      <c r="O31" s="47"/>
      <c r="P31" s="47"/>
      <c r="Q31" s="47"/>
    </row>
    <row r="32" spans="1:17">
      <c r="A32" s="213">
        <v>42740</v>
      </c>
      <c r="B32" s="155" t="s">
        <v>54</v>
      </c>
      <c r="C32" s="54" t="s">
        <v>85</v>
      </c>
      <c r="D32" s="155" t="s">
        <v>153</v>
      </c>
      <c r="E32" s="69" t="s">
        <v>56</v>
      </c>
      <c r="F32" s="69" t="s">
        <v>686</v>
      </c>
      <c r="G32" s="69" t="s">
        <v>712</v>
      </c>
      <c r="H32" s="69">
        <v>1</v>
      </c>
      <c r="I32" s="273">
        <v>42737.9375</v>
      </c>
      <c r="J32" s="273">
        <v>42738.4375</v>
      </c>
      <c r="K32" s="306">
        <v>12</v>
      </c>
      <c r="L32" s="155">
        <v>25</v>
      </c>
      <c r="M32" s="305">
        <v>300</v>
      </c>
      <c r="N32" s="69"/>
      <c r="O32" s="47"/>
      <c r="P32" s="47"/>
      <c r="Q32" s="47"/>
    </row>
    <row r="33" spans="1:17">
      <c r="A33" s="213">
        <v>42740</v>
      </c>
      <c r="B33" s="155" t="s">
        <v>54</v>
      </c>
      <c r="C33" s="54" t="s">
        <v>85</v>
      </c>
      <c r="D33" s="155" t="s">
        <v>153</v>
      </c>
      <c r="E33" s="69" t="s">
        <v>56</v>
      </c>
      <c r="F33" s="69" t="s">
        <v>686</v>
      </c>
      <c r="G33" s="69" t="s">
        <v>713</v>
      </c>
      <c r="H33" s="69">
        <v>1.5</v>
      </c>
      <c r="I33" s="273">
        <v>42737.9791666667</v>
      </c>
      <c r="J33" s="273">
        <v>42738.6458333333</v>
      </c>
      <c r="K33" s="306">
        <v>15.9999999983702</v>
      </c>
      <c r="L33" s="155">
        <v>30</v>
      </c>
      <c r="M33" s="305">
        <v>479.999999951106</v>
      </c>
      <c r="N33" s="69"/>
      <c r="O33" s="47"/>
      <c r="P33" s="47"/>
      <c r="Q33" s="47"/>
    </row>
    <row r="34" spans="1:17">
      <c r="A34" s="213">
        <v>42742</v>
      </c>
      <c r="B34" s="155" t="s">
        <v>54</v>
      </c>
      <c r="C34" s="54" t="s">
        <v>85</v>
      </c>
      <c r="D34" s="155" t="s">
        <v>154</v>
      </c>
      <c r="E34" s="69" t="s">
        <v>56</v>
      </c>
      <c r="F34" s="69" t="s">
        <v>695</v>
      </c>
      <c r="G34" s="69" t="s">
        <v>714</v>
      </c>
      <c r="H34" s="69">
        <v>1.8</v>
      </c>
      <c r="I34" s="273">
        <v>42740.6458333333</v>
      </c>
      <c r="J34" s="273">
        <v>42741.7916666667</v>
      </c>
      <c r="K34" s="306">
        <v>27.5000000016298</v>
      </c>
      <c r="L34" s="308">
        <v>35</v>
      </c>
      <c r="M34" s="305">
        <v>962.500000057043</v>
      </c>
      <c r="N34" s="69"/>
      <c r="O34" s="47"/>
      <c r="P34" s="47"/>
      <c r="Q34" s="47"/>
    </row>
    <row r="35" spans="1:17">
      <c r="A35" s="213">
        <v>42742</v>
      </c>
      <c r="B35" s="155" t="s">
        <v>54</v>
      </c>
      <c r="C35" s="54" t="s">
        <v>85</v>
      </c>
      <c r="D35" s="155" t="s">
        <v>154</v>
      </c>
      <c r="E35" s="69" t="s">
        <v>56</v>
      </c>
      <c r="F35" s="69" t="s">
        <v>695</v>
      </c>
      <c r="G35" s="69" t="s">
        <v>715</v>
      </c>
      <c r="H35" s="69">
        <v>1.8</v>
      </c>
      <c r="I35" s="273">
        <v>42740.6041666667</v>
      </c>
      <c r="J35" s="273">
        <v>42740.6458333333</v>
      </c>
      <c r="K35" s="306">
        <v>0.999999998370185</v>
      </c>
      <c r="L35" s="308">
        <v>35</v>
      </c>
      <c r="M35" s="305">
        <v>34.9999999429565</v>
      </c>
      <c r="N35" s="69"/>
      <c r="O35" s="47"/>
      <c r="P35" s="47"/>
      <c r="Q35" s="47"/>
    </row>
    <row r="36" spans="1:17">
      <c r="A36" s="213">
        <v>42742</v>
      </c>
      <c r="B36" s="69" t="s">
        <v>54</v>
      </c>
      <c r="C36" s="61" t="s">
        <v>38</v>
      </c>
      <c r="D36" s="69" t="s">
        <v>716</v>
      </c>
      <c r="E36" s="155" t="s">
        <v>56</v>
      </c>
      <c r="F36" s="69" t="s">
        <v>690</v>
      </c>
      <c r="G36" s="69" t="s">
        <v>717</v>
      </c>
      <c r="H36" s="69">
        <v>1.5</v>
      </c>
      <c r="I36" s="273">
        <v>42740.5833333333</v>
      </c>
      <c r="J36" s="273">
        <v>42741.7708333333</v>
      </c>
      <c r="K36" s="306">
        <v>28.5</v>
      </c>
      <c r="L36" s="155">
        <v>35</v>
      </c>
      <c r="M36" s="305">
        <v>997.5</v>
      </c>
      <c r="N36" s="69"/>
      <c r="O36" s="47"/>
      <c r="P36" s="47"/>
      <c r="Q36" s="47"/>
    </row>
    <row r="37" spans="1:17">
      <c r="A37" s="213">
        <v>42742</v>
      </c>
      <c r="B37" s="69" t="s">
        <v>54</v>
      </c>
      <c r="C37" s="61" t="s">
        <v>38</v>
      </c>
      <c r="D37" s="69" t="s">
        <v>716</v>
      </c>
      <c r="E37" s="155" t="s">
        <v>56</v>
      </c>
      <c r="F37" s="69" t="s">
        <v>698</v>
      </c>
      <c r="G37" s="69" t="s">
        <v>718</v>
      </c>
      <c r="H37" s="69">
        <v>1.5</v>
      </c>
      <c r="I37" s="273">
        <v>42741.8125</v>
      </c>
      <c r="J37" s="273">
        <v>42742.1458333333</v>
      </c>
      <c r="K37" s="306">
        <v>7.99999999918509</v>
      </c>
      <c r="L37" s="155">
        <v>35</v>
      </c>
      <c r="M37" s="305">
        <v>279.999999971478</v>
      </c>
      <c r="N37" s="69"/>
      <c r="O37" s="47"/>
      <c r="P37" s="47"/>
      <c r="Q37" s="47"/>
    </row>
    <row r="38" spans="1:17">
      <c r="A38" s="213">
        <v>42742</v>
      </c>
      <c r="B38" s="155" t="s">
        <v>54</v>
      </c>
      <c r="C38" s="161" t="s">
        <v>82</v>
      </c>
      <c r="D38" s="166" t="s">
        <v>104</v>
      </c>
      <c r="E38" s="68" t="s">
        <v>84</v>
      </c>
      <c r="F38" s="69" t="s">
        <v>695</v>
      </c>
      <c r="G38" s="69" t="s">
        <v>719</v>
      </c>
      <c r="H38" s="69">
        <v>1.2</v>
      </c>
      <c r="I38" s="273">
        <v>42739.5208333333</v>
      </c>
      <c r="J38" s="273">
        <v>42740.625</v>
      </c>
      <c r="K38" s="257">
        <v>26.5000000008149</v>
      </c>
      <c r="L38" s="155">
        <v>30</v>
      </c>
      <c r="M38" s="305">
        <v>795.000000024447</v>
      </c>
      <c r="N38" s="69"/>
      <c r="O38" s="47"/>
      <c r="P38" s="47"/>
      <c r="Q38" s="47"/>
    </row>
    <row r="39" spans="1:17">
      <c r="A39" s="213">
        <v>42742</v>
      </c>
      <c r="B39" s="69" t="s">
        <v>54</v>
      </c>
      <c r="C39" s="61" t="s">
        <v>30</v>
      </c>
      <c r="D39" s="69" t="s">
        <v>158</v>
      </c>
      <c r="E39" s="69" t="s">
        <v>56</v>
      </c>
      <c r="F39" s="69" t="s">
        <v>690</v>
      </c>
      <c r="G39" s="69" t="s">
        <v>720</v>
      </c>
      <c r="H39" s="69">
        <v>1.2</v>
      </c>
      <c r="I39" s="273">
        <v>42740.625</v>
      </c>
      <c r="J39" s="273">
        <v>42740.7916666667</v>
      </c>
      <c r="K39" s="257">
        <v>4.00000000081491</v>
      </c>
      <c r="L39" s="155">
        <v>30</v>
      </c>
      <c r="M39" s="305">
        <v>120.000000024447</v>
      </c>
      <c r="N39" s="69"/>
      <c r="O39" s="47"/>
      <c r="P39" s="47"/>
      <c r="Q39" s="47"/>
    </row>
    <row r="40" spans="1:17">
      <c r="A40" s="213">
        <v>42742</v>
      </c>
      <c r="B40" s="68" t="s">
        <v>54</v>
      </c>
      <c r="C40" s="53" t="s">
        <v>146</v>
      </c>
      <c r="D40" s="69" t="s">
        <v>721</v>
      </c>
      <c r="E40" s="240" t="s">
        <v>56</v>
      </c>
      <c r="F40" s="69" t="s">
        <v>686</v>
      </c>
      <c r="G40" s="69" t="s">
        <v>722</v>
      </c>
      <c r="H40" s="69">
        <v>1.2</v>
      </c>
      <c r="I40" s="273">
        <v>42740.7916666667</v>
      </c>
      <c r="J40" s="273">
        <v>42741.4791666667</v>
      </c>
      <c r="K40" s="257">
        <v>16.5</v>
      </c>
      <c r="L40" s="155">
        <v>30</v>
      </c>
      <c r="M40" s="305">
        <v>495</v>
      </c>
      <c r="N40" s="69"/>
      <c r="O40" s="47"/>
      <c r="P40" s="47"/>
      <c r="Q40" s="47"/>
    </row>
    <row r="41" spans="1:17">
      <c r="A41" s="213">
        <v>42742</v>
      </c>
      <c r="B41" s="69" t="s">
        <v>54</v>
      </c>
      <c r="C41" s="61" t="s">
        <v>30</v>
      </c>
      <c r="D41" s="69" t="s">
        <v>158</v>
      </c>
      <c r="E41" s="69" t="s">
        <v>56</v>
      </c>
      <c r="F41" s="69" t="s">
        <v>690</v>
      </c>
      <c r="G41" s="69" t="s">
        <v>723</v>
      </c>
      <c r="H41" s="69">
        <v>1.2</v>
      </c>
      <c r="I41" s="273">
        <v>42741.4791666667</v>
      </c>
      <c r="J41" s="273">
        <v>42741.7708333333</v>
      </c>
      <c r="K41" s="257">
        <v>6.99999999837019</v>
      </c>
      <c r="L41" s="155">
        <v>30</v>
      </c>
      <c r="M41" s="305">
        <v>209.999999951106</v>
      </c>
      <c r="N41" s="69"/>
      <c r="O41" s="47"/>
      <c r="P41" s="47"/>
      <c r="Q41" s="47"/>
    </row>
    <row r="42" spans="1:17">
      <c r="A42" s="213">
        <v>42742</v>
      </c>
      <c r="B42" s="155" t="s">
        <v>54</v>
      </c>
      <c r="C42" s="161" t="s">
        <v>82</v>
      </c>
      <c r="D42" s="166" t="s">
        <v>103</v>
      </c>
      <c r="E42" s="68" t="s">
        <v>84</v>
      </c>
      <c r="F42" s="69" t="s">
        <v>686</v>
      </c>
      <c r="G42" s="69" t="s">
        <v>724</v>
      </c>
      <c r="H42" s="69">
        <v>1</v>
      </c>
      <c r="I42" s="273">
        <v>42741.6041666667</v>
      </c>
      <c r="J42" s="273">
        <v>42741.6458333333</v>
      </c>
      <c r="K42" s="257">
        <v>0.999999998370185</v>
      </c>
      <c r="L42" s="155">
        <v>25</v>
      </c>
      <c r="M42" s="257">
        <v>24.9999999592546</v>
      </c>
      <c r="N42" s="69"/>
      <c r="O42" s="47"/>
      <c r="P42" s="47"/>
      <c r="Q42" s="47"/>
    </row>
    <row r="43" spans="1:17">
      <c r="A43" s="213">
        <v>42742</v>
      </c>
      <c r="B43" s="155" t="s">
        <v>54</v>
      </c>
      <c r="C43" s="161" t="s">
        <v>82</v>
      </c>
      <c r="D43" s="166" t="s">
        <v>104</v>
      </c>
      <c r="E43" s="68" t="s">
        <v>84</v>
      </c>
      <c r="F43" s="69" t="s">
        <v>690</v>
      </c>
      <c r="G43" s="69" t="s">
        <v>725</v>
      </c>
      <c r="H43" s="69">
        <v>1</v>
      </c>
      <c r="I43" s="273">
        <v>42739.4375</v>
      </c>
      <c r="J43" s="273">
        <v>42739.5625</v>
      </c>
      <c r="K43" s="257">
        <v>3</v>
      </c>
      <c r="L43" s="155">
        <v>25</v>
      </c>
      <c r="M43" s="305">
        <v>75</v>
      </c>
      <c r="N43" s="69"/>
      <c r="O43" s="47"/>
      <c r="P43" s="47"/>
      <c r="Q43" s="47"/>
    </row>
    <row r="44" spans="1:17">
      <c r="A44" s="213">
        <v>42742</v>
      </c>
      <c r="B44" s="155" t="s">
        <v>54</v>
      </c>
      <c r="C44" s="161" t="s">
        <v>82</v>
      </c>
      <c r="D44" s="166" t="s">
        <v>104</v>
      </c>
      <c r="E44" s="68" t="s">
        <v>84</v>
      </c>
      <c r="F44" s="69" t="s">
        <v>690</v>
      </c>
      <c r="G44" s="69" t="s">
        <v>725</v>
      </c>
      <c r="H44" s="69">
        <v>1</v>
      </c>
      <c r="I44" s="273">
        <v>42739.7291666667</v>
      </c>
      <c r="J44" s="273">
        <v>42739.8333333333</v>
      </c>
      <c r="K44" s="257">
        <v>2.49999999837019</v>
      </c>
      <c r="L44" s="155">
        <v>25</v>
      </c>
      <c r="M44" s="305">
        <v>62.4999999592548</v>
      </c>
      <c r="N44" s="69"/>
      <c r="O44" s="47"/>
      <c r="P44" s="47"/>
      <c r="Q44" s="47"/>
    </row>
    <row r="45" ht="24" spans="1:17">
      <c r="A45" s="213">
        <v>42742</v>
      </c>
      <c r="B45" s="69" t="s">
        <v>54</v>
      </c>
      <c r="C45" s="61" t="s">
        <v>82</v>
      </c>
      <c r="D45" s="69" t="s">
        <v>726</v>
      </c>
      <c r="E45" s="69" t="s">
        <v>84</v>
      </c>
      <c r="F45" s="69" t="s">
        <v>698</v>
      </c>
      <c r="G45" s="69" t="s">
        <v>727</v>
      </c>
      <c r="H45" s="69">
        <v>2.2</v>
      </c>
      <c r="I45" s="273">
        <v>42740.25</v>
      </c>
      <c r="J45" s="273">
        <v>42740.6041666667</v>
      </c>
      <c r="K45" s="257">
        <v>8.50000000081491</v>
      </c>
      <c r="L45" s="155">
        <v>45</v>
      </c>
      <c r="M45" s="305">
        <v>382.500000036671</v>
      </c>
      <c r="N45" s="69"/>
      <c r="O45" s="47"/>
      <c r="P45" s="47"/>
      <c r="Q45" s="47"/>
    </row>
    <row r="46" ht="24" spans="1:17">
      <c r="A46" s="213">
        <v>42742</v>
      </c>
      <c r="B46" s="69" t="s">
        <v>54</v>
      </c>
      <c r="C46" s="61" t="s">
        <v>82</v>
      </c>
      <c r="D46" s="69" t="s">
        <v>726</v>
      </c>
      <c r="E46" s="69" t="s">
        <v>84</v>
      </c>
      <c r="F46" s="69" t="s">
        <v>695</v>
      </c>
      <c r="G46" s="69" t="s">
        <v>728</v>
      </c>
      <c r="H46" s="69">
        <v>1.8</v>
      </c>
      <c r="I46" s="273">
        <v>42740.2708333333</v>
      </c>
      <c r="J46" s="273">
        <v>42740.6041666667</v>
      </c>
      <c r="K46" s="257">
        <v>8.00000000162981</v>
      </c>
      <c r="L46" s="155">
        <v>35</v>
      </c>
      <c r="M46" s="305">
        <v>280.000000057043</v>
      </c>
      <c r="N46" s="69"/>
      <c r="O46" s="47"/>
      <c r="P46" s="47"/>
      <c r="Q46" s="47"/>
    </row>
    <row r="47" spans="1:17">
      <c r="A47" s="213">
        <v>42742</v>
      </c>
      <c r="B47" s="68" t="s">
        <v>54</v>
      </c>
      <c r="C47" s="53" t="s">
        <v>146</v>
      </c>
      <c r="D47" s="69" t="s">
        <v>721</v>
      </c>
      <c r="E47" s="240" t="s">
        <v>56</v>
      </c>
      <c r="F47" s="69" t="s">
        <v>698</v>
      </c>
      <c r="G47" s="69" t="s">
        <v>729</v>
      </c>
      <c r="H47" s="69">
        <v>1.8</v>
      </c>
      <c r="I47" s="273">
        <v>42737.4166666667</v>
      </c>
      <c r="J47" s="273">
        <v>42737.625</v>
      </c>
      <c r="K47" s="257">
        <v>4.99999999918509</v>
      </c>
      <c r="L47" s="155">
        <v>35</v>
      </c>
      <c r="M47" s="305">
        <v>174.999999971478</v>
      </c>
      <c r="N47" s="69"/>
      <c r="O47" s="47"/>
      <c r="P47" s="47"/>
      <c r="Q47" s="47"/>
    </row>
    <row r="48" spans="1:17">
      <c r="A48" s="213">
        <v>42742</v>
      </c>
      <c r="B48" s="69" t="s">
        <v>54</v>
      </c>
      <c r="C48" s="61" t="s">
        <v>38</v>
      </c>
      <c r="D48" s="69" t="s">
        <v>716</v>
      </c>
      <c r="E48" s="155" t="s">
        <v>56</v>
      </c>
      <c r="F48" s="69" t="s">
        <v>690</v>
      </c>
      <c r="G48" s="69" t="s">
        <v>730</v>
      </c>
      <c r="H48" s="69">
        <v>2.2</v>
      </c>
      <c r="I48" s="273">
        <v>42740.6041666667</v>
      </c>
      <c r="J48" s="273">
        <v>42741.6666666667</v>
      </c>
      <c r="K48" s="306">
        <v>25.5</v>
      </c>
      <c r="L48" s="155">
        <v>25</v>
      </c>
      <c r="M48" s="305">
        <v>637.5</v>
      </c>
      <c r="N48" s="69"/>
      <c r="O48" s="47"/>
      <c r="P48" s="47"/>
      <c r="Q48" s="47"/>
    </row>
    <row r="49" spans="1:17">
      <c r="A49" s="213">
        <v>42744</v>
      </c>
      <c r="B49" s="155" t="s">
        <v>54</v>
      </c>
      <c r="C49" s="54" t="s">
        <v>85</v>
      </c>
      <c r="D49" s="155" t="s">
        <v>155</v>
      </c>
      <c r="E49" s="69" t="s">
        <v>56</v>
      </c>
      <c r="F49" s="69" t="s">
        <v>698</v>
      </c>
      <c r="G49" s="69" t="s">
        <v>731</v>
      </c>
      <c r="H49" s="69">
        <v>1.8</v>
      </c>
      <c r="I49" s="273">
        <v>42742.7083333333</v>
      </c>
      <c r="J49" s="273">
        <v>42743.9583333333</v>
      </c>
      <c r="K49" s="306">
        <v>30</v>
      </c>
      <c r="L49" s="308">
        <v>35</v>
      </c>
      <c r="M49" s="305">
        <v>1050</v>
      </c>
      <c r="N49" s="69"/>
      <c r="O49" s="47"/>
      <c r="P49" s="47"/>
      <c r="Q49" s="47"/>
    </row>
    <row r="50" spans="1:17">
      <c r="A50" s="213">
        <v>42744</v>
      </c>
      <c r="B50" s="155" t="s">
        <v>54</v>
      </c>
      <c r="C50" s="54" t="s">
        <v>85</v>
      </c>
      <c r="D50" s="155" t="s">
        <v>154</v>
      </c>
      <c r="E50" s="69" t="s">
        <v>56</v>
      </c>
      <c r="F50" s="69" t="s">
        <v>690</v>
      </c>
      <c r="G50" s="69" t="s">
        <v>732</v>
      </c>
      <c r="H50" s="69">
        <v>1.2</v>
      </c>
      <c r="I50" s="273">
        <v>42743.375</v>
      </c>
      <c r="J50" s="273">
        <v>42744.1041666667</v>
      </c>
      <c r="K50" s="306">
        <v>17.5000000008149</v>
      </c>
      <c r="L50" s="308">
        <v>25</v>
      </c>
      <c r="M50" s="305">
        <v>437.500000020373</v>
      </c>
      <c r="N50" s="69"/>
      <c r="O50" s="47"/>
      <c r="P50" s="47"/>
      <c r="Q50" s="47"/>
    </row>
    <row r="51" spans="1:17">
      <c r="A51" s="213">
        <v>42744</v>
      </c>
      <c r="B51" s="155" t="s">
        <v>54</v>
      </c>
      <c r="C51" s="54" t="s">
        <v>85</v>
      </c>
      <c r="D51" s="155" t="s">
        <v>154</v>
      </c>
      <c r="E51" s="69" t="s">
        <v>56</v>
      </c>
      <c r="F51" s="69" t="s">
        <v>695</v>
      </c>
      <c r="G51" s="69" t="s">
        <v>733</v>
      </c>
      <c r="H51" s="69">
        <v>1.8</v>
      </c>
      <c r="I51" s="273">
        <v>42743</v>
      </c>
      <c r="J51" s="273">
        <v>42744.1041666667</v>
      </c>
      <c r="K51" s="306">
        <v>26.5000000008149</v>
      </c>
      <c r="L51" s="308">
        <v>35</v>
      </c>
      <c r="M51" s="305">
        <v>927.500000028522</v>
      </c>
      <c r="N51" s="69"/>
      <c r="O51" s="47"/>
      <c r="P51" s="47"/>
      <c r="Q51" s="47"/>
    </row>
    <row r="52" spans="1:17">
      <c r="A52" s="213">
        <v>42744</v>
      </c>
      <c r="B52" s="69" t="s">
        <v>54</v>
      </c>
      <c r="C52" s="61" t="s">
        <v>38</v>
      </c>
      <c r="D52" s="69" t="s">
        <v>716</v>
      </c>
      <c r="E52" s="155" t="s">
        <v>56</v>
      </c>
      <c r="F52" s="69" t="s">
        <v>690</v>
      </c>
      <c r="G52" s="69" t="s">
        <v>734</v>
      </c>
      <c r="H52" s="69">
        <v>1.8</v>
      </c>
      <c r="I52" s="273">
        <v>42742.1458333333</v>
      </c>
      <c r="J52" s="273">
        <v>42743</v>
      </c>
      <c r="K52" s="306">
        <v>20.5000000008149</v>
      </c>
      <c r="L52" s="155">
        <v>35</v>
      </c>
      <c r="M52" s="305">
        <v>717.500000028522</v>
      </c>
      <c r="N52" s="69"/>
      <c r="O52" s="47"/>
      <c r="P52" s="47"/>
      <c r="Q52" s="47"/>
    </row>
    <row r="53" spans="1:17">
      <c r="A53" s="213">
        <v>42744</v>
      </c>
      <c r="B53" s="69" t="s">
        <v>54</v>
      </c>
      <c r="C53" s="61" t="s">
        <v>38</v>
      </c>
      <c r="D53" s="69" t="s">
        <v>716</v>
      </c>
      <c r="E53" s="155" t="s">
        <v>56</v>
      </c>
      <c r="F53" s="69" t="s">
        <v>690</v>
      </c>
      <c r="G53" s="69" t="s">
        <v>735</v>
      </c>
      <c r="H53" s="69">
        <v>1.8</v>
      </c>
      <c r="I53" s="273">
        <v>42741.7916666667</v>
      </c>
      <c r="J53" s="273">
        <v>42742.7083333333</v>
      </c>
      <c r="K53" s="306">
        <v>21.9999999983702</v>
      </c>
      <c r="L53" s="155">
        <v>35</v>
      </c>
      <c r="M53" s="305">
        <v>769.999999942957</v>
      </c>
      <c r="N53" s="69"/>
      <c r="O53" s="47"/>
      <c r="P53" s="47"/>
      <c r="Q53" s="47"/>
    </row>
    <row r="54" spans="1:17">
      <c r="A54" s="213">
        <v>42746</v>
      </c>
      <c r="B54" s="69" t="s">
        <v>54</v>
      </c>
      <c r="C54" s="61" t="s">
        <v>38</v>
      </c>
      <c r="D54" s="69" t="s">
        <v>716</v>
      </c>
      <c r="E54" s="155" t="s">
        <v>56</v>
      </c>
      <c r="F54" s="69" t="s">
        <v>686</v>
      </c>
      <c r="G54" s="69" t="s">
        <v>736</v>
      </c>
      <c r="H54" s="69">
        <v>1.5</v>
      </c>
      <c r="I54" s="273">
        <v>42745.0833333333</v>
      </c>
      <c r="J54" s="273">
        <v>42745.9583333333</v>
      </c>
      <c r="K54" s="306">
        <v>21</v>
      </c>
      <c r="L54" s="155">
        <v>40</v>
      </c>
      <c r="M54" s="305">
        <v>840</v>
      </c>
      <c r="N54" s="69"/>
      <c r="O54" s="47"/>
      <c r="P54" s="47"/>
      <c r="Q54" s="47"/>
    </row>
    <row r="55" spans="1:17">
      <c r="A55" s="213">
        <v>42746</v>
      </c>
      <c r="B55" s="69" t="s">
        <v>54</v>
      </c>
      <c r="C55" s="61" t="s">
        <v>38</v>
      </c>
      <c r="D55" s="69" t="s">
        <v>716</v>
      </c>
      <c r="E55" s="155" t="s">
        <v>56</v>
      </c>
      <c r="F55" s="69" t="s">
        <v>690</v>
      </c>
      <c r="G55" s="69" t="s">
        <v>737</v>
      </c>
      <c r="H55" s="69">
        <v>1.2</v>
      </c>
      <c r="I55" s="273">
        <v>42744.5</v>
      </c>
      <c r="J55" s="273">
        <v>42745.9583333333</v>
      </c>
      <c r="K55" s="306">
        <v>35.0000000000582</v>
      </c>
      <c r="L55" s="155">
        <v>25</v>
      </c>
      <c r="M55" s="305">
        <v>875.000000001455</v>
      </c>
      <c r="N55" s="69"/>
      <c r="O55" s="47"/>
      <c r="P55" s="47"/>
      <c r="Q55" s="47"/>
    </row>
    <row r="56" spans="1:17">
      <c r="A56" s="213">
        <v>42746</v>
      </c>
      <c r="B56" s="155" t="s">
        <v>54</v>
      </c>
      <c r="C56" s="54" t="s">
        <v>85</v>
      </c>
      <c r="D56" s="155" t="s">
        <v>154</v>
      </c>
      <c r="E56" s="69" t="s">
        <v>56</v>
      </c>
      <c r="F56" s="69" t="s">
        <v>695</v>
      </c>
      <c r="G56" s="69" t="s">
        <v>738</v>
      </c>
      <c r="H56" s="69">
        <v>1.8</v>
      </c>
      <c r="I56" s="273">
        <v>42743.9583333333</v>
      </c>
      <c r="J56" s="273">
        <v>42745.9375</v>
      </c>
      <c r="K56" s="306">
        <v>47.4999999999418</v>
      </c>
      <c r="L56" s="308">
        <v>35</v>
      </c>
      <c r="M56" s="305">
        <v>1662.49999999796</v>
      </c>
      <c r="N56" s="69"/>
      <c r="O56" s="47"/>
      <c r="P56" s="47"/>
      <c r="Q56" s="47"/>
    </row>
    <row r="57" spans="1:17">
      <c r="A57" s="213">
        <v>42746</v>
      </c>
      <c r="B57" s="155" t="s">
        <v>54</v>
      </c>
      <c r="C57" s="54" t="s">
        <v>85</v>
      </c>
      <c r="D57" s="155" t="s">
        <v>155</v>
      </c>
      <c r="E57" s="69" t="s">
        <v>56</v>
      </c>
      <c r="F57" s="69" t="s">
        <v>686</v>
      </c>
      <c r="G57" s="69" t="s">
        <v>739</v>
      </c>
      <c r="H57" s="69">
        <v>1.5</v>
      </c>
      <c r="I57" s="273">
        <v>42744.1041666667</v>
      </c>
      <c r="J57" s="273">
        <v>42745.0833333333</v>
      </c>
      <c r="K57" s="306">
        <v>23.5000000001164</v>
      </c>
      <c r="L57" s="308">
        <v>30</v>
      </c>
      <c r="M57" s="305">
        <v>705.000000003492</v>
      </c>
      <c r="N57" s="69"/>
      <c r="O57" s="47"/>
      <c r="P57" s="47"/>
      <c r="Q57" s="47"/>
    </row>
    <row r="58" spans="1:17">
      <c r="A58" s="213">
        <v>42746</v>
      </c>
      <c r="B58" s="155" t="s">
        <v>54</v>
      </c>
      <c r="C58" s="54" t="s">
        <v>85</v>
      </c>
      <c r="D58" s="155" t="s">
        <v>155</v>
      </c>
      <c r="E58" s="69" t="s">
        <v>56</v>
      </c>
      <c r="F58" s="69" t="s">
        <v>690</v>
      </c>
      <c r="G58" s="69" t="s">
        <v>740</v>
      </c>
      <c r="H58" s="69">
        <v>1.2</v>
      </c>
      <c r="I58" s="273">
        <v>42742.8333333333</v>
      </c>
      <c r="J58" s="273">
        <v>42743.3333333333</v>
      </c>
      <c r="K58" s="306">
        <v>12</v>
      </c>
      <c r="L58" s="308">
        <v>30</v>
      </c>
      <c r="M58" s="305">
        <v>360</v>
      </c>
      <c r="N58" s="69"/>
      <c r="O58" s="47"/>
      <c r="P58" s="47"/>
      <c r="Q58" s="47"/>
    </row>
    <row r="59" spans="1:17">
      <c r="A59" s="213">
        <v>42746</v>
      </c>
      <c r="B59" s="155" t="s">
        <v>54</v>
      </c>
      <c r="C59" s="54" t="s">
        <v>85</v>
      </c>
      <c r="D59" s="155" t="s">
        <v>155</v>
      </c>
      <c r="E59" s="69" t="s">
        <v>56</v>
      </c>
      <c r="F59" s="69" t="s">
        <v>690</v>
      </c>
      <c r="G59" s="69" t="s">
        <v>741</v>
      </c>
      <c r="H59" s="69">
        <v>1</v>
      </c>
      <c r="I59" s="273">
        <v>42742.7916666667</v>
      </c>
      <c r="J59" s="273">
        <v>42743.75</v>
      </c>
      <c r="K59" s="306">
        <v>23.0000000000582</v>
      </c>
      <c r="L59" s="308">
        <v>25</v>
      </c>
      <c r="M59" s="305">
        <v>575.000000001455</v>
      </c>
      <c r="N59" s="69"/>
      <c r="O59" s="47"/>
      <c r="P59" s="47"/>
      <c r="Q59" s="47"/>
    </row>
    <row r="60" spans="1:17">
      <c r="A60" s="213">
        <v>42746</v>
      </c>
      <c r="B60" s="155" t="s">
        <v>54</v>
      </c>
      <c r="C60" s="54" t="s">
        <v>85</v>
      </c>
      <c r="D60" s="155" t="s">
        <v>152</v>
      </c>
      <c r="E60" s="69" t="s">
        <v>56</v>
      </c>
      <c r="F60" s="69" t="s">
        <v>698</v>
      </c>
      <c r="G60" s="69" t="s">
        <v>742</v>
      </c>
      <c r="H60" s="69">
        <v>1.2</v>
      </c>
      <c r="I60" s="273">
        <v>42741.4791666667</v>
      </c>
      <c r="J60" s="273">
        <v>42741.6041666667</v>
      </c>
      <c r="K60" s="306">
        <v>3</v>
      </c>
      <c r="L60" s="155">
        <v>25</v>
      </c>
      <c r="M60" s="305">
        <v>75</v>
      </c>
      <c r="N60" s="69"/>
      <c r="O60" s="47"/>
      <c r="P60" s="47"/>
      <c r="Q60" s="47"/>
    </row>
    <row r="61" spans="1:17">
      <c r="A61" s="213">
        <v>42746</v>
      </c>
      <c r="B61" s="155" t="s">
        <v>54</v>
      </c>
      <c r="C61" s="54" t="s">
        <v>85</v>
      </c>
      <c r="D61" s="155" t="s">
        <v>152</v>
      </c>
      <c r="E61" s="69" t="s">
        <v>56</v>
      </c>
      <c r="F61" s="69" t="s">
        <v>698</v>
      </c>
      <c r="G61" s="69" t="s">
        <v>742</v>
      </c>
      <c r="H61" s="69">
        <v>1.2</v>
      </c>
      <c r="I61" s="273">
        <v>42741.625</v>
      </c>
      <c r="J61" s="273">
        <v>42742.7916666667</v>
      </c>
      <c r="K61" s="306">
        <v>28.0000000008149</v>
      </c>
      <c r="L61" s="155">
        <v>25</v>
      </c>
      <c r="M61" s="305">
        <v>700.000000020372</v>
      </c>
      <c r="N61" s="69"/>
      <c r="O61" s="47"/>
      <c r="P61" s="47"/>
      <c r="Q61" s="47"/>
    </row>
    <row r="62" spans="1:17">
      <c r="A62" s="213">
        <v>42748</v>
      </c>
      <c r="B62" s="69" t="s">
        <v>54</v>
      </c>
      <c r="C62" s="61" t="s">
        <v>82</v>
      </c>
      <c r="D62" s="69" t="s">
        <v>181</v>
      </c>
      <c r="E62" s="155" t="s">
        <v>56</v>
      </c>
      <c r="F62" s="69" t="s">
        <v>698</v>
      </c>
      <c r="G62" s="69" t="s">
        <v>743</v>
      </c>
      <c r="H62" s="69">
        <v>1.2</v>
      </c>
      <c r="I62" s="273">
        <v>42746.3125</v>
      </c>
      <c r="J62" s="273">
        <v>42747.9375</v>
      </c>
      <c r="K62" s="306">
        <v>39</v>
      </c>
      <c r="L62" s="155">
        <v>25</v>
      </c>
      <c r="M62" s="305">
        <v>975</v>
      </c>
      <c r="N62" s="69"/>
      <c r="O62" s="47"/>
      <c r="P62" s="47"/>
      <c r="Q62" s="47"/>
    </row>
    <row r="63" spans="1:17">
      <c r="A63" s="213">
        <v>42748</v>
      </c>
      <c r="B63" s="69" t="s">
        <v>54</v>
      </c>
      <c r="C63" s="61" t="s">
        <v>82</v>
      </c>
      <c r="D63" s="69" t="s">
        <v>188</v>
      </c>
      <c r="E63" s="155" t="s">
        <v>56</v>
      </c>
      <c r="F63" s="69" t="s">
        <v>695</v>
      </c>
      <c r="G63" s="69" t="s">
        <v>744</v>
      </c>
      <c r="H63" s="69">
        <v>1</v>
      </c>
      <c r="I63" s="273">
        <v>42747.5</v>
      </c>
      <c r="J63" s="273">
        <v>42747.9375</v>
      </c>
      <c r="K63" s="306">
        <v>10.5</v>
      </c>
      <c r="L63" s="155">
        <v>25</v>
      </c>
      <c r="M63" s="305">
        <v>262.5</v>
      </c>
      <c r="N63" s="69"/>
      <c r="O63" s="47"/>
      <c r="P63" s="47"/>
      <c r="Q63" s="47"/>
    </row>
    <row r="64" spans="1:17">
      <c r="A64" s="213">
        <v>42748</v>
      </c>
      <c r="B64" s="69" t="s">
        <v>54</v>
      </c>
      <c r="C64" s="61" t="s">
        <v>38</v>
      </c>
      <c r="D64" s="69" t="s">
        <v>716</v>
      </c>
      <c r="E64" s="155" t="s">
        <v>56</v>
      </c>
      <c r="F64" s="69" t="s">
        <v>745</v>
      </c>
      <c r="G64" s="69" t="s">
        <v>746</v>
      </c>
      <c r="H64" s="69">
        <v>1</v>
      </c>
      <c r="I64" s="273">
        <v>42744.5416666667</v>
      </c>
      <c r="J64" s="273">
        <v>42747.3958333333</v>
      </c>
      <c r="K64" s="306">
        <v>68.4999999983702</v>
      </c>
      <c r="L64" s="155">
        <v>25</v>
      </c>
      <c r="M64" s="305">
        <v>1712.49999995926</v>
      </c>
      <c r="N64" s="69"/>
      <c r="O64" s="47"/>
      <c r="P64" s="47"/>
      <c r="Q64" s="47"/>
    </row>
    <row r="65" spans="1:17">
      <c r="A65" s="213">
        <v>42748</v>
      </c>
      <c r="B65" s="69" t="s">
        <v>54</v>
      </c>
      <c r="C65" s="61" t="s">
        <v>38</v>
      </c>
      <c r="D65" s="69" t="s">
        <v>716</v>
      </c>
      <c r="E65" s="155" t="s">
        <v>56</v>
      </c>
      <c r="F65" s="69" t="s">
        <v>686</v>
      </c>
      <c r="G65" s="69" t="s">
        <v>747</v>
      </c>
      <c r="H65" s="69">
        <v>1.5</v>
      </c>
      <c r="I65" s="273">
        <v>42746.9791666667</v>
      </c>
      <c r="J65" s="273">
        <v>42747.0833333333</v>
      </c>
      <c r="K65" s="306">
        <v>2.49999999837019</v>
      </c>
      <c r="L65" s="155">
        <v>40</v>
      </c>
      <c r="M65" s="305">
        <v>99.9999999348076</v>
      </c>
      <c r="N65" s="69"/>
      <c r="O65" s="47"/>
      <c r="P65" s="47"/>
      <c r="Q65" s="47"/>
    </row>
    <row r="66" spans="1:17">
      <c r="A66" s="213">
        <v>42752</v>
      </c>
      <c r="B66" s="155" t="s">
        <v>54</v>
      </c>
      <c r="C66" s="54" t="s">
        <v>85</v>
      </c>
      <c r="D66" s="155" t="s">
        <v>155</v>
      </c>
      <c r="E66" s="69" t="s">
        <v>56</v>
      </c>
      <c r="F66" s="69" t="s">
        <v>695</v>
      </c>
      <c r="G66" s="69" t="s">
        <v>748</v>
      </c>
      <c r="H66" s="69">
        <v>1.8</v>
      </c>
      <c r="I66" s="273">
        <v>42745.9375</v>
      </c>
      <c r="J66" s="273">
        <v>42747.6875</v>
      </c>
      <c r="K66" s="306">
        <v>42</v>
      </c>
      <c r="L66" s="308">
        <v>35</v>
      </c>
      <c r="M66" s="305">
        <v>1470</v>
      </c>
      <c r="N66" s="69"/>
      <c r="O66" s="47"/>
      <c r="P66" s="47"/>
      <c r="Q66" s="47"/>
    </row>
    <row r="67" spans="1:17">
      <c r="A67" s="213">
        <v>42752</v>
      </c>
      <c r="B67" s="155" t="s">
        <v>54</v>
      </c>
      <c r="C67" s="54" t="s">
        <v>85</v>
      </c>
      <c r="D67" s="155" t="s">
        <v>155</v>
      </c>
      <c r="E67" s="69" t="s">
        <v>56</v>
      </c>
      <c r="F67" s="69" t="s">
        <v>698</v>
      </c>
      <c r="G67" s="69" t="s">
        <v>749</v>
      </c>
      <c r="H67" s="69">
        <v>1.5</v>
      </c>
      <c r="I67" s="273">
        <v>42750.625</v>
      </c>
      <c r="J67" s="273">
        <v>42751.0833333333</v>
      </c>
      <c r="K67" s="306">
        <v>10.9999999991851</v>
      </c>
      <c r="L67" s="308">
        <v>35</v>
      </c>
      <c r="M67" s="305">
        <v>384.999999971478</v>
      </c>
      <c r="N67" s="69"/>
      <c r="O67" s="47"/>
      <c r="P67" s="47"/>
      <c r="Q67" s="47"/>
    </row>
    <row r="68" spans="1:17">
      <c r="A68" s="213">
        <v>42752</v>
      </c>
      <c r="B68" s="155" t="s">
        <v>54</v>
      </c>
      <c r="C68" s="54" t="s">
        <v>85</v>
      </c>
      <c r="D68" s="155" t="s">
        <v>153</v>
      </c>
      <c r="E68" s="69" t="s">
        <v>56</v>
      </c>
      <c r="F68" s="69" t="s">
        <v>686</v>
      </c>
      <c r="G68" s="69" t="s">
        <v>750</v>
      </c>
      <c r="H68" s="69">
        <v>1</v>
      </c>
      <c r="I68" s="273">
        <v>42747.9375</v>
      </c>
      <c r="J68" s="273">
        <v>42748.75</v>
      </c>
      <c r="K68" s="306">
        <v>19.5</v>
      </c>
      <c r="L68" s="155">
        <v>25</v>
      </c>
      <c r="M68" s="305">
        <v>487.5</v>
      </c>
      <c r="N68" s="69"/>
      <c r="O68" s="47"/>
      <c r="P68" s="47"/>
      <c r="Q68" s="47"/>
    </row>
    <row r="69" spans="1:17">
      <c r="A69" s="213">
        <v>42752</v>
      </c>
      <c r="B69" s="155" t="s">
        <v>54</v>
      </c>
      <c r="C69" s="54" t="s">
        <v>85</v>
      </c>
      <c r="D69" s="155" t="s">
        <v>153</v>
      </c>
      <c r="E69" s="69" t="s">
        <v>56</v>
      </c>
      <c r="F69" s="69" t="s">
        <v>751</v>
      </c>
      <c r="G69" s="69" t="s">
        <v>752</v>
      </c>
      <c r="H69" s="69">
        <v>1.5</v>
      </c>
      <c r="I69" s="273">
        <v>42749.8958333333</v>
      </c>
      <c r="J69" s="273">
        <v>42750.3958333333</v>
      </c>
      <c r="K69" s="306">
        <v>12</v>
      </c>
      <c r="L69" s="155">
        <v>25</v>
      </c>
      <c r="M69" s="305">
        <v>300</v>
      </c>
      <c r="N69" s="69"/>
      <c r="O69" s="47"/>
      <c r="P69" s="47"/>
      <c r="Q69" s="47"/>
    </row>
    <row r="70" ht="24" spans="1:17">
      <c r="A70" s="213">
        <v>42752</v>
      </c>
      <c r="B70" s="155" t="s">
        <v>54</v>
      </c>
      <c r="C70" s="53" t="s">
        <v>82</v>
      </c>
      <c r="D70" s="69" t="s">
        <v>726</v>
      </c>
      <c r="E70" s="69" t="s">
        <v>84</v>
      </c>
      <c r="F70" s="69" t="s">
        <v>690</v>
      </c>
      <c r="G70" s="69" t="s">
        <v>753</v>
      </c>
      <c r="H70" s="69">
        <v>1</v>
      </c>
      <c r="I70" s="273">
        <v>42748.75</v>
      </c>
      <c r="J70" s="273">
        <v>42748.8333333333</v>
      </c>
      <c r="K70" s="257">
        <v>1.99999999918509</v>
      </c>
      <c r="L70" s="155">
        <v>25</v>
      </c>
      <c r="M70" s="305">
        <v>49.9999999796273</v>
      </c>
      <c r="N70" s="69"/>
      <c r="O70" s="47"/>
      <c r="P70" s="47"/>
      <c r="Q70" s="47"/>
    </row>
    <row r="71" ht="24" spans="1:17">
      <c r="A71" s="213">
        <v>42752</v>
      </c>
      <c r="B71" s="155" t="s">
        <v>54</v>
      </c>
      <c r="C71" s="53" t="s">
        <v>82</v>
      </c>
      <c r="D71" s="69" t="s">
        <v>726</v>
      </c>
      <c r="E71" s="69" t="s">
        <v>84</v>
      </c>
      <c r="F71" s="69" t="s">
        <v>754</v>
      </c>
      <c r="G71" s="69" t="s">
        <v>728</v>
      </c>
      <c r="H71" s="69">
        <v>1.5</v>
      </c>
      <c r="I71" s="273">
        <v>42750.3958333333</v>
      </c>
      <c r="J71" s="273">
        <v>42750.625</v>
      </c>
      <c r="K71" s="257">
        <v>5.50000000081491</v>
      </c>
      <c r="L71" s="155">
        <v>30</v>
      </c>
      <c r="M71" s="305">
        <v>165.000000024447</v>
      </c>
      <c r="N71" s="69"/>
      <c r="O71" s="47"/>
      <c r="P71" s="47"/>
      <c r="Q71" s="47"/>
    </row>
    <row r="72" spans="1:17">
      <c r="A72" s="213">
        <v>42752</v>
      </c>
      <c r="B72" s="155" t="s">
        <v>54</v>
      </c>
      <c r="C72" s="161" t="s">
        <v>82</v>
      </c>
      <c r="D72" s="166" t="s">
        <v>101</v>
      </c>
      <c r="E72" s="68" t="s">
        <v>84</v>
      </c>
      <c r="F72" s="69" t="s">
        <v>690</v>
      </c>
      <c r="G72" s="69" t="s">
        <v>755</v>
      </c>
      <c r="H72" s="69">
        <v>1.2</v>
      </c>
      <c r="I72" s="273">
        <v>42747.9375</v>
      </c>
      <c r="J72" s="273">
        <v>42748.75</v>
      </c>
      <c r="K72" s="257">
        <v>19.5</v>
      </c>
      <c r="L72" s="155">
        <v>30</v>
      </c>
      <c r="M72" s="305">
        <v>585</v>
      </c>
      <c r="N72" s="69"/>
      <c r="O72" s="47"/>
      <c r="P72" s="47"/>
      <c r="Q72" s="47"/>
    </row>
    <row r="73" spans="1:17">
      <c r="A73" s="213">
        <v>42752</v>
      </c>
      <c r="B73" s="69" t="s">
        <v>54</v>
      </c>
      <c r="C73" s="61" t="s">
        <v>82</v>
      </c>
      <c r="D73" s="69" t="s">
        <v>188</v>
      </c>
      <c r="E73" s="155" t="s">
        <v>56</v>
      </c>
      <c r="F73" s="69" t="s">
        <v>698</v>
      </c>
      <c r="G73" s="69" t="s">
        <v>756</v>
      </c>
      <c r="H73" s="69">
        <v>1</v>
      </c>
      <c r="I73" s="273">
        <v>42748.8333333333</v>
      </c>
      <c r="J73" s="273">
        <v>42749.4375</v>
      </c>
      <c r="K73" s="306">
        <v>14.5000000008149</v>
      </c>
      <c r="L73" s="155">
        <v>25</v>
      </c>
      <c r="M73" s="305">
        <v>362.500000020373</v>
      </c>
      <c r="N73" s="69"/>
      <c r="O73" s="47"/>
      <c r="P73" s="47"/>
      <c r="Q73" s="47"/>
    </row>
    <row r="74" spans="1:17">
      <c r="A74" s="213">
        <v>42752</v>
      </c>
      <c r="B74" s="69" t="s">
        <v>54</v>
      </c>
      <c r="C74" s="61" t="s">
        <v>82</v>
      </c>
      <c r="D74" s="69" t="s">
        <v>183</v>
      </c>
      <c r="E74" s="155" t="s">
        <v>56</v>
      </c>
      <c r="F74" s="69" t="s">
        <v>698</v>
      </c>
      <c r="G74" s="69" t="s">
        <v>757</v>
      </c>
      <c r="H74" s="69">
        <v>1</v>
      </c>
      <c r="I74" s="273">
        <v>42750.0625</v>
      </c>
      <c r="J74" s="273">
        <v>42750.9583333333</v>
      </c>
      <c r="K74" s="306">
        <v>21.4999999991851</v>
      </c>
      <c r="L74" s="155">
        <v>25</v>
      </c>
      <c r="M74" s="305">
        <v>537.499999979628</v>
      </c>
      <c r="N74" s="69"/>
      <c r="O74" s="47"/>
      <c r="P74" s="47"/>
      <c r="Q74" s="47"/>
    </row>
    <row r="75" spans="1:17">
      <c r="A75" s="213">
        <v>42753</v>
      </c>
      <c r="B75" s="69" t="s">
        <v>54</v>
      </c>
      <c r="C75" s="61" t="s">
        <v>82</v>
      </c>
      <c r="D75" s="69" t="s">
        <v>183</v>
      </c>
      <c r="E75" s="155" t="s">
        <v>56</v>
      </c>
      <c r="F75" s="69" t="s">
        <v>695</v>
      </c>
      <c r="G75" s="69" t="s">
        <v>758</v>
      </c>
      <c r="H75" s="69">
        <v>1</v>
      </c>
      <c r="I75" s="273">
        <v>42751.5416666667</v>
      </c>
      <c r="J75" s="273">
        <v>42752.0625</v>
      </c>
      <c r="K75" s="306">
        <v>12.4999999991851</v>
      </c>
      <c r="L75" s="155">
        <v>25</v>
      </c>
      <c r="M75" s="305">
        <v>312.499999979627</v>
      </c>
      <c r="N75" s="69"/>
      <c r="O75" s="47"/>
      <c r="P75" s="47"/>
      <c r="Q75" s="47"/>
    </row>
    <row r="76" spans="1:17">
      <c r="A76" s="213">
        <v>42753</v>
      </c>
      <c r="B76" s="68" t="s">
        <v>54</v>
      </c>
      <c r="C76" s="61" t="s">
        <v>33</v>
      </c>
      <c r="D76" s="69" t="s">
        <v>235</v>
      </c>
      <c r="E76" s="240" t="s">
        <v>56</v>
      </c>
      <c r="F76" s="69" t="s">
        <v>759</v>
      </c>
      <c r="G76" s="69" t="s">
        <v>760</v>
      </c>
      <c r="H76" s="69">
        <v>1</v>
      </c>
      <c r="I76" s="273">
        <v>42751.5208333333</v>
      </c>
      <c r="J76" s="273">
        <v>42751.5416666667</v>
      </c>
      <c r="K76" s="257">
        <v>0.500000001629815</v>
      </c>
      <c r="L76" s="155">
        <v>25</v>
      </c>
      <c r="M76" s="305">
        <v>12.5000000407454</v>
      </c>
      <c r="N76" s="69"/>
      <c r="O76" s="47"/>
      <c r="P76" s="47"/>
      <c r="Q76" s="47"/>
    </row>
    <row r="77" spans="1:17">
      <c r="A77" s="213">
        <v>42753</v>
      </c>
      <c r="B77" s="68" t="s">
        <v>54</v>
      </c>
      <c r="C77" s="61" t="s">
        <v>33</v>
      </c>
      <c r="D77" s="69" t="s">
        <v>235</v>
      </c>
      <c r="E77" s="240" t="s">
        <v>56</v>
      </c>
      <c r="F77" s="69" t="s">
        <v>759</v>
      </c>
      <c r="G77" s="69" t="s">
        <v>760</v>
      </c>
      <c r="H77" s="69">
        <v>1</v>
      </c>
      <c r="I77" s="273">
        <v>42751.4375</v>
      </c>
      <c r="J77" s="273">
        <v>42751.5208333333</v>
      </c>
      <c r="K77" s="257">
        <v>1.99999999918509</v>
      </c>
      <c r="L77" s="155">
        <v>25</v>
      </c>
      <c r="M77" s="305">
        <v>49.9999999796273</v>
      </c>
      <c r="N77" s="69"/>
      <c r="O77" s="47"/>
      <c r="P77" s="47"/>
      <c r="Q77" s="47"/>
    </row>
    <row r="78" spans="1:17">
      <c r="A78" s="213">
        <v>42753</v>
      </c>
      <c r="B78" s="69" t="s">
        <v>54</v>
      </c>
      <c r="C78" s="61" t="s">
        <v>38</v>
      </c>
      <c r="D78" s="69" t="s">
        <v>716</v>
      </c>
      <c r="E78" s="155" t="s">
        <v>56</v>
      </c>
      <c r="F78" s="69" t="s">
        <v>751</v>
      </c>
      <c r="G78" s="69" t="s">
        <v>730</v>
      </c>
      <c r="H78" s="69">
        <v>1</v>
      </c>
      <c r="I78" s="273">
        <v>42748.75</v>
      </c>
      <c r="J78" s="273">
        <v>42751.6666666667</v>
      </c>
      <c r="K78" s="306">
        <v>70.0000000008149</v>
      </c>
      <c r="L78" s="155">
        <v>35</v>
      </c>
      <c r="M78" s="305">
        <v>2450.00000002852</v>
      </c>
      <c r="N78" s="69"/>
      <c r="O78" s="47"/>
      <c r="P78" s="47"/>
      <c r="Q78" s="47"/>
    </row>
    <row r="79" spans="1:17">
      <c r="A79" s="213">
        <v>42753</v>
      </c>
      <c r="B79" s="69" t="s">
        <v>54</v>
      </c>
      <c r="C79" s="61" t="s">
        <v>38</v>
      </c>
      <c r="D79" s="69" t="s">
        <v>716</v>
      </c>
      <c r="E79" s="155" t="s">
        <v>56</v>
      </c>
      <c r="F79" s="69" t="s">
        <v>698</v>
      </c>
      <c r="G79" s="69" t="s">
        <v>761</v>
      </c>
      <c r="H79" s="69">
        <v>1.8</v>
      </c>
      <c r="I79" s="273">
        <v>42747.6875</v>
      </c>
      <c r="J79" s="273">
        <v>42751.8541666667</v>
      </c>
      <c r="K79" s="306">
        <v>100.000000000815</v>
      </c>
      <c r="L79" s="155">
        <v>45</v>
      </c>
      <c r="M79" s="305">
        <v>4500.00000003668</v>
      </c>
      <c r="N79" s="69"/>
      <c r="O79" s="47"/>
      <c r="P79" s="47"/>
      <c r="Q79" s="47"/>
    </row>
    <row r="80" spans="1:17">
      <c r="A80" s="213">
        <v>42755</v>
      </c>
      <c r="B80" s="155" t="s">
        <v>54</v>
      </c>
      <c r="C80" s="54" t="s">
        <v>85</v>
      </c>
      <c r="D80" s="155" t="s">
        <v>154</v>
      </c>
      <c r="E80" s="69" t="s">
        <v>56</v>
      </c>
      <c r="F80" s="69" t="s">
        <v>695</v>
      </c>
      <c r="G80" s="69" t="s">
        <v>715</v>
      </c>
      <c r="H80" s="69">
        <v>1.8</v>
      </c>
      <c r="I80" s="273">
        <v>42751.8541666667</v>
      </c>
      <c r="J80" s="273">
        <v>42753.6458333333</v>
      </c>
      <c r="K80" s="306">
        <v>42.9999999983702</v>
      </c>
      <c r="L80" s="308">
        <v>35</v>
      </c>
      <c r="M80" s="305">
        <v>1504.99999994296</v>
      </c>
      <c r="N80" s="69"/>
      <c r="O80" s="47"/>
      <c r="P80" s="47"/>
      <c r="Q80" s="47"/>
    </row>
    <row r="81" spans="1:17">
      <c r="A81" s="213">
        <v>42755</v>
      </c>
      <c r="B81" s="155" t="s">
        <v>54</v>
      </c>
      <c r="C81" s="54" t="s">
        <v>85</v>
      </c>
      <c r="D81" s="155" t="s">
        <v>154</v>
      </c>
      <c r="E81" s="69" t="s">
        <v>56</v>
      </c>
      <c r="F81" s="69" t="s">
        <v>690</v>
      </c>
      <c r="G81" s="69" t="s">
        <v>762</v>
      </c>
      <c r="H81" s="69">
        <v>1.5</v>
      </c>
      <c r="I81" s="273">
        <v>42752.8125</v>
      </c>
      <c r="J81" s="273">
        <v>42753.8541666667</v>
      </c>
      <c r="K81" s="306">
        <v>25.0000000008149</v>
      </c>
      <c r="L81" s="308">
        <v>30</v>
      </c>
      <c r="M81" s="305">
        <v>750.000000024447</v>
      </c>
      <c r="N81" s="69"/>
      <c r="O81" s="47"/>
      <c r="P81" s="47"/>
      <c r="Q81" s="47"/>
    </row>
    <row r="82" spans="1:17">
      <c r="A82" s="213">
        <v>42755</v>
      </c>
      <c r="B82" s="155" t="s">
        <v>54</v>
      </c>
      <c r="C82" s="54" t="s">
        <v>23</v>
      </c>
      <c r="D82" s="155" t="s">
        <v>763</v>
      </c>
      <c r="E82" s="155" t="s">
        <v>764</v>
      </c>
      <c r="F82" s="69" t="s">
        <v>698</v>
      </c>
      <c r="G82" s="69" t="s">
        <v>765</v>
      </c>
      <c r="H82" s="69">
        <v>1.5</v>
      </c>
      <c r="I82" s="273">
        <v>42753.6458333333</v>
      </c>
      <c r="J82" s="273">
        <v>42753.9166666667</v>
      </c>
      <c r="K82" s="257">
        <v>6.50000000162981</v>
      </c>
      <c r="L82" s="155">
        <v>30</v>
      </c>
      <c r="M82" s="305">
        <v>195.000000048894</v>
      </c>
      <c r="N82" s="69"/>
      <c r="O82" s="47"/>
      <c r="P82" s="47"/>
      <c r="Q82" s="47"/>
    </row>
    <row r="83" spans="1:17">
      <c r="A83" s="213">
        <v>42755</v>
      </c>
      <c r="B83" s="69" t="s">
        <v>54</v>
      </c>
      <c r="C83" s="61" t="s">
        <v>38</v>
      </c>
      <c r="D83" s="69" t="s">
        <v>716</v>
      </c>
      <c r="E83" s="155" t="s">
        <v>56</v>
      </c>
      <c r="F83" s="69" t="s">
        <v>751</v>
      </c>
      <c r="G83" s="69" t="s">
        <v>730</v>
      </c>
      <c r="H83" s="69">
        <v>1.2</v>
      </c>
      <c r="I83" s="273">
        <v>42751.6666666667</v>
      </c>
      <c r="J83" s="273">
        <v>42754.3333333333</v>
      </c>
      <c r="K83" s="306">
        <v>63.9999999983702</v>
      </c>
      <c r="L83" s="155">
        <v>35</v>
      </c>
      <c r="M83" s="305">
        <v>2239.99999994296</v>
      </c>
      <c r="N83" s="69"/>
      <c r="O83" s="47"/>
      <c r="P83" s="47"/>
      <c r="Q83" s="47"/>
    </row>
    <row r="84" spans="1:17">
      <c r="A84" s="213">
        <v>42755</v>
      </c>
      <c r="B84" s="69" t="s">
        <v>54</v>
      </c>
      <c r="C84" s="61" t="s">
        <v>82</v>
      </c>
      <c r="D84" s="69" t="s">
        <v>192</v>
      </c>
      <c r="E84" s="155" t="s">
        <v>56</v>
      </c>
      <c r="F84" s="69" t="s">
        <v>695</v>
      </c>
      <c r="G84" s="69" t="s">
        <v>766</v>
      </c>
      <c r="H84" s="69">
        <v>1</v>
      </c>
      <c r="I84" s="273">
        <v>42750.9583333333</v>
      </c>
      <c r="J84" s="273">
        <v>42751.4375</v>
      </c>
      <c r="K84" s="306">
        <v>11.5000000008149</v>
      </c>
      <c r="L84" s="309">
        <v>25</v>
      </c>
      <c r="M84" s="305">
        <v>287.500000020373</v>
      </c>
      <c r="N84" s="69"/>
      <c r="O84" s="47"/>
      <c r="P84" s="47"/>
      <c r="Q84" s="47"/>
    </row>
    <row r="85" spans="1:17">
      <c r="A85" s="213">
        <v>42755</v>
      </c>
      <c r="B85" s="69" t="s">
        <v>54</v>
      </c>
      <c r="C85" s="61" t="s">
        <v>82</v>
      </c>
      <c r="D85" s="69" t="s">
        <v>192</v>
      </c>
      <c r="E85" s="155" t="s">
        <v>56</v>
      </c>
      <c r="F85" s="69" t="s">
        <v>695</v>
      </c>
      <c r="G85" s="69" t="s">
        <v>766</v>
      </c>
      <c r="H85" s="69">
        <v>1</v>
      </c>
      <c r="I85" s="273">
        <v>42752.0625</v>
      </c>
      <c r="J85" s="273">
        <v>42753.3958333333</v>
      </c>
      <c r="K85" s="306">
        <v>31.9999999991851</v>
      </c>
      <c r="L85" s="309">
        <v>25</v>
      </c>
      <c r="M85" s="305">
        <v>799.999999979628</v>
      </c>
      <c r="N85" s="69"/>
      <c r="O85" s="47"/>
      <c r="P85" s="47"/>
      <c r="Q85" s="47"/>
    </row>
    <row r="86" spans="1:17">
      <c r="A86" s="213">
        <v>42759</v>
      </c>
      <c r="B86" s="69" t="s">
        <v>54</v>
      </c>
      <c r="C86" s="61" t="s">
        <v>38</v>
      </c>
      <c r="D86" s="69" t="s">
        <v>716</v>
      </c>
      <c r="E86" s="155" t="s">
        <v>56</v>
      </c>
      <c r="F86" s="69" t="s">
        <v>690</v>
      </c>
      <c r="G86" s="69" t="s">
        <v>730</v>
      </c>
      <c r="H86" s="69">
        <v>1.2</v>
      </c>
      <c r="I86" s="273">
        <v>42754.3333333333</v>
      </c>
      <c r="J86" s="273">
        <v>42756.6875</v>
      </c>
      <c r="K86" s="306">
        <v>56.4999999999418</v>
      </c>
      <c r="L86" s="155">
        <v>30</v>
      </c>
      <c r="M86" s="305">
        <v>1694.99999999825</v>
      </c>
      <c r="N86" s="69"/>
      <c r="O86" s="47"/>
      <c r="P86" s="47"/>
      <c r="Q86" s="47"/>
    </row>
    <row r="87" spans="1:14">
      <c r="A87" s="213">
        <v>42772</v>
      </c>
      <c r="B87" s="69" t="s">
        <v>54</v>
      </c>
      <c r="C87" s="61" t="s">
        <v>85</v>
      </c>
      <c r="D87" s="69" t="s">
        <v>190</v>
      </c>
      <c r="E87" s="155" t="s">
        <v>56</v>
      </c>
      <c r="F87" s="69" t="s">
        <v>695</v>
      </c>
      <c r="G87" s="69" t="s">
        <v>767</v>
      </c>
      <c r="H87" s="69">
        <v>1.5</v>
      </c>
      <c r="I87" s="273">
        <v>42756.6041666667</v>
      </c>
      <c r="J87" s="273">
        <v>42756.7291666667</v>
      </c>
      <c r="K87" s="306">
        <f t="shared" ref="K87:K114" si="0">(J87-I87)*24</f>
        <v>3</v>
      </c>
      <c r="L87" s="155">
        <v>30</v>
      </c>
      <c r="M87" s="305">
        <f t="shared" ref="M87:M123" si="1">K87*L87</f>
        <v>90</v>
      </c>
      <c r="N87" s="69"/>
    </row>
    <row r="88" spans="1:14">
      <c r="A88" s="213">
        <v>42772</v>
      </c>
      <c r="B88" s="69" t="s">
        <v>54</v>
      </c>
      <c r="C88" s="61" t="s">
        <v>85</v>
      </c>
      <c r="D88" s="69" t="s">
        <v>190</v>
      </c>
      <c r="E88" s="155" t="s">
        <v>56</v>
      </c>
      <c r="F88" s="69" t="s">
        <v>695</v>
      </c>
      <c r="G88" s="69" t="s">
        <v>767</v>
      </c>
      <c r="H88" s="69">
        <v>1.5</v>
      </c>
      <c r="I88" s="273">
        <v>42757.3541666667</v>
      </c>
      <c r="J88" s="273">
        <v>42757.7291666667</v>
      </c>
      <c r="K88" s="306">
        <f t="shared" si="0"/>
        <v>9</v>
      </c>
      <c r="L88" s="155">
        <v>30</v>
      </c>
      <c r="M88" s="305">
        <f t="shared" si="1"/>
        <v>270</v>
      </c>
      <c r="N88" s="69"/>
    </row>
    <row r="89" spans="1:14">
      <c r="A89" s="213">
        <v>42772</v>
      </c>
      <c r="B89" s="69" t="s">
        <v>54</v>
      </c>
      <c r="C89" s="61" t="s">
        <v>85</v>
      </c>
      <c r="D89" s="69" t="s">
        <v>190</v>
      </c>
      <c r="E89" s="155" t="s">
        <v>56</v>
      </c>
      <c r="F89" s="69" t="s">
        <v>695</v>
      </c>
      <c r="G89" s="69" t="s">
        <v>767</v>
      </c>
      <c r="H89" s="69">
        <v>1.5</v>
      </c>
      <c r="I89" s="273">
        <v>42758.3541666667</v>
      </c>
      <c r="J89" s="273">
        <v>42758.7291666667</v>
      </c>
      <c r="K89" s="306">
        <f t="shared" si="0"/>
        <v>9</v>
      </c>
      <c r="L89" s="155">
        <v>30</v>
      </c>
      <c r="M89" s="305">
        <f t="shared" si="1"/>
        <v>270</v>
      </c>
      <c r="N89" s="69"/>
    </row>
    <row r="90" spans="1:14">
      <c r="A90" s="213">
        <v>42772</v>
      </c>
      <c r="B90" s="69" t="s">
        <v>54</v>
      </c>
      <c r="C90" s="61" t="s">
        <v>85</v>
      </c>
      <c r="D90" s="69" t="s">
        <v>190</v>
      </c>
      <c r="E90" s="155" t="s">
        <v>56</v>
      </c>
      <c r="F90" s="69" t="s">
        <v>695</v>
      </c>
      <c r="G90" s="69" t="s">
        <v>767</v>
      </c>
      <c r="H90" s="69">
        <v>1.5</v>
      </c>
      <c r="I90" s="273">
        <v>42771.375</v>
      </c>
      <c r="J90" s="273">
        <v>42771.5</v>
      </c>
      <c r="K90" s="306">
        <f t="shared" si="0"/>
        <v>3</v>
      </c>
      <c r="L90" s="155">
        <v>30</v>
      </c>
      <c r="M90" s="305">
        <f t="shared" si="1"/>
        <v>90</v>
      </c>
      <c r="N90" s="69"/>
    </row>
    <row r="91" ht="24" spans="1:14">
      <c r="A91" s="213">
        <v>42776</v>
      </c>
      <c r="B91" s="155" t="s">
        <v>54</v>
      </c>
      <c r="C91" s="53" t="s">
        <v>82</v>
      </c>
      <c r="D91" s="69" t="s">
        <v>726</v>
      </c>
      <c r="E91" s="69" t="s">
        <v>56</v>
      </c>
      <c r="F91" s="69" t="s">
        <v>690</v>
      </c>
      <c r="G91" s="69" t="s">
        <v>768</v>
      </c>
      <c r="H91" s="69">
        <v>1</v>
      </c>
      <c r="I91" s="273">
        <v>42754.0208333333</v>
      </c>
      <c r="J91" s="273">
        <v>42754.3541666667</v>
      </c>
      <c r="K91" s="257">
        <f t="shared" si="0"/>
        <v>8.00000000162981</v>
      </c>
      <c r="L91" s="155">
        <v>25</v>
      </c>
      <c r="M91" s="305">
        <f t="shared" si="1"/>
        <v>200.000000040745</v>
      </c>
      <c r="N91" s="69"/>
    </row>
    <row r="92" spans="1:14">
      <c r="A92" s="213">
        <v>42776</v>
      </c>
      <c r="B92" s="69" t="s">
        <v>54</v>
      </c>
      <c r="C92" s="61" t="s">
        <v>38</v>
      </c>
      <c r="D92" s="69" t="s">
        <v>716</v>
      </c>
      <c r="E92" s="155" t="s">
        <v>56</v>
      </c>
      <c r="F92" s="69" t="s">
        <v>690</v>
      </c>
      <c r="G92" s="69" t="s">
        <v>769</v>
      </c>
      <c r="H92" s="69">
        <v>1</v>
      </c>
      <c r="I92" s="273">
        <v>42753.8541666667</v>
      </c>
      <c r="J92" s="273">
        <v>42754.0208333333</v>
      </c>
      <c r="K92" s="306">
        <f t="shared" si="0"/>
        <v>3.99999999837019</v>
      </c>
      <c r="L92" s="155">
        <v>25</v>
      </c>
      <c r="M92" s="305">
        <f t="shared" si="1"/>
        <v>99.9999999592546</v>
      </c>
      <c r="N92" s="69"/>
    </row>
    <row r="93" spans="1:14">
      <c r="A93" s="213">
        <v>42776</v>
      </c>
      <c r="B93" s="69" t="s">
        <v>54</v>
      </c>
      <c r="C93" s="61" t="s">
        <v>82</v>
      </c>
      <c r="D93" s="69" t="s">
        <v>182</v>
      </c>
      <c r="E93" s="155" t="s">
        <v>56</v>
      </c>
      <c r="F93" s="69" t="s">
        <v>698</v>
      </c>
      <c r="G93" s="69" t="s">
        <v>770</v>
      </c>
      <c r="H93" s="69">
        <v>1.2</v>
      </c>
      <c r="I93" s="273">
        <v>42756.6875</v>
      </c>
      <c r="J93" s="273">
        <v>42758.7083333333</v>
      </c>
      <c r="K93" s="306">
        <f t="shared" si="0"/>
        <v>48.4999999991851</v>
      </c>
      <c r="L93" s="155">
        <v>30</v>
      </c>
      <c r="M93" s="305">
        <f t="shared" si="1"/>
        <v>1454.99999997555</v>
      </c>
      <c r="N93" s="69"/>
    </row>
    <row r="94" spans="1:14">
      <c r="A94" s="213">
        <v>42776</v>
      </c>
      <c r="B94" s="69" t="s">
        <v>54</v>
      </c>
      <c r="C94" s="61" t="s">
        <v>82</v>
      </c>
      <c r="D94" s="69" t="s">
        <v>182</v>
      </c>
      <c r="E94" s="155" t="s">
        <v>56</v>
      </c>
      <c r="F94" s="69" t="s">
        <v>698</v>
      </c>
      <c r="G94" s="69" t="s">
        <v>770</v>
      </c>
      <c r="H94" s="69">
        <v>1.2</v>
      </c>
      <c r="I94" s="273">
        <v>42773.5416666667</v>
      </c>
      <c r="J94" s="273">
        <v>42773.7291666667</v>
      </c>
      <c r="K94" s="306">
        <f t="shared" si="0"/>
        <v>4.5</v>
      </c>
      <c r="L94" s="155">
        <v>30</v>
      </c>
      <c r="M94" s="305">
        <f t="shared" si="1"/>
        <v>135</v>
      </c>
      <c r="N94" s="69"/>
    </row>
    <row r="95" spans="1:14">
      <c r="A95" s="213">
        <v>42776</v>
      </c>
      <c r="B95" s="69" t="s">
        <v>54</v>
      </c>
      <c r="C95" s="61" t="s">
        <v>82</v>
      </c>
      <c r="D95" s="69" t="s">
        <v>182</v>
      </c>
      <c r="E95" s="155" t="s">
        <v>56</v>
      </c>
      <c r="F95" s="69" t="s">
        <v>698</v>
      </c>
      <c r="G95" s="69" t="s">
        <v>770</v>
      </c>
      <c r="H95" s="69">
        <v>1.2</v>
      </c>
      <c r="I95" s="273">
        <v>42774.3541666667</v>
      </c>
      <c r="J95" s="273">
        <v>42774.7291666667</v>
      </c>
      <c r="K95" s="306">
        <f t="shared" si="0"/>
        <v>9</v>
      </c>
      <c r="L95" s="155">
        <v>30</v>
      </c>
      <c r="M95" s="305">
        <f t="shared" si="1"/>
        <v>270</v>
      </c>
      <c r="N95" s="69"/>
    </row>
    <row r="96" spans="1:14">
      <c r="A96" s="213">
        <v>42776</v>
      </c>
      <c r="B96" s="69" t="s">
        <v>54</v>
      </c>
      <c r="C96" s="61" t="s">
        <v>82</v>
      </c>
      <c r="D96" s="69" t="s">
        <v>182</v>
      </c>
      <c r="E96" s="155" t="s">
        <v>56</v>
      </c>
      <c r="F96" s="69" t="s">
        <v>698</v>
      </c>
      <c r="G96" s="69" t="s">
        <v>770</v>
      </c>
      <c r="H96" s="69">
        <v>1.2</v>
      </c>
      <c r="I96" s="273">
        <v>42775.3541666667</v>
      </c>
      <c r="J96" s="273">
        <v>42775.9166666667</v>
      </c>
      <c r="K96" s="306">
        <f t="shared" si="0"/>
        <v>13.5</v>
      </c>
      <c r="L96" s="155">
        <v>30</v>
      </c>
      <c r="M96" s="305">
        <f t="shared" si="1"/>
        <v>405</v>
      </c>
      <c r="N96" s="69"/>
    </row>
    <row r="97" spans="1:14">
      <c r="A97" s="213">
        <v>42776</v>
      </c>
      <c r="B97" s="69" t="s">
        <v>54</v>
      </c>
      <c r="C97" s="61" t="s">
        <v>85</v>
      </c>
      <c r="D97" s="69" t="s">
        <v>190</v>
      </c>
      <c r="E97" s="155" t="s">
        <v>56</v>
      </c>
      <c r="F97" s="69" t="s">
        <v>698</v>
      </c>
      <c r="G97" s="69" t="s">
        <v>771</v>
      </c>
      <c r="H97" s="69">
        <v>1.5</v>
      </c>
      <c r="I97" s="273">
        <v>42771.625</v>
      </c>
      <c r="J97" s="273">
        <v>42774.4166666667</v>
      </c>
      <c r="K97" s="306">
        <v>31</v>
      </c>
      <c r="L97" s="155">
        <v>30</v>
      </c>
      <c r="M97" s="305">
        <f t="shared" si="1"/>
        <v>930</v>
      </c>
      <c r="N97" s="69" t="s">
        <v>772</v>
      </c>
    </row>
    <row r="98" spans="1:14">
      <c r="A98" s="213">
        <v>42779</v>
      </c>
      <c r="B98" s="155" t="s">
        <v>54</v>
      </c>
      <c r="C98" s="54" t="s">
        <v>85</v>
      </c>
      <c r="D98" s="155" t="s">
        <v>153</v>
      </c>
      <c r="E98" s="69" t="s">
        <v>56</v>
      </c>
      <c r="F98" s="69" t="s">
        <v>686</v>
      </c>
      <c r="G98" s="69" t="s">
        <v>773</v>
      </c>
      <c r="H98" s="69">
        <v>1.8</v>
      </c>
      <c r="I98" s="273">
        <v>42777.0416666667</v>
      </c>
      <c r="J98" s="273">
        <v>42777.1666666667</v>
      </c>
      <c r="K98" s="306">
        <f t="shared" si="0"/>
        <v>3</v>
      </c>
      <c r="L98" s="155">
        <v>35</v>
      </c>
      <c r="M98" s="305">
        <f t="shared" si="1"/>
        <v>105</v>
      </c>
      <c r="N98" s="69"/>
    </row>
    <row r="99" spans="1:14">
      <c r="A99" s="213">
        <v>42779</v>
      </c>
      <c r="B99" s="69" t="s">
        <v>54</v>
      </c>
      <c r="C99" s="61" t="s">
        <v>38</v>
      </c>
      <c r="D99" s="69" t="s">
        <v>716</v>
      </c>
      <c r="E99" s="155" t="s">
        <v>56</v>
      </c>
      <c r="F99" s="69" t="s">
        <v>751</v>
      </c>
      <c r="G99" s="69" t="s">
        <v>730</v>
      </c>
      <c r="H99" s="69">
        <v>1.2</v>
      </c>
      <c r="I99" s="273">
        <v>42775.9583333333</v>
      </c>
      <c r="J99" s="273">
        <v>42777.6458333333</v>
      </c>
      <c r="K99" s="306">
        <f t="shared" si="0"/>
        <v>40.5</v>
      </c>
      <c r="L99" s="155">
        <v>30</v>
      </c>
      <c r="M99" s="305">
        <f t="shared" si="1"/>
        <v>1215</v>
      </c>
      <c r="N99" s="69"/>
    </row>
    <row r="100" spans="1:14">
      <c r="A100" s="213">
        <v>42779</v>
      </c>
      <c r="B100" s="69" t="s">
        <v>54</v>
      </c>
      <c r="C100" s="61" t="s">
        <v>38</v>
      </c>
      <c r="D100" s="69" t="s">
        <v>716</v>
      </c>
      <c r="E100" s="155" t="s">
        <v>56</v>
      </c>
      <c r="F100" s="69" t="s">
        <v>774</v>
      </c>
      <c r="G100" s="69" t="s">
        <v>775</v>
      </c>
      <c r="H100" s="69">
        <v>1</v>
      </c>
      <c r="I100" s="273">
        <v>42777.6875</v>
      </c>
      <c r="J100" s="273">
        <v>42777.8958333333</v>
      </c>
      <c r="K100" s="306">
        <f t="shared" si="0"/>
        <v>4.99999999918509</v>
      </c>
      <c r="L100" s="155">
        <v>25</v>
      </c>
      <c r="M100" s="305">
        <f t="shared" si="1"/>
        <v>124.999999979627</v>
      </c>
      <c r="N100" s="69"/>
    </row>
    <row r="101" spans="1:14">
      <c r="A101" s="213">
        <v>42779</v>
      </c>
      <c r="B101" s="69" t="s">
        <v>54</v>
      </c>
      <c r="C101" s="61" t="s">
        <v>38</v>
      </c>
      <c r="D101" s="69" t="s">
        <v>716</v>
      </c>
      <c r="E101" s="155" t="s">
        <v>56</v>
      </c>
      <c r="F101" s="69" t="s">
        <v>774</v>
      </c>
      <c r="G101" s="69" t="s">
        <v>775</v>
      </c>
      <c r="H101" s="69">
        <v>1</v>
      </c>
      <c r="I101" s="273">
        <v>42777.9166666667</v>
      </c>
      <c r="J101" s="273">
        <v>42778.0833333333</v>
      </c>
      <c r="K101" s="306">
        <f t="shared" si="0"/>
        <v>3.99999999837019</v>
      </c>
      <c r="L101" s="155">
        <v>25</v>
      </c>
      <c r="M101" s="305">
        <f t="shared" si="1"/>
        <v>99.9999999592546</v>
      </c>
      <c r="N101" s="69"/>
    </row>
    <row r="102" spans="1:14">
      <c r="A102" s="213">
        <v>42779</v>
      </c>
      <c r="B102" s="69" t="s">
        <v>54</v>
      </c>
      <c r="C102" s="61" t="s">
        <v>38</v>
      </c>
      <c r="D102" s="69" t="s">
        <v>716</v>
      </c>
      <c r="E102" s="155" t="s">
        <v>56</v>
      </c>
      <c r="F102" s="69" t="s">
        <v>690</v>
      </c>
      <c r="G102" s="69" t="s">
        <v>776</v>
      </c>
      <c r="H102" s="69">
        <v>1</v>
      </c>
      <c r="I102" s="273">
        <v>42777.1458333333</v>
      </c>
      <c r="J102" s="273">
        <v>42777.3958333333</v>
      </c>
      <c r="K102" s="306">
        <f t="shared" si="0"/>
        <v>6</v>
      </c>
      <c r="L102" s="155">
        <v>25</v>
      </c>
      <c r="M102" s="305">
        <f t="shared" si="1"/>
        <v>150</v>
      </c>
      <c r="N102" s="69"/>
    </row>
    <row r="103" spans="1:14">
      <c r="A103" s="213">
        <v>42779</v>
      </c>
      <c r="B103" s="69" t="s">
        <v>54</v>
      </c>
      <c r="C103" s="61" t="s">
        <v>38</v>
      </c>
      <c r="D103" s="69" t="s">
        <v>716</v>
      </c>
      <c r="E103" s="155" t="s">
        <v>56</v>
      </c>
      <c r="F103" s="69" t="s">
        <v>690</v>
      </c>
      <c r="G103" s="69" t="s">
        <v>776</v>
      </c>
      <c r="H103" s="69">
        <v>1</v>
      </c>
      <c r="I103" s="273">
        <v>42777.3958333333</v>
      </c>
      <c r="J103" s="273">
        <v>42777.6875</v>
      </c>
      <c r="K103" s="306">
        <f t="shared" si="0"/>
        <v>7.00000000081491</v>
      </c>
      <c r="L103" s="155">
        <v>25</v>
      </c>
      <c r="M103" s="305">
        <f t="shared" si="1"/>
        <v>175.000000020373</v>
      </c>
      <c r="N103" s="69"/>
    </row>
    <row r="104" spans="1:14">
      <c r="A104" s="213">
        <v>42779</v>
      </c>
      <c r="B104" s="69" t="s">
        <v>54</v>
      </c>
      <c r="C104" s="61" t="s">
        <v>38</v>
      </c>
      <c r="D104" s="69" t="s">
        <v>716</v>
      </c>
      <c r="E104" s="155" t="s">
        <v>56</v>
      </c>
      <c r="F104" s="69" t="s">
        <v>698</v>
      </c>
      <c r="G104" s="69" t="s">
        <v>777</v>
      </c>
      <c r="H104" s="69">
        <v>1.8</v>
      </c>
      <c r="I104" s="273">
        <v>42756.3541666667</v>
      </c>
      <c r="J104" s="273">
        <v>42756.7291666667</v>
      </c>
      <c r="K104" s="306">
        <f t="shared" si="0"/>
        <v>9</v>
      </c>
      <c r="L104" s="155">
        <v>45</v>
      </c>
      <c r="M104" s="305">
        <f t="shared" si="1"/>
        <v>405</v>
      </c>
      <c r="N104" s="69"/>
    </row>
    <row r="105" spans="1:14">
      <c r="A105" s="213">
        <v>42779</v>
      </c>
      <c r="B105" s="69" t="s">
        <v>54</v>
      </c>
      <c r="C105" s="61" t="s">
        <v>38</v>
      </c>
      <c r="D105" s="69" t="s">
        <v>716</v>
      </c>
      <c r="E105" s="155" t="s">
        <v>56</v>
      </c>
      <c r="F105" s="69" t="s">
        <v>698</v>
      </c>
      <c r="G105" s="69" t="s">
        <v>777</v>
      </c>
      <c r="H105" s="69">
        <v>1.8</v>
      </c>
      <c r="I105" s="273">
        <v>42757.3541666667</v>
      </c>
      <c r="J105" s="273">
        <v>42757.7291666667</v>
      </c>
      <c r="K105" s="306">
        <f t="shared" si="0"/>
        <v>9</v>
      </c>
      <c r="L105" s="155">
        <v>45</v>
      </c>
      <c r="M105" s="305">
        <f t="shared" si="1"/>
        <v>405</v>
      </c>
      <c r="N105" s="69"/>
    </row>
    <row r="106" spans="1:14">
      <c r="A106" s="213">
        <v>42779</v>
      </c>
      <c r="B106" s="69" t="s">
        <v>54</v>
      </c>
      <c r="C106" s="61" t="s">
        <v>38</v>
      </c>
      <c r="D106" s="69" t="s">
        <v>716</v>
      </c>
      <c r="E106" s="155" t="s">
        <v>56</v>
      </c>
      <c r="F106" s="69" t="s">
        <v>698</v>
      </c>
      <c r="G106" s="69" t="s">
        <v>777</v>
      </c>
      <c r="H106" s="69">
        <v>1.8</v>
      </c>
      <c r="I106" s="273">
        <v>42758.3541666667</v>
      </c>
      <c r="J106" s="273">
        <v>42758.7291666667</v>
      </c>
      <c r="K106" s="306">
        <f t="shared" si="0"/>
        <v>9</v>
      </c>
      <c r="L106" s="155">
        <v>45</v>
      </c>
      <c r="M106" s="305">
        <f t="shared" si="1"/>
        <v>405</v>
      </c>
      <c r="N106" s="69"/>
    </row>
    <row r="107" spans="1:14">
      <c r="A107" s="213">
        <v>42779</v>
      </c>
      <c r="B107" s="69" t="s">
        <v>54</v>
      </c>
      <c r="C107" s="61" t="s">
        <v>38</v>
      </c>
      <c r="D107" s="69" t="s">
        <v>716</v>
      </c>
      <c r="E107" s="155" t="s">
        <v>56</v>
      </c>
      <c r="F107" s="69" t="s">
        <v>698</v>
      </c>
      <c r="G107" s="69" t="s">
        <v>777</v>
      </c>
      <c r="H107" s="69">
        <v>1.8</v>
      </c>
      <c r="I107" s="273">
        <v>42753.9166666667</v>
      </c>
      <c r="J107" s="273">
        <v>42755.7291666667</v>
      </c>
      <c r="K107" s="306">
        <f t="shared" si="0"/>
        <v>43.5</v>
      </c>
      <c r="L107" s="155">
        <v>45</v>
      </c>
      <c r="M107" s="305">
        <f t="shared" si="1"/>
        <v>1957.5</v>
      </c>
      <c r="N107" s="69"/>
    </row>
    <row r="108" spans="1:14">
      <c r="A108" s="213">
        <v>42779</v>
      </c>
      <c r="B108" s="69" t="s">
        <v>54</v>
      </c>
      <c r="C108" s="61" t="s">
        <v>38</v>
      </c>
      <c r="D108" s="69" t="s">
        <v>716</v>
      </c>
      <c r="E108" s="155" t="s">
        <v>56</v>
      </c>
      <c r="F108" s="69" t="s">
        <v>698</v>
      </c>
      <c r="G108" s="69" t="s">
        <v>777</v>
      </c>
      <c r="H108" s="69">
        <v>1.8</v>
      </c>
      <c r="I108" s="273">
        <v>42770.375</v>
      </c>
      <c r="J108" s="273">
        <v>42770.7083333333</v>
      </c>
      <c r="K108" s="306">
        <f t="shared" si="0"/>
        <v>7.99999999918509</v>
      </c>
      <c r="L108" s="155">
        <v>45</v>
      </c>
      <c r="M108" s="305">
        <f t="shared" si="1"/>
        <v>359.999999963329</v>
      </c>
      <c r="N108" s="69"/>
    </row>
    <row r="109" spans="1:14">
      <c r="A109" s="213">
        <v>42779</v>
      </c>
      <c r="B109" s="69" t="s">
        <v>54</v>
      </c>
      <c r="C109" s="61" t="s">
        <v>38</v>
      </c>
      <c r="D109" s="69" t="s">
        <v>716</v>
      </c>
      <c r="E109" s="155" t="s">
        <v>56</v>
      </c>
      <c r="F109" s="69" t="s">
        <v>698</v>
      </c>
      <c r="G109" s="69" t="s">
        <v>777</v>
      </c>
      <c r="H109" s="69">
        <v>1.8</v>
      </c>
      <c r="I109" s="273">
        <v>42771.3541666667</v>
      </c>
      <c r="J109" s="273">
        <v>42771.7291666667</v>
      </c>
      <c r="K109" s="306">
        <f t="shared" si="0"/>
        <v>9</v>
      </c>
      <c r="L109" s="155">
        <v>45</v>
      </c>
      <c r="M109" s="305">
        <f t="shared" si="1"/>
        <v>405</v>
      </c>
      <c r="N109" s="69"/>
    </row>
    <row r="110" spans="1:14">
      <c r="A110" s="213">
        <v>42779</v>
      </c>
      <c r="B110" s="69" t="s">
        <v>54</v>
      </c>
      <c r="C110" s="61" t="s">
        <v>38</v>
      </c>
      <c r="D110" s="69" t="s">
        <v>716</v>
      </c>
      <c r="E110" s="155" t="s">
        <v>56</v>
      </c>
      <c r="F110" s="69" t="s">
        <v>698</v>
      </c>
      <c r="G110" s="69" t="s">
        <v>777</v>
      </c>
      <c r="H110" s="69">
        <v>1.8</v>
      </c>
      <c r="I110" s="273">
        <v>42772.3541666667</v>
      </c>
      <c r="J110" s="273">
        <v>42772.7291666667</v>
      </c>
      <c r="K110" s="306">
        <f t="shared" si="0"/>
        <v>9</v>
      </c>
      <c r="L110" s="155">
        <v>45</v>
      </c>
      <c r="M110" s="305">
        <f t="shared" si="1"/>
        <v>405</v>
      </c>
      <c r="N110" s="69"/>
    </row>
    <row r="111" spans="1:14">
      <c r="A111" s="213">
        <v>42779</v>
      </c>
      <c r="B111" s="69" t="s">
        <v>54</v>
      </c>
      <c r="C111" s="61" t="s">
        <v>38</v>
      </c>
      <c r="D111" s="69" t="s">
        <v>716</v>
      </c>
      <c r="E111" s="155" t="s">
        <v>56</v>
      </c>
      <c r="F111" s="69" t="s">
        <v>698</v>
      </c>
      <c r="G111" s="69" t="s">
        <v>777</v>
      </c>
      <c r="H111" s="69">
        <v>1.8</v>
      </c>
      <c r="I111" s="273">
        <v>42773.3541666667</v>
      </c>
      <c r="J111" s="273">
        <v>42773.7291666667</v>
      </c>
      <c r="K111" s="306">
        <f t="shared" si="0"/>
        <v>9</v>
      </c>
      <c r="L111" s="155">
        <v>45</v>
      </c>
      <c r="M111" s="305">
        <f t="shared" si="1"/>
        <v>405</v>
      </c>
      <c r="N111" s="69"/>
    </row>
    <row r="112" spans="1:14">
      <c r="A112" s="213">
        <v>42779</v>
      </c>
      <c r="B112" s="69" t="s">
        <v>54</v>
      </c>
      <c r="C112" s="61" t="s">
        <v>38</v>
      </c>
      <c r="D112" s="69" t="s">
        <v>716</v>
      </c>
      <c r="E112" s="155" t="s">
        <v>56</v>
      </c>
      <c r="F112" s="69" t="s">
        <v>698</v>
      </c>
      <c r="G112" s="69" t="s">
        <v>777</v>
      </c>
      <c r="H112" s="69">
        <v>1.8</v>
      </c>
      <c r="I112" s="273">
        <v>42774.3541666667</v>
      </c>
      <c r="J112" s="273">
        <v>42774.7291666667</v>
      </c>
      <c r="K112" s="306">
        <f t="shared" si="0"/>
        <v>9</v>
      </c>
      <c r="L112" s="155">
        <v>45</v>
      </c>
      <c r="M112" s="305">
        <f t="shared" si="1"/>
        <v>405</v>
      </c>
      <c r="N112" s="69"/>
    </row>
    <row r="113" spans="1:14">
      <c r="A113" s="213">
        <v>42779</v>
      </c>
      <c r="B113" s="69" t="s">
        <v>54</v>
      </c>
      <c r="C113" s="61" t="s">
        <v>38</v>
      </c>
      <c r="D113" s="69" t="s">
        <v>716</v>
      </c>
      <c r="E113" s="155" t="s">
        <v>56</v>
      </c>
      <c r="F113" s="69" t="s">
        <v>698</v>
      </c>
      <c r="G113" s="69" t="s">
        <v>777</v>
      </c>
      <c r="H113" s="69">
        <v>1.8</v>
      </c>
      <c r="I113" s="273">
        <v>42775.3541666667</v>
      </c>
      <c r="J113" s="273">
        <v>42777.0416666667</v>
      </c>
      <c r="K113" s="306">
        <f t="shared" si="0"/>
        <v>40.5</v>
      </c>
      <c r="L113" s="155">
        <v>45</v>
      </c>
      <c r="M113" s="305">
        <f t="shared" si="1"/>
        <v>1822.5</v>
      </c>
      <c r="N113" s="69"/>
    </row>
    <row r="114" spans="1:14">
      <c r="A114" s="213">
        <v>42781</v>
      </c>
      <c r="B114" s="69" t="s">
        <v>54</v>
      </c>
      <c r="C114" s="61" t="s">
        <v>38</v>
      </c>
      <c r="D114" s="69" t="s">
        <v>716</v>
      </c>
      <c r="E114" s="155" t="s">
        <v>56</v>
      </c>
      <c r="F114" s="69" t="s">
        <v>695</v>
      </c>
      <c r="G114" s="69" t="s">
        <v>778</v>
      </c>
      <c r="H114" s="69">
        <v>1.8</v>
      </c>
      <c r="I114" s="273">
        <v>42780.4166666667</v>
      </c>
      <c r="J114" s="273">
        <v>42781.375</v>
      </c>
      <c r="K114" s="306">
        <f t="shared" si="0"/>
        <v>22.9999999991851</v>
      </c>
      <c r="L114" s="155">
        <v>60</v>
      </c>
      <c r="M114" s="305">
        <f t="shared" si="1"/>
        <v>1379.99999995111</v>
      </c>
      <c r="N114" s="69"/>
    </row>
    <row r="115" spans="1:14">
      <c r="A115" s="213">
        <v>42781</v>
      </c>
      <c r="B115" s="69" t="s">
        <v>54</v>
      </c>
      <c r="C115" s="61" t="s">
        <v>38</v>
      </c>
      <c r="D115" s="69" t="s">
        <v>716</v>
      </c>
      <c r="E115" s="155" t="s">
        <v>56</v>
      </c>
      <c r="F115" s="69" t="s">
        <v>695</v>
      </c>
      <c r="G115" s="69" t="s">
        <v>779</v>
      </c>
      <c r="H115" s="69">
        <v>2.2</v>
      </c>
      <c r="I115" s="273">
        <v>42749.5833333333</v>
      </c>
      <c r="J115" s="273">
        <v>42750</v>
      </c>
      <c r="K115" s="306">
        <v>6</v>
      </c>
      <c r="L115" s="155">
        <v>60</v>
      </c>
      <c r="M115" s="305">
        <f t="shared" si="1"/>
        <v>360</v>
      </c>
      <c r="N115" s="69" t="s">
        <v>780</v>
      </c>
    </row>
    <row r="116" spans="1:14">
      <c r="A116" s="213">
        <v>42781</v>
      </c>
      <c r="B116" s="69" t="s">
        <v>54</v>
      </c>
      <c r="C116" s="61" t="s">
        <v>38</v>
      </c>
      <c r="D116" s="69" t="s">
        <v>716</v>
      </c>
      <c r="E116" s="155" t="s">
        <v>56</v>
      </c>
      <c r="F116" s="69" t="s">
        <v>695</v>
      </c>
      <c r="G116" s="69" t="s">
        <v>779</v>
      </c>
      <c r="H116" s="69">
        <v>2.2</v>
      </c>
      <c r="I116" s="273">
        <v>42750.625</v>
      </c>
      <c r="J116" s="273">
        <v>42758.7083333333</v>
      </c>
      <c r="K116" s="306">
        <f t="shared" ref="K116:K123" si="2">(J116-I116)*24</f>
        <v>193.999999999185</v>
      </c>
      <c r="L116" s="155">
        <v>60</v>
      </c>
      <c r="M116" s="305">
        <f t="shared" si="1"/>
        <v>11639.9999999511</v>
      </c>
      <c r="N116" s="69"/>
    </row>
    <row r="117" spans="1:14">
      <c r="A117" s="213">
        <v>42781</v>
      </c>
      <c r="B117" s="69" t="s">
        <v>54</v>
      </c>
      <c r="C117" s="61" t="s">
        <v>38</v>
      </c>
      <c r="D117" s="69" t="s">
        <v>716</v>
      </c>
      <c r="E117" s="155" t="s">
        <v>56</v>
      </c>
      <c r="F117" s="69" t="s">
        <v>695</v>
      </c>
      <c r="G117" s="69" t="s">
        <v>779</v>
      </c>
      <c r="H117" s="69">
        <v>2.2</v>
      </c>
      <c r="I117" s="273">
        <v>42770.375</v>
      </c>
      <c r="J117" s="273">
        <v>42770.7291666667</v>
      </c>
      <c r="K117" s="306">
        <f t="shared" si="2"/>
        <v>8.50000000081491</v>
      </c>
      <c r="L117" s="155">
        <v>60</v>
      </c>
      <c r="M117" s="305">
        <f t="shared" si="1"/>
        <v>510.000000048894</v>
      </c>
      <c r="N117" s="69"/>
    </row>
    <row r="118" spans="1:14">
      <c r="A118" s="213">
        <v>42781</v>
      </c>
      <c r="B118" s="69" t="s">
        <v>54</v>
      </c>
      <c r="C118" s="61" t="s">
        <v>38</v>
      </c>
      <c r="D118" s="69" t="s">
        <v>716</v>
      </c>
      <c r="E118" s="155" t="s">
        <v>56</v>
      </c>
      <c r="F118" s="69" t="s">
        <v>695</v>
      </c>
      <c r="G118" s="69" t="s">
        <v>779</v>
      </c>
      <c r="H118" s="69">
        <v>2.2</v>
      </c>
      <c r="I118" s="273">
        <v>42771.375</v>
      </c>
      <c r="J118" s="273">
        <v>42771.7291666667</v>
      </c>
      <c r="K118" s="306">
        <f t="shared" si="2"/>
        <v>8.50000000081491</v>
      </c>
      <c r="L118" s="155">
        <v>60</v>
      </c>
      <c r="M118" s="305">
        <f t="shared" si="1"/>
        <v>510.000000048894</v>
      </c>
      <c r="N118" s="69"/>
    </row>
    <row r="119" spans="1:14">
      <c r="A119" s="213">
        <v>42781</v>
      </c>
      <c r="B119" s="69" t="s">
        <v>54</v>
      </c>
      <c r="C119" s="61" t="s">
        <v>38</v>
      </c>
      <c r="D119" s="69" t="s">
        <v>716</v>
      </c>
      <c r="E119" s="155" t="s">
        <v>56</v>
      </c>
      <c r="F119" s="69" t="s">
        <v>695</v>
      </c>
      <c r="G119" s="69" t="s">
        <v>779</v>
      </c>
      <c r="H119" s="69">
        <v>2.2</v>
      </c>
      <c r="I119" s="273">
        <v>42772.375</v>
      </c>
      <c r="J119" s="273">
        <v>42772.7291666667</v>
      </c>
      <c r="K119" s="306">
        <f t="shared" si="2"/>
        <v>8.50000000081491</v>
      </c>
      <c r="L119" s="155">
        <v>60</v>
      </c>
      <c r="M119" s="305">
        <f t="shared" si="1"/>
        <v>510.000000048894</v>
      </c>
      <c r="N119" s="69"/>
    </row>
    <row r="120" spans="1:14">
      <c r="A120" s="213">
        <v>42781</v>
      </c>
      <c r="B120" s="69" t="s">
        <v>54</v>
      </c>
      <c r="C120" s="61" t="s">
        <v>38</v>
      </c>
      <c r="D120" s="69" t="s">
        <v>716</v>
      </c>
      <c r="E120" s="155" t="s">
        <v>56</v>
      </c>
      <c r="F120" s="69" t="s">
        <v>695</v>
      </c>
      <c r="G120" s="69" t="s">
        <v>779</v>
      </c>
      <c r="H120" s="69">
        <v>2.2</v>
      </c>
      <c r="I120" s="273">
        <v>42773.3541666667</v>
      </c>
      <c r="J120" s="273">
        <v>42773.7291666667</v>
      </c>
      <c r="K120" s="306">
        <f t="shared" si="2"/>
        <v>9</v>
      </c>
      <c r="L120" s="155">
        <v>60</v>
      </c>
      <c r="M120" s="305">
        <f t="shared" si="1"/>
        <v>540</v>
      </c>
      <c r="N120" s="69"/>
    </row>
    <row r="121" spans="1:14">
      <c r="A121" s="213">
        <v>42781</v>
      </c>
      <c r="B121" s="69" t="s">
        <v>54</v>
      </c>
      <c r="C121" s="61" t="s">
        <v>38</v>
      </c>
      <c r="D121" s="69" t="s">
        <v>716</v>
      </c>
      <c r="E121" s="155" t="s">
        <v>56</v>
      </c>
      <c r="F121" s="69" t="s">
        <v>695</v>
      </c>
      <c r="G121" s="69" t="s">
        <v>779</v>
      </c>
      <c r="H121" s="69">
        <v>2.2</v>
      </c>
      <c r="I121" s="273">
        <v>42774.3541666667</v>
      </c>
      <c r="J121" s="273">
        <v>42774.7291666667</v>
      </c>
      <c r="K121" s="306">
        <f t="shared" si="2"/>
        <v>9</v>
      </c>
      <c r="L121" s="155">
        <v>60</v>
      </c>
      <c r="M121" s="305">
        <f t="shared" si="1"/>
        <v>540</v>
      </c>
      <c r="N121" s="69"/>
    </row>
    <row r="122" spans="1:14">
      <c r="A122" s="213">
        <v>42781</v>
      </c>
      <c r="B122" s="69" t="s">
        <v>54</v>
      </c>
      <c r="C122" s="61" t="s">
        <v>38</v>
      </c>
      <c r="D122" s="69" t="s">
        <v>716</v>
      </c>
      <c r="E122" s="155" t="s">
        <v>56</v>
      </c>
      <c r="F122" s="69" t="s">
        <v>695</v>
      </c>
      <c r="G122" s="69" t="s">
        <v>779</v>
      </c>
      <c r="H122" s="69">
        <v>2.2</v>
      </c>
      <c r="I122" s="273">
        <v>42775.3541666667</v>
      </c>
      <c r="J122" s="273">
        <v>42780.4166666667</v>
      </c>
      <c r="K122" s="306">
        <f t="shared" si="2"/>
        <v>121.5</v>
      </c>
      <c r="L122" s="155">
        <v>60</v>
      </c>
      <c r="M122" s="305">
        <f t="shared" si="1"/>
        <v>7290</v>
      </c>
      <c r="N122" s="69"/>
    </row>
    <row r="123" spans="1:14">
      <c r="A123" s="213">
        <v>42781</v>
      </c>
      <c r="B123" s="155" t="s">
        <v>54</v>
      </c>
      <c r="C123" s="54" t="s">
        <v>85</v>
      </c>
      <c r="D123" s="155" t="s">
        <v>154</v>
      </c>
      <c r="E123" s="69" t="s">
        <v>56</v>
      </c>
      <c r="F123" s="69" t="s">
        <v>781</v>
      </c>
      <c r="G123" s="69" t="s">
        <v>782</v>
      </c>
      <c r="H123" s="69">
        <v>1.5</v>
      </c>
      <c r="I123" s="273">
        <v>42781.3541666667</v>
      </c>
      <c r="J123" s="273">
        <v>42781.375</v>
      </c>
      <c r="K123" s="306">
        <f t="shared" si="2"/>
        <v>0.499999999185093</v>
      </c>
      <c r="L123" s="155">
        <v>25</v>
      </c>
      <c r="M123" s="305">
        <f t="shared" si="1"/>
        <v>12.4999999796273</v>
      </c>
      <c r="N123" s="69"/>
    </row>
    <row r="124" spans="1:14">
      <c r="A124" s="213">
        <v>42781</v>
      </c>
      <c r="B124" s="155" t="s">
        <v>54</v>
      </c>
      <c r="C124" s="54" t="s">
        <v>85</v>
      </c>
      <c r="D124" s="155" t="s">
        <v>155</v>
      </c>
      <c r="E124" s="69" t="s">
        <v>56</v>
      </c>
      <c r="F124" s="69" t="s">
        <v>783</v>
      </c>
      <c r="G124" s="69" t="s">
        <v>784</v>
      </c>
      <c r="H124" s="69">
        <v>1.8</v>
      </c>
      <c r="I124" s="273">
        <v>42780.5416666667</v>
      </c>
      <c r="J124" s="273">
        <v>42780.5833333333</v>
      </c>
      <c r="K124" s="306">
        <f t="shared" ref="K124:K172" si="3">(J124-I124)*24</f>
        <v>0.999999998370185</v>
      </c>
      <c r="L124" s="155">
        <v>25</v>
      </c>
      <c r="M124" s="305">
        <f t="shared" ref="M124:M172" si="4">K124*L124</f>
        <v>24.9999999592546</v>
      </c>
      <c r="N124" s="69"/>
    </row>
    <row r="125" spans="1:14">
      <c r="A125" s="213">
        <v>42781</v>
      </c>
      <c r="B125" s="155" t="s">
        <v>54</v>
      </c>
      <c r="C125" s="54" t="s">
        <v>85</v>
      </c>
      <c r="D125" s="155" t="s">
        <v>153</v>
      </c>
      <c r="E125" s="69" t="s">
        <v>56</v>
      </c>
      <c r="F125" s="69" t="s">
        <v>686</v>
      </c>
      <c r="G125" s="69" t="s">
        <v>773</v>
      </c>
      <c r="H125" s="69">
        <v>1.8</v>
      </c>
      <c r="I125" s="273">
        <v>42779.375</v>
      </c>
      <c r="J125" s="273">
        <v>42779.4791666667</v>
      </c>
      <c r="K125" s="306">
        <f t="shared" si="3"/>
        <v>2.50000000081491</v>
      </c>
      <c r="L125" s="155">
        <v>35</v>
      </c>
      <c r="M125" s="305">
        <f t="shared" si="4"/>
        <v>87.5000000285218</v>
      </c>
      <c r="N125" s="69"/>
    </row>
    <row r="126" spans="1:14">
      <c r="A126" s="213">
        <v>42781</v>
      </c>
      <c r="B126" s="69" t="s">
        <v>54</v>
      </c>
      <c r="C126" s="61" t="s">
        <v>38</v>
      </c>
      <c r="D126" s="69" t="s">
        <v>716</v>
      </c>
      <c r="E126" s="155" t="s">
        <v>56</v>
      </c>
      <c r="F126" s="69" t="s">
        <v>690</v>
      </c>
      <c r="G126" s="69" t="s">
        <v>785</v>
      </c>
      <c r="H126" s="69">
        <v>1</v>
      </c>
      <c r="I126" s="273">
        <v>42779.5208333333</v>
      </c>
      <c r="J126" s="273">
        <v>42779.5416666667</v>
      </c>
      <c r="K126" s="306">
        <f t="shared" si="3"/>
        <v>0.500000001629815</v>
      </c>
      <c r="L126" s="155">
        <v>25</v>
      </c>
      <c r="M126" s="305">
        <f t="shared" si="4"/>
        <v>12.5000000407454</v>
      </c>
      <c r="N126" s="69"/>
    </row>
    <row r="127" spans="1:14">
      <c r="A127" s="213">
        <v>42781</v>
      </c>
      <c r="B127" s="69" t="s">
        <v>54</v>
      </c>
      <c r="C127" s="61" t="s">
        <v>38</v>
      </c>
      <c r="D127" s="69" t="s">
        <v>716</v>
      </c>
      <c r="E127" s="155" t="s">
        <v>56</v>
      </c>
      <c r="F127" s="69" t="s">
        <v>690</v>
      </c>
      <c r="G127" s="69" t="s">
        <v>785</v>
      </c>
      <c r="H127" s="69">
        <v>1</v>
      </c>
      <c r="I127" s="273">
        <v>42779.0416666667</v>
      </c>
      <c r="J127" s="273">
        <v>42779.0625</v>
      </c>
      <c r="K127" s="306">
        <f t="shared" si="3"/>
        <v>0.499999999185093</v>
      </c>
      <c r="L127" s="155">
        <v>25</v>
      </c>
      <c r="M127" s="305">
        <f t="shared" si="4"/>
        <v>12.4999999796273</v>
      </c>
      <c r="N127" s="69"/>
    </row>
    <row r="128" spans="1:14">
      <c r="A128" s="213">
        <v>42781</v>
      </c>
      <c r="B128" s="69" t="s">
        <v>54</v>
      </c>
      <c r="C128" s="61" t="s">
        <v>38</v>
      </c>
      <c r="D128" s="69" t="s">
        <v>716</v>
      </c>
      <c r="E128" s="155" t="s">
        <v>56</v>
      </c>
      <c r="F128" s="69" t="s">
        <v>690</v>
      </c>
      <c r="G128" s="69" t="s">
        <v>785</v>
      </c>
      <c r="H128" s="69">
        <v>1</v>
      </c>
      <c r="I128" s="273">
        <v>42779.0625</v>
      </c>
      <c r="J128" s="273">
        <v>42779.1041666667</v>
      </c>
      <c r="K128" s="306">
        <f t="shared" si="3"/>
        <v>1.00000000081491</v>
      </c>
      <c r="L128" s="155">
        <v>25</v>
      </c>
      <c r="M128" s="305">
        <f t="shared" si="4"/>
        <v>25.0000000203727</v>
      </c>
      <c r="N128" s="69"/>
    </row>
    <row r="129" spans="1:14">
      <c r="A129" s="213">
        <v>42781</v>
      </c>
      <c r="B129" s="69" t="s">
        <v>54</v>
      </c>
      <c r="C129" s="61" t="s">
        <v>38</v>
      </c>
      <c r="D129" s="69" t="s">
        <v>716</v>
      </c>
      <c r="E129" s="155" t="s">
        <v>56</v>
      </c>
      <c r="F129" s="69" t="s">
        <v>690</v>
      </c>
      <c r="G129" s="69" t="s">
        <v>785</v>
      </c>
      <c r="H129" s="69">
        <v>1</v>
      </c>
      <c r="I129" s="273">
        <v>42779.625</v>
      </c>
      <c r="J129" s="273">
        <v>42779.6458333333</v>
      </c>
      <c r="K129" s="306">
        <f t="shared" si="3"/>
        <v>0.499999999185093</v>
      </c>
      <c r="L129" s="155">
        <v>25</v>
      </c>
      <c r="M129" s="305">
        <f t="shared" si="4"/>
        <v>12.4999999796273</v>
      </c>
      <c r="N129" s="69"/>
    </row>
    <row r="130" spans="1:14">
      <c r="A130" s="213">
        <v>42781</v>
      </c>
      <c r="B130" s="69" t="s">
        <v>54</v>
      </c>
      <c r="C130" s="61" t="s">
        <v>82</v>
      </c>
      <c r="D130" s="69" t="s">
        <v>192</v>
      </c>
      <c r="E130" s="155" t="s">
        <v>56</v>
      </c>
      <c r="F130" s="69" t="s">
        <v>698</v>
      </c>
      <c r="G130" s="69" t="s">
        <v>786</v>
      </c>
      <c r="H130" s="69">
        <v>1</v>
      </c>
      <c r="I130" s="273">
        <v>42780.0625</v>
      </c>
      <c r="J130" s="273">
        <v>42781.375</v>
      </c>
      <c r="K130" s="306">
        <f t="shared" si="3"/>
        <v>31.5</v>
      </c>
      <c r="L130" s="155">
        <v>25</v>
      </c>
      <c r="M130" s="305">
        <f t="shared" si="4"/>
        <v>787.5</v>
      </c>
      <c r="N130" s="69"/>
    </row>
    <row r="131" spans="1:14">
      <c r="A131" s="213">
        <v>42781</v>
      </c>
      <c r="B131" s="69" t="s">
        <v>54</v>
      </c>
      <c r="C131" s="61" t="s">
        <v>38</v>
      </c>
      <c r="D131" s="69" t="s">
        <v>716</v>
      </c>
      <c r="E131" s="155" t="s">
        <v>56</v>
      </c>
      <c r="F131" s="69" t="s">
        <v>690</v>
      </c>
      <c r="G131" s="69" t="s">
        <v>787</v>
      </c>
      <c r="H131" s="69">
        <v>1</v>
      </c>
      <c r="I131" s="273">
        <v>42778.1041666667</v>
      </c>
      <c r="J131" s="273">
        <v>42779.375</v>
      </c>
      <c r="K131" s="306">
        <f t="shared" si="3"/>
        <v>30.4999999991851</v>
      </c>
      <c r="L131" s="155">
        <v>25</v>
      </c>
      <c r="M131" s="305">
        <f t="shared" si="4"/>
        <v>762.499999979627</v>
      </c>
      <c r="N131" s="69"/>
    </row>
    <row r="132" spans="1:14">
      <c r="A132" s="213">
        <v>42783</v>
      </c>
      <c r="B132" s="155" t="s">
        <v>54</v>
      </c>
      <c r="C132" s="54" t="s">
        <v>85</v>
      </c>
      <c r="D132" s="155" t="s">
        <v>155</v>
      </c>
      <c r="E132" s="69" t="s">
        <v>56</v>
      </c>
      <c r="F132" s="69" t="s">
        <v>788</v>
      </c>
      <c r="G132" s="69" t="s">
        <v>789</v>
      </c>
      <c r="H132" s="69">
        <v>1.8</v>
      </c>
      <c r="I132" s="273">
        <v>42780</v>
      </c>
      <c r="J132" s="273">
        <v>42781.6458333333</v>
      </c>
      <c r="K132" s="306">
        <f t="shared" si="3"/>
        <v>39.4999999991851</v>
      </c>
      <c r="L132" s="155">
        <v>45</v>
      </c>
      <c r="M132" s="305">
        <v>1750.5</v>
      </c>
      <c r="N132" s="69"/>
    </row>
    <row r="133" spans="1:14">
      <c r="A133" s="213">
        <v>42783</v>
      </c>
      <c r="B133" s="155" t="s">
        <v>54</v>
      </c>
      <c r="C133" s="54" t="s">
        <v>85</v>
      </c>
      <c r="D133" s="155" t="s">
        <v>154</v>
      </c>
      <c r="E133" s="69" t="s">
        <v>56</v>
      </c>
      <c r="F133" s="69" t="s">
        <v>788</v>
      </c>
      <c r="G133" s="69" t="s">
        <v>790</v>
      </c>
      <c r="H133" s="69">
        <v>1.8</v>
      </c>
      <c r="I133" s="273">
        <v>42781.6458333333</v>
      </c>
      <c r="J133" s="273">
        <v>42781.8541666667</v>
      </c>
      <c r="K133" s="306">
        <f t="shared" si="3"/>
        <v>5.00000000162981</v>
      </c>
      <c r="L133" s="155">
        <v>45</v>
      </c>
      <c r="M133" s="305">
        <f t="shared" si="4"/>
        <v>225.000000073342</v>
      </c>
      <c r="N133" s="69"/>
    </row>
    <row r="134" spans="1:14">
      <c r="A134" s="213">
        <v>42783</v>
      </c>
      <c r="B134" s="69" t="s">
        <v>54</v>
      </c>
      <c r="C134" s="61" t="s">
        <v>82</v>
      </c>
      <c r="D134" s="69" t="s">
        <v>182</v>
      </c>
      <c r="E134" s="155" t="s">
        <v>56</v>
      </c>
      <c r="F134" s="69" t="s">
        <v>698</v>
      </c>
      <c r="G134" s="69" t="s">
        <v>791</v>
      </c>
      <c r="H134" s="69">
        <v>1.2</v>
      </c>
      <c r="I134" s="273">
        <v>42777.6458333333</v>
      </c>
      <c r="J134" s="273">
        <v>42779.8125</v>
      </c>
      <c r="K134" s="306">
        <f t="shared" si="3"/>
        <v>52.0000000008149</v>
      </c>
      <c r="L134" s="155">
        <v>30</v>
      </c>
      <c r="M134" s="305">
        <f t="shared" si="4"/>
        <v>1560.00000002445</v>
      </c>
      <c r="N134" s="69"/>
    </row>
    <row r="135" spans="1:14">
      <c r="A135" s="213">
        <v>42783</v>
      </c>
      <c r="B135" s="155" t="s">
        <v>54</v>
      </c>
      <c r="C135" s="54" t="s">
        <v>85</v>
      </c>
      <c r="D135" s="155" t="s">
        <v>792</v>
      </c>
      <c r="E135" s="155" t="s">
        <v>84</v>
      </c>
      <c r="F135" s="69" t="s">
        <v>751</v>
      </c>
      <c r="G135" s="69" t="s">
        <v>793</v>
      </c>
      <c r="H135" s="69">
        <v>1</v>
      </c>
      <c r="I135" s="273">
        <v>42782.0833333333</v>
      </c>
      <c r="J135" s="273">
        <v>42782.6875</v>
      </c>
      <c r="K135" s="306">
        <f t="shared" si="3"/>
        <v>14.5000000008149</v>
      </c>
      <c r="L135" s="155">
        <v>25</v>
      </c>
      <c r="M135" s="305">
        <f t="shared" si="4"/>
        <v>362.500000020373</v>
      </c>
      <c r="N135" s="69"/>
    </row>
    <row r="136" spans="1:14">
      <c r="A136" s="213">
        <v>42783</v>
      </c>
      <c r="B136" s="69" t="s">
        <v>54</v>
      </c>
      <c r="C136" s="61" t="s">
        <v>82</v>
      </c>
      <c r="D136" s="69" t="s">
        <v>182</v>
      </c>
      <c r="E136" s="155" t="s">
        <v>56</v>
      </c>
      <c r="F136" s="69" t="s">
        <v>695</v>
      </c>
      <c r="G136" s="69" t="s">
        <v>794</v>
      </c>
      <c r="H136" s="69">
        <v>1.2</v>
      </c>
      <c r="I136" s="273">
        <v>42779.8125</v>
      </c>
      <c r="J136" s="273">
        <v>42782</v>
      </c>
      <c r="K136" s="306">
        <f t="shared" si="3"/>
        <v>52.5</v>
      </c>
      <c r="L136" s="155">
        <v>30</v>
      </c>
      <c r="M136" s="305">
        <f t="shared" si="4"/>
        <v>1575</v>
      </c>
      <c r="N136" s="69"/>
    </row>
    <row r="137" spans="1:14">
      <c r="A137" s="213">
        <v>42786</v>
      </c>
      <c r="B137" s="69" t="s">
        <v>54</v>
      </c>
      <c r="C137" s="61" t="s">
        <v>38</v>
      </c>
      <c r="D137" s="69" t="s">
        <v>716</v>
      </c>
      <c r="E137" s="155" t="s">
        <v>56</v>
      </c>
      <c r="F137" s="69" t="s">
        <v>795</v>
      </c>
      <c r="G137" s="69" t="s">
        <v>796</v>
      </c>
      <c r="H137" s="69">
        <v>2.2</v>
      </c>
      <c r="I137" s="273">
        <v>42783.75</v>
      </c>
      <c r="J137" s="273">
        <v>42784.7291666667</v>
      </c>
      <c r="K137" s="306">
        <f t="shared" si="3"/>
        <v>23.5000000008149</v>
      </c>
      <c r="L137" s="155">
        <v>60</v>
      </c>
      <c r="M137" s="305">
        <f t="shared" si="4"/>
        <v>1410.00000004889</v>
      </c>
      <c r="N137" s="69"/>
    </row>
    <row r="138" spans="1:14">
      <c r="A138" s="213">
        <v>42786</v>
      </c>
      <c r="B138" s="69" t="s">
        <v>54</v>
      </c>
      <c r="C138" s="61" t="s">
        <v>85</v>
      </c>
      <c r="D138" s="69" t="s">
        <v>190</v>
      </c>
      <c r="E138" s="155" t="s">
        <v>56</v>
      </c>
      <c r="F138" s="69" t="s">
        <v>788</v>
      </c>
      <c r="G138" s="69" t="s">
        <v>797</v>
      </c>
      <c r="H138" s="69">
        <v>1.2</v>
      </c>
      <c r="I138" s="273">
        <v>42785.1666666667</v>
      </c>
      <c r="J138" s="273">
        <v>42785.6666666667</v>
      </c>
      <c r="K138" s="306">
        <f t="shared" si="3"/>
        <v>12</v>
      </c>
      <c r="L138" s="155">
        <v>30</v>
      </c>
      <c r="M138" s="305">
        <f t="shared" si="4"/>
        <v>360</v>
      </c>
      <c r="N138" s="69"/>
    </row>
    <row r="139" spans="1:14">
      <c r="A139" s="213">
        <v>42786</v>
      </c>
      <c r="B139" s="155" t="s">
        <v>54</v>
      </c>
      <c r="C139" s="161" t="s">
        <v>85</v>
      </c>
      <c r="D139" s="166" t="s">
        <v>92</v>
      </c>
      <c r="E139" s="68" t="s">
        <v>84</v>
      </c>
      <c r="F139" s="69" t="s">
        <v>751</v>
      </c>
      <c r="G139" s="69" t="s">
        <v>798</v>
      </c>
      <c r="H139" s="69">
        <v>1.5</v>
      </c>
      <c r="I139" s="273">
        <v>42783.375</v>
      </c>
      <c r="J139" s="273">
        <v>42784.5625</v>
      </c>
      <c r="K139" s="306">
        <f t="shared" si="3"/>
        <v>28.5</v>
      </c>
      <c r="L139" s="155">
        <v>30</v>
      </c>
      <c r="M139" s="305">
        <f t="shared" si="4"/>
        <v>855</v>
      </c>
      <c r="N139" s="69"/>
    </row>
    <row r="140" spans="1:14">
      <c r="A140" s="213">
        <v>42786</v>
      </c>
      <c r="B140" s="155" t="s">
        <v>54</v>
      </c>
      <c r="C140" s="161" t="s">
        <v>85</v>
      </c>
      <c r="D140" s="166" t="s">
        <v>92</v>
      </c>
      <c r="E140" s="68" t="s">
        <v>84</v>
      </c>
      <c r="F140" s="69" t="s">
        <v>751</v>
      </c>
      <c r="G140" s="69" t="s">
        <v>798</v>
      </c>
      <c r="H140" s="69">
        <v>1.5</v>
      </c>
      <c r="I140" s="273">
        <v>42784.6875</v>
      </c>
      <c r="J140" s="273">
        <v>42785.3958333333</v>
      </c>
      <c r="K140" s="306">
        <f t="shared" si="3"/>
        <v>16.9999999991851</v>
      </c>
      <c r="L140" s="155">
        <v>30</v>
      </c>
      <c r="M140" s="305">
        <f t="shared" si="4"/>
        <v>509.999999975553</v>
      </c>
      <c r="N140" s="69"/>
    </row>
    <row r="141" spans="1:14">
      <c r="A141" s="213">
        <v>42786</v>
      </c>
      <c r="B141" s="155" t="s">
        <v>54</v>
      </c>
      <c r="C141" s="161" t="s">
        <v>82</v>
      </c>
      <c r="D141" s="166" t="s">
        <v>104</v>
      </c>
      <c r="E141" s="68" t="s">
        <v>84</v>
      </c>
      <c r="F141" s="69" t="s">
        <v>686</v>
      </c>
      <c r="G141" s="69" t="s">
        <v>799</v>
      </c>
      <c r="H141" s="69">
        <v>1</v>
      </c>
      <c r="I141" s="273">
        <v>42785.7708333333</v>
      </c>
      <c r="J141" s="273">
        <v>42785.875</v>
      </c>
      <c r="K141" s="306">
        <f t="shared" si="3"/>
        <v>2.50000000081491</v>
      </c>
      <c r="L141" s="155">
        <v>25</v>
      </c>
      <c r="M141" s="305">
        <f t="shared" si="4"/>
        <v>62.5000000203727</v>
      </c>
      <c r="N141" s="69"/>
    </row>
    <row r="142" spans="1:14">
      <c r="A142" s="213">
        <v>42786</v>
      </c>
      <c r="B142" s="69" t="s">
        <v>54</v>
      </c>
      <c r="C142" s="61" t="s">
        <v>82</v>
      </c>
      <c r="D142" s="69" t="s">
        <v>188</v>
      </c>
      <c r="E142" s="155" t="s">
        <v>56</v>
      </c>
      <c r="F142" s="69" t="s">
        <v>781</v>
      </c>
      <c r="G142" s="69" t="s">
        <v>800</v>
      </c>
      <c r="H142" s="69">
        <v>1</v>
      </c>
      <c r="I142" s="273">
        <v>42782.9583333333</v>
      </c>
      <c r="J142" s="273">
        <v>42783</v>
      </c>
      <c r="K142" s="306">
        <f t="shared" si="3"/>
        <v>1.00000000081491</v>
      </c>
      <c r="L142" s="155">
        <v>25</v>
      </c>
      <c r="M142" s="305">
        <f t="shared" si="4"/>
        <v>25.0000000203727</v>
      </c>
      <c r="N142" s="69"/>
    </row>
    <row r="143" spans="1:14">
      <c r="A143" s="213">
        <v>42786</v>
      </c>
      <c r="B143" s="69" t="s">
        <v>54</v>
      </c>
      <c r="C143" s="61" t="s">
        <v>82</v>
      </c>
      <c r="D143" s="69" t="s">
        <v>188</v>
      </c>
      <c r="E143" s="155" t="s">
        <v>56</v>
      </c>
      <c r="F143" s="69" t="s">
        <v>781</v>
      </c>
      <c r="G143" s="69" t="s">
        <v>800</v>
      </c>
      <c r="H143" s="69">
        <v>1</v>
      </c>
      <c r="I143" s="273">
        <v>42783.4166666667</v>
      </c>
      <c r="J143" s="273">
        <v>42783.5</v>
      </c>
      <c r="K143" s="306">
        <f t="shared" si="3"/>
        <v>1.99999999918509</v>
      </c>
      <c r="L143" s="155">
        <v>25</v>
      </c>
      <c r="M143" s="305">
        <f t="shared" si="4"/>
        <v>49.9999999796273</v>
      </c>
      <c r="N143" s="69"/>
    </row>
    <row r="144" spans="1:14">
      <c r="A144" s="213">
        <v>42786</v>
      </c>
      <c r="B144" s="69" t="s">
        <v>54</v>
      </c>
      <c r="C144" s="61" t="s">
        <v>82</v>
      </c>
      <c r="D144" s="69" t="s">
        <v>188</v>
      </c>
      <c r="E144" s="155" t="s">
        <v>56</v>
      </c>
      <c r="F144" s="69" t="s">
        <v>781</v>
      </c>
      <c r="G144" s="69" t="s">
        <v>800</v>
      </c>
      <c r="H144" s="69">
        <v>1</v>
      </c>
      <c r="I144" s="273">
        <v>42783</v>
      </c>
      <c r="J144" s="273">
        <v>42783.1041666667</v>
      </c>
      <c r="K144" s="306">
        <f t="shared" si="3"/>
        <v>2.50000000081491</v>
      </c>
      <c r="L144" s="155">
        <v>25</v>
      </c>
      <c r="M144" s="305">
        <f t="shared" si="4"/>
        <v>62.5000000203727</v>
      </c>
      <c r="N144" s="69"/>
    </row>
    <row r="145" spans="1:14">
      <c r="A145" s="213">
        <v>42786</v>
      </c>
      <c r="B145" s="69" t="s">
        <v>54</v>
      </c>
      <c r="C145" s="61" t="s">
        <v>82</v>
      </c>
      <c r="D145" s="69" t="s">
        <v>188</v>
      </c>
      <c r="E145" s="155" t="s">
        <v>56</v>
      </c>
      <c r="F145" s="69" t="s">
        <v>781</v>
      </c>
      <c r="G145" s="69" t="s">
        <v>800</v>
      </c>
      <c r="H145" s="69">
        <v>1</v>
      </c>
      <c r="I145" s="273">
        <v>42783.5833333333</v>
      </c>
      <c r="J145" s="273">
        <v>42783.6875</v>
      </c>
      <c r="K145" s="306">
        <f t="shared" si="3"/>
        <v>2.50000000081491</v>
      </c>
      <c r="L145" s="155">
        <v>25</v>
      </c>
      <c r="M145" s="305">
        <f t="shared" si="4"/>
        <v>62.5000000203727</v>
      </c>
      <c r="N145" s="69"/>
    </row>
    <row r="146" spans="1:14">
      <c r="A146" s="213">
        <v>42786</v>
      </c>
      <c r="B146" s="69" t="s">
        <v>54</v>
      </c>
      <c r="C146" s="61" t="s">
        <v>82</v>
      </c>
      <c r="D146" s="69" t="s">
        <v>188</v>
      </c>
      <c r="E146" s="155" t="s">
        <v>56</v>
      </c>
      <c r="F146" s="69" t="s">
        <v>781</v>
      </c>
      <c r="G146" s="69" t="s">
        <v>800</v>
      </c>
      <c r="H146" s="69">
        <v>1</v>
      </c>
      <c r="I146" s="273">
        <v>42783.6875</v>
      </c>
      <c r="J146" s="273">
        <v>42783.7916666667</v>
      </c>
      <c r="K146" s="306">
        <f t="shared" si="3"/>
        <v>2.50000000081491</v>
      </c>
      <c r="L146" s="155">
        <v>25</v>
      </c>
      <c r="M146" s="305">
        <f t="shared" si="4"/>
        <v>62.5000000203727</v>
      </c>
      <c r="N146" s="69"/>
    </row>
    <row r="147" spans="1:14">
      <c r="A147" s="213">
        <v>42786</v>
      </c>
      <c r="B147" s="69" t="s">
        <v>54</v>
      </c>
      <c r="C147" s="61" t="s">
        <v>82</v>
      </c>
      <c r="D147" s="69" t="s">
        <v>188</v>
      </c>
      <c r="E147" s="155" t="s">
        <v>56</v>
      </c>
      <c r="F147" s="69" t="s">
        <v>781</v>
      </c>
      <c r="G147" s="69" t="s">
        <v>800</v>
      </c>
      <c r="H147" s="69">
        <v>1</v>
      </c>
      <c r="I147" s="273">
        <v>42783.5</v>
      </c>
      <c r="J147" s="273">
        <v>42783.5625</v>
      </c>
      <c r="K147" s="306">
        <f t="shared" si="3"/>
        <v>1.5</v>
      </c>
      <c r="L147" s="155">
        <v>25</v>
      </c>
      <c r="M147" s="305">
        <f t="shared" si="4"/>
        <v>37.5</v>
      </c>
      <c r="N147" s="69"/>
    </row>
    <row r="148" spans="1:14">
      <c r="A148" s="213">
        <v>42786</v>
      </c>
      <c r="B148" s="69" t="s">
        <v>54</v>
      </c>
      <c r="C148" s="61" t="s">
        <v>82</v>
      </c>
      <c r="D148" s="69" t="s">
        <v>188</v>
      </c>
      <c r="E148" s="155" t="s">
        <v>56</v>
      </c>
      <c r="F148" s="69" t="s">
        <v>781</v>
      </c>
      <c r="G148" s="69" t="s">
        <v>800</v>
      </c>
      <c r="H148" s="69">
        <v>1</v>
      </c>
      <c r="I148" s="273">
        <v>42783.5625</v>
      </c>
      <c r="J148" s="273">
        <v>42783.5833333333</v>
      </c>
      <c r="K148" s="306">
        <f t="shared" si="3"/>
        <v>0.499999999185093</v>
      </c>
      <c r="L148" s="155">
        <v>25</v>
      </c>
      <c r="M148" s="305">
        <f t="shared" si="4"/>
        <v>12.4999999796273</v>
      </c>
      <c r="N148" s="69"/>
    </row>
    <row r="149" spans="1:14">
      <c r="A149" s="213">
        <v>42786</v>
      </c>
      <c r="B149" s="69" t="s">
        <v>54</v>
      </c>
      <c r="C149" s="61" t="s">
        <v>82</v>
      </c>
      <c r="D149" s="69" t="s">
        <v>192</v>
      </c>
      <c r="E149" s="155" t="s">
        <v>56</v>
      </c>
      <c r="F149" s="69" t="s">
        <v>801</v>
      </c>
      <c r="G149" s="69" t="s">
        <v>802</v>
      </c>
      <c r="H149" s="69">
        <v>1</v>
      </c>
      <c r="I149" s="273">
        <v>42779.6805555556</v>
      </c>
      <c r="J149" s="273">
        <v>42779.8055555556</v>
      </c>
      <c r="K149" s="306">
        <f t="shared" si="3"/>
        <v>3</v>
      </c>
      <c r="L149" s="155">
        <v>25</v>
      </c>
      <c r="M149" s="305">
        <f t="shared" si="4"/>
        <v>75</v>
      </c>
      <c r="N149" s="69"/>
    </row>
    <row r="150" spans="1:14">
      <c r="A150" s="213">
        <v>42786</v>
      </c>
      <c r="B150" s="69" t="s">
        <v>54</v>
      </c>
      <c r="C150" s="61" t="s">
        <v>82</v>
      </c>
      <c r="D150" s="69" t="s">
        <v>192</v>
      </c>
      <c r="E150" s="155" t="s">
        <v>56</v>
      </c>
      <c r="F150" s="69" t="s">
        <v>801</v>
      </c>
      <c r="G150" s="69" t="s">
        <v>802</v>
      </c>
      <c r="H150" s="69">
        <v>1</v>
      </c>
      <c r="I150" s="273">
        <v>42779.8263888889</v>
      </c>
      <c r="J150" s="273">
        <v>42780.5347222222</v>
      </c>
      <c r="K150" s="306">
        <f t="shared" si="3"/>
        <v>16.9999999991851</v>
      </c>
      <c r="L150" s="155">
        <v>25</v>
      </c>
      <c r="M150" s="305">
        <f t="shared" si="4"/>
        <v>424.999999979627</v>
      </c>
      <c r="N150" s="69"/>
    </row>
    <row r="151" spans="1:14">
      <c r="A151" s="213">
        <v>42786</v>
      </c>
      <c r="B151" s="69" t="s">
        <v>54</v>
      </c>
      <c r="C151" s="61" t="s">
        <v>82</v>
      </c>
      <c r="D151" s="69" t="s">
        <v>192</v>
      </c>
      <c r="E151" s="155" t="s">
        <v>56</v>
      </c>
      <c r="F151" s="69" t="s">
        <v>788</v>
      </c>
      <c r="G151" s="69" t="s">
        <v>803</v>
      </c>
      <c r="H151" s="69">
        <v>1</v>
      </c>
      <c r="I151" s="273">
        <v>42781.3125</v>
      </c>
      <c r="J151" s="273">
        <v>42781.5208333333</v>
      </c>
      <c r="K151" s="306">
        <f t="shared" si="3"/>
        <v>4.99999999918509</v>
      </c>
      <c r="L151" s="155">
        <v>25</v>
      </c>
      <c r="M151" s="305">
        <f t="shared" si="4"/>
        <v>124.999999979627</v>
      </c>
      <c r="N151" s="69"/>
    </row>
    <row r="152" spans="1:14">
      <c r="A152" s="213">
        <v>42786</v>
      </c>
      <c r="B152" s="69" t="s">
        <v>54</v>
      </c>
      <c r="C152" s="61" t="s">
        <v>82</v>
      </c>
      <c r="D152" s="69" t="s">
        <v>192</v>
      </c>
      <c r="E152" s="155" t="s">
        <v>56</v>
      </c>
      <c r="F152" s="69" t="s">
        <v>788</v>
      </c>
      <c r="G152" s="69" t="s">
        <v>804</v>
      </c>
      <c r="H152" s="69">
        <v>1</v>
      </c>
      <c r="I152" s="273">
        <v>42781.6041666667</v>
      </c>
      <c r="J152" s="273">
        <v>42781.7916666667</v>
      </c>
      <c r="K152" s="306">
        <f t="shared" si="3"/>
        <v>4.5</v>
      </c>
      <c r="L152" s="155">
        <v>25</v>
      </c>
      <c r="M152" s="305">
        <f t="shared" si="4"/>
        <v>112.5</v>
      </c>
      <c r="N152" s="69"/>
    </row>
    <row r="153" spans="1:14">
      <c r="A153" s="213">
        <v>42786</v>
      </c>
      <c r="B153" s="69" t="s">
        <v>54</v>
      </c>
      <c r="C153" s="61" t="s">
        <v>82</v>
      </c>
      <c r="D153" s="69" t="s">
        <v>192</v>
      </c>
      <c r="E153" s="155" t="s">
        <v>56</v>
      </c>
      <c r="F153" s="69" t="s">
        <v>805</v>
      </c>
      <c r="G153" s="69" t="s">
        <v>806</v>
      </c>
      <c r="H153" s="69">
        <v>1</v>
      </c>
      <c r="I153" s="273">
        <v>42782.6875</v>
      </c>
      <c r="J153" s="273">
        <v>42782.875</v>
      </c>
      <c r="K153" s="306">
        <f t="shared" si="3"/>
        <v>4.5</v>
      </c>
      <c r="L153" s="155">
        <v>25</v>
      </c>
      <c r="M153" s="305">
        <f t="shared" si="4"/>
        <v>112.5</v>
      </c>
      <c r="N153" s="69"/>
    </row>
    <row r="154" spans="1:14">
      <c r="A154" s="213">
        <v>42786</v>
      </c>
      <c r="B154" s="69" t="s">
        <v>54</v>
      </c>
      <c r="C154" s="61" t="s">
        <v>82</v>
      </c>
      <c r="D154" s="69" t="s">
        <v>192</v>
      </c>
      <c r="E154" s="155" t="s">
        <v>56</v>
      </c>
      <c r="F154" s="69" t="s">
        <v>805</v>
      </c>
      <c r="G154" s="69" t="s">
        <v>806</v>
      </c>
      <c r="H154" s="69">
        <v>1</v>
      </c>
      <c r="I154" s="273">
        <v>42782.875</v>
      </c>
      <c r="J154" s="273">
        <v>42782.9583333333</v>
      </c>
      <c r="K154" s="306">
        <f t="shared" si="3"/>
        <v>1.99999999918509</v>
      </c>
      <c r="L154" s="155">
        <v>25</v>
      </c>
      <c r="M154" s="305">
        <f t="shared" si="4"/>
        <v>49.9999999796273</v>
      </c>
      <c r="N154" s="69"/>
    </row>
    <row r="155" spans="1:14">
      <c r="A155" s="213">
        <v>42786</v>
      </c>
      <c r="B155" s="155" t="s">
        <v>54</v>
      </c>
      <c r="C155" s="54" t="s">
        <v>85</v>
      </c>
      <c r="D155" s="155" t="s">
        <v>154</v>
      </c>
      <c r="E155" s="69" t="s">
        <v>56</v>
      </c>
      <c r="F155" s="69" t="s">
        <v>690</v>
      </c>
      <c r="G155" s="69" t="s">
        <v>807</v>
      </c>
      <c r="H155" s="69">
        <v>1</v>
      </c>
      <c r="I155" s="273">
        <v>42783.1041666667</v>
      </c>
      <c r="J155" s="273">
        <v>42783.4166666667</v>
      </c>
      <c r="K155" s="306">
        <f t="shared" si="3"/>
        <v>7.5</v>
      </c>
      <c r="L155" s="155">
        <v>25</v>
      </c>
      <c r="M155" s="305">
        <f t="shared" si="4"/>
        <v>187.5</v>
      </c>
      <c r="N155" s="69"/>
    </row>
    <row r="156" spans="1:14">
      <c r="A156" s="213">
        <v>42786</v>
      </c>
      <c r="B156" s="155" t="s">
        <v>54</v>
      </c>
      <c r="C156" s="54" t="s">
        <v>85</v>
      </c>
      <c r="D156" s="155" t="s">
        <v>153</v>
      </c>
      <c r="E156" s="69" t="s">
        <v>56</v>
      </c>
      <c r="F156" s="69" t="s">
        <v>751</v>
      </c>
      <c r="G156" s="69" t="s">
        <v>808</v>
      </c>
      <c r="H156" s="69">
        <v>1</v>
      </c>
      <c r="I156" s="273">
        <v>42784.6458333333</v>
      </c>
      <c r="J156" s="273">
        <v>42785.4166666667</v>
      </c>
      <c r="K156" s="306">
        <f t="shared" si="3"/>
        <v>18.5000000016298</v>
      </c>
      <c r="L156" s="155">
        <v>25</v>
      </c>
      <c r="M156" s="305">
        <f t="shared" si="4"/>
        <v>462.500000040745</v>
      </c>
      <c r="N156" s="69"/>
    </row>
    <row r="157" spans="1:14">
      <c r="A157" s="213">
        <v>42786</v>
      </c>
      <c r="B157" s="69" t="s">
        <v>54</v>
      </c>
      <c r="C157" s="61" t="s">
        <v>85</v>
      </c>
      <c r="D157" s="69" t="s">
        <v>190</v>
      </c>
      <c r="E157" s="155" t="s">
        <v>56</v>
      </c>
      <c r="F157" s="69" t="s">
        <v>801</v>
      </c>
      <c r="G157" s="69" t="s">
        <v>809</v>
      </c>
      <c r="H157" s="69">
        <v>1</v>
      </c>
      <c r="I157" s="273">
        <v>42785.5416666667</v>
      </c>
      <c r="J157" s="273">
        <v>42785.7708333333</v>
      </c>
      <c r="K157" s="306">
        <f t="shared" si="3"/>
        <v>5.49999999837019</v>
      </c>
      <c r="L157" s="155">
        <v>30</v>
      </c>
      <c r="M157" s="305">
        <f t="shared" si="4"/>
        <v>164.999999951106</v>
      </c>
      <c r="N157" s="69"/>
    </row>
    <row r="158" spans="1:14">
      <c r="A158" s="213">
        <v>42786</v>
      </c>
      <c r="B158" s="69" t="s">
        <v>54</v>
      </c>
      <c r="C158" s="61" t="s">
        <v>85</v>
      </c>
      <c r="D158" s="69" t="s">
        <v>196</v>
      </c>
      <c r="E158" s="155" t="s">
        <v>56</v>
      </c>
      <c r="F158" s="69" t="s">
        <v>810</v>
      </c>
      <c r="G158" s="69" t="s">
        <v>811</v>
      </c>
      <c r="H158" s="69">
        <v>1.5</v>
      </c>
      <c r="I158" s="273">
        <v>42782.1875</v>
      </c>
      <c r="J158" s="273">
        <v>42782.7291666667</v>
      </c>
      <c r="K158" s="306">
        <f t="shared" si="3"/>
        <v>13.0000000008149</v>
      </c>
      <c r="L158" s="155">
        <v>25</v>
      </c>
      <c r="M158" s="305">
        <f t="shared" si="4"/>
        <v>325.000000020373</v>
      </c>
      <c r="N158" s="69"/>
    </row>
    <row r="159" spans="1:14">
      <c r="A159" s="213">
        <v>42786</v>
      </c>
      <c r="B159" s="69" t="s">
        <v>54</v>
      </c>
      <c r="C159" s="61" t="s">
        <v>85</v>
      </c>
      <c r="D159" s="69" t="s">
        <v>196</v>
      </c>
      <c r="E159" s="155" t="s">
        <v>56</v>
      </c>
      <c r="F159" s="69" t="s">
        <v>812</v>
      </c>
      <c r="G159" s="69" t="s">
        <v>813</v>
      </c>
      <c r="H159" s="69">
        <v>1.5</v>
      </c>
      <c r="I159" s="273">
        <v>42782.7291666667</v>
      </c>
      <c r="J159" s="273">
        <v>42783.375</v>
      </c>
      <c r="K159" s="306">
        <f t="shared" si="3"/>
        <v>15.4999999991851</v>
      </c>
      <c r="L159" s="155">
        <v>25</v>
      </c>
      <c r="M159" s="305">
        <f t="shared" si="4"/>
        <v>387.499999979627</v>
      </c>
      <c r="N159" s="69"/>
    </row>
    <row r="160" spans="1:14">
      <c r="A160" s="213">
        <v>42788</v>
      </c>
      <c r="B160" s="155" t="s">
        <v>54</v>
      </c>
      <c r="C160" s="161" t="s">
        <v>85</v>
      </c>
      <c r="D160" s="166" t="s">
        <v>92</v>
      </c>
      <c r="E160" s="68" t="s">
        <v>84</v>
      </c>
      <c r="F160" s="69" t="s">
        <v>814</v>
      </c>
      <c r="G160" s="69" t="s">
        <v>815</v>
      </c>
      <c r="H160" s="69">
        <v>1.8</v>
      </c>
      <c r="I160" s="273">
        <v>42785.75</v>
      </c>
      <c r="J160" s="273">
        <v>42786.125</v>
      </c>
      <c r="K160" s="306">
        <f t="shared" si="3"/>
        <v>9</v>
      </c>
      <c r="L160" s="155">
        <v>45</v>
      </c>
      <c r="M160" s="305">
        <f t="shared" si="4"/>
        <v>405</v>
      </c>
      <c r="N160" s="69"/>
    </row>
    <row r="161" spans="1:14">
      <c r="A161" s="213">
        <v>42788</v>
      </c>
      <c r="B161" s="155" t="s">
        <v>54</v>
      </c>
      <c r="C161" s="161" t="s">
        <v>85</v>
      </c>
      <c r="D161" s="166" t="s">
        <v>92</v>
      </c>
      <c r="E161" s="68" t="s">
        <v>84</v>
      </c>
      <c r="F161" s="69" t="s">
        <v>812</v>
      </c>
      <c r="G161" s="69" t="s">
        <v>815</v>
      </c>
      <c r="H161" s="69">
        <v>1.8</v>
      </c>
      <c r="I161" s="273">
        <v>42782.7291666667</v>
      </c>
      <c r="J161" s="273">
        <v>42785.75</v>
      </c>
      <c r="K161" s="306">
        <f t="shared" si="3"/>
        <v>72.4999999991851</v>
      </c>
      <c r="L161" s="155">
        <v>45</v>
      </c>
      <c r="M161" s="305">
        <f t="shared" si="4"/>
        <v>3262.49999996333</v>
      </c>
      <c r="N161" s="69"/>
    </row>
    <row r="162" spans="1:14">
      <c r="A162" s="213">
        <v>42788</v>
      </c>
      <c r="B162" s="69" t="s">
        <v>54</v>
      </c>
      <c r="C162" s="61" t="s">
        <v>82</v>
      </c>
      <c r="D162" s="69" t="s">
        <v>181</v>
      </c>
      <c r="E162" s="155" t="s">
        <v>56</v>
      </c>
      <c r="F162" s="69" t="s">
        <v>801</v>
      </c>
      <c r="G162" s="69" t="s">
        <v>816</v>
      </c>
      <c r="H162" s="69">
        <v>1.5</v>
      </c>
      <c r="I162" s="273">
        <v>42787.625</v>
      </c>
      <c r="J162" s="273">
        <v>42787.7083333333</v>
      </c>
      <c r="K162" s="306">
        <f t="shared" si="3"/>
        <v>1.99999999918509</v>
      </c>
      <c r="L162" s="155">
        <v>25</v>
      </c>
      <c r="M162" s="305">
        <f t="shared" si="4"/>
        <v>49.9999999796273</v>
      </c>
      <c r="N162" s="69"/>
    </row>
    <row r="163" spans="1:14">
      <c r="A163" s="213">
        <v>42788</v>
      </c>
      <c r="B163" s="155" t="s">
        <v>54</v>
      </c>
      <c r="C163" s="54" t="s">
        <v>85</v>
      </c>
      <c r="D163" s="155" t="s">
        <v>155</v>
      </c>
      <c r="E163" s="69" t="s">
        <v>56</v>
      </c>
      <c r="F163" s="69" t="s">
        <v>781</v>
      </c>
      <c r="G163" s="69" t="s">
        <v>817</v>
      </c>
      <c r="H163" s="69">
        <v>1.5</v>
      </c>
      <c r="I163" s="273">
        <v>42786.875</v>
      </c>
      <c r="J163" s="273">
        <v>42786.9166666667</v>
      </c>
      <c r="K163" s="306">
        <f t="shared" si="3"/>
        <v>1.00000000081491</v>
      </c>
      <c r="L163" s="155">
        <v>25</v>
      </c>
      <c r="M163" s="305">
        <f t="shared" si="4"/>
        <v>25.0000000203727</v>
      </c>
      <c r="N163" s="69"/>
    </row>
    <row r="164" spans="1:14">
      <c r="A164" s="213">
        <v>42788</v>
      </c>
      <c r="B164" s="69" t="s">
        <v>54</v>
      </c>
      <c r="C164" s="61" t="s">
        <v>85</v>
      </c>
      <c r="D164" s="69" t="s">
        <v>190</v>
      </c>
      <c r="E164" s="155" t="s">
        <v>56</v>
      </c>
      <c r="F164" s="69" t="s">
        <v>818</v>
      </c>
      <c r="G164" s="69" t="s">
        <v>809</v>
      </c>
      <c r="H164" s="69">
        <v>1</v>
      </c>
      <c r="I164" s="273">
        <v>42786.75</v>
      </c>
      <c r="J164" s="273">
        <v>42786.9375</v>
      </c>
      <c r="K164" s="306">
        <f t="shared" si="3"/>
        <v>4.5</v>
      </c>
      <c r="L164" s="155">
        <v>25</v>
      </c>
      <c r="M164" s="305">
        <f t="shared" si="4"/>
        <v>112.5</v>
      </c>
      <c r="N164" s="69"/>
    </row>
    <row r="165" spans="1:14">
      <c r="A165" s="213">
        <v>42790</v>
      </c>
      <c r="B165" s="69" t="s">
        <v>54</v>
      </c>
      <c r="C165" s="61" t="s">
        <v>38</v>
      </c>
      <c r="D165" s="69" t="s">
        <v>716</v>
      </c>
      <c r="E165" s="155" t="s">
        <v>56</v>
      </c>
      <c r="F165" s="69" t="s">
        <v>751</v>
      </c>
      <c r="G165" s="69" t="s">
        <v>819</v>
      </c>
      <c r="H165" s="69">
        <v>1.2</v>
      </c>
      <c r="I165" s="273">
        <v>42785.6666666667</v>
      </c>
      <c r="J165" s="273">
        <v>42786.75</v>
      </c>
      <c r="K165" s="306">
        <f t="shared" si="3"/>
        <v>25.9999999991851</v>
      </c>
      <c r="L165" s="155">
        <v>35</v>
      </c>
      <c r="M165" s="305">
        <f t="shared" si="4"/>
        <v>909.999999971478</v>
      </c>
      <c r="N165" s="69"/>
    </row>
    <row r="166" spans="1:14">
      <c r="A166" s="213">
        <v>42790</v>
      </c>
      <c r="B166" s="69" t="s">
        <v>54</v>
      </c>
      <c r="C166" s="61" t="s">
        <v>85</v>
      </c>
      <c r="D166" s="69" t="s">
        <v>198</v>
      </c>
      <c r="E166" s="155" t="s">
        <v>56</v>
      </c>
      <c r="F166" s="69" t="s">
        <v>812</v>
      </c>
      <c r="G166" s="69" t="s">
        <v>820</v>
      </c>
      <c r="H166" s="69">
        <v>1</v>
      </c>
      <c r="I166" s="273">
        <v>42786.9375</v>
      </c>
      <c r="J166" s="273">
        <v>42788.5</v>
      </c>
      <c r="K166" s="306">
        <f t="shared" si="3"/>
        <v>37.5</v>
      </c>
      <c r="L166" s="155">
        <v>25</v>
      </c>
      <c r="M166" s="305">
        <f t="shared" si="4"/>
        <v>937.5</v>
      </c>
      <c r="N166" s="69"/>
    </row>
    <row r="167" spans="1:14">
      <c r="A167" s="213">
        <v>42790</v>
      </c>
      <c r="B167" s="69" t="s">
        <v>54</v>
      </c>
      <c r="C167" s="61" t="s">
        <v>85</v>
      </c>
      <c r="D167" s="69" t="s">
        <v>198</v>
      </c>
      <c r="E167" s="155" t="s">
        <v>56</v>
      </c>
      <c r="F167" s="69" t="s">
        <v>814</v>
      </c>
      <c r="G167" s="69" t="s">
        <v>820</v>
      </c>
      <c r="H167" s="69">
        <v>1</v>
      </c>
      <c r="I167" s="273">
        <v>42788.5</v>
      </c>
      <c r="J167" s="273">
        <v>42788.6875</v>
      </c>
      <c r="K167" s="306">
        <f t="shared" si="3"/>
        <v>4.5</v>
      </c>
      <c r="L167" s="155">
        <v>25</v>
      </c>
      <c r="M167" s="305">
        <f t="shared" si="4"/>
        <v>112.5</v>
      </c>
      <c r="N167" s="69"/>
    </row>
    <row r="168" spans="1:14">
      <c r="A168" s="213">
        <v>42790</v>
      </c>
      <c r="B168" s="69" t="s">
        <v>54</v>
      </c>
      <c r="C168" s="61" t="s">
        <v>85</v>
      </c>
      <c r="D168" s="69" t="s">
        <v>198</v>
      </c>
      <c r="E168" s="155" t="s">
        <v>56</v>
      </c>
      <c r="F168" s="69" t="s">
        <v>821</v>
      </c>
      <c r="G168" s="69" t="s">
        <v>822</v>
      </c>
      <c r="H168" s="69">
        <v>1.2</v>
      </c>
      <c r="I168" s="273">
        <v>42788.5833333333</v>
      </c>
      <c r="J168" s="273">
        <v>42788.75</v>
      </c>
      <c r="K168" s="306">
        <f t="shared" si="3"/>
        <v>4.00000000081491</v>
      </c>
      <c r="L168" s="155">
        <v>25</v>
      </c>
      <c r="M168" s="305">
        <f t="shared" si="4"/>
        <v>100.000000020373</v>
      </c>
      <c r="N168" s="69"/>
    </row>
    <row r="169" spans="1:14">
      <c r="A169" s="213">
        <v>42790</v>
      </c>
      <c r="B169" s="69" t="s">
        <v>54</v>
      </c>
      <c r="C169" s="61" t="s">
        <v>85</v>
      </c>
      <c r="D169" s="69" t="s">
        <v>198</v>
      </c>
      <c r="E169" s="155" t="s">
        <v>56</v>
      </c>
      <c r="F169" s="69" t="s">
        <v>695</v>
      </c>
      <c r="G169" s="69" t="s">
        <v>822</v>
      </c>
      <c r="H169" s="69">
        <v>1.2</v>
      </c>
      <c r="I169" s="273">
        <v>42787.8333333333</v>
      </c>
      <c r="J169" s="273">
        <v>42788.5833333333</v>
      </c>
      <c r="K169" s="306">
        <f t="shared" si="3"/>
        <v>18</v>
      </c>
      <c r="L169" s="155">
        <v>25</v>
      </c>
      <c r="M169" s="305">
        <f t="shared" si="4"/>
        <v>450</v>
      </c>
      <c r="N169" s="69"/>
    </row>
    <row r="170" spans="1:14">
      <c r="A170" s="213">
        <v>42790</v>
      </c>
      <c r="B170" s="69" t="s">
        <v>54</v>
      </c>
      <c r="C170" s="61" t="s">
        <v>85</v>
      </c>
      <c r="D170" s="69" t="s">
        <v>190</v>
      </c>
      <c r="E170" s="155" t="s">
        <v>56</v>
      </c>
      <c r="F170" s="69" t="s">
        <v>823</v>
      </c>
      <c r="G170" s="69" t="s">
        <v>797</v>
      </c>
      <c r="H170" s="69">
        <v>1.2</v>
      </c>
      <c r="I170" s="273">
        <v>42788.75</v>
      </c>
      <c r="J170" s="273">
        <v>42788.9583333333</v>
      </c>
      <c r="K170" s="306">
        <f t="shared" si="3"/>
        <v>4.99999999918509</v>
      </c>
      <c r="L170" s="155">
        <v>30</v>
      </c>
      <c r="M170" s="305">
        <f t="shared" si="4"/>
        <v>149.999999975553</v>
      </c>
      <c r="N170" s="69"/>
    </row>
    <row r="171" spans="1:14">
      <c r="A171" s="213">
        <v>42790</v>
      </c>
      <c r="B171" s="69" t="s">
        <v>54</v>
      </c>
      <c r="C171" s="61" t="s">
        <v>82</v>
      </c>
      <c r="D171" s="69" t="s">
        <v>192</v>
      </c>
      <c r="E171" s="155" t="s">
        <v>56</v>
      </c>
      <c r="F171" s="69" t="s">
        <v>824</v>
      </c>
      <c r="G171" s="69" t="s">
        <v>825</v>
      </c>
      <c r="H171" s="69">
        <v>1</v>
      </c>
      <c r="I171" s="273">
        <v>42789.4791666667</v>
      </c>
      <c r="J171" s="273">
        <v>42789.5833333333</v>
      </c>
      <c r="K171" s="306">
        <f t="shared" si="3"/>
        <v>2.49999999837019</v>
      </c>
      <c r="L171" s="155">
        <v>25</v>
      </c>
      <c r="M171" s="305">
        <f t="shared" si="4"/>
        <v>62.4999999592546</v>
      </c>
      <c r="N171" s="69"/>
    </row>
    <row r="172" spans="1:14">
      <c r="A172" s="213">
        <v>42790</v>
      </c>
      <c r="B172" s="69" t="s">
        <v>54</v>
      </c>
      <c r="C172" s="61" t="s">
        <v>82</v>
      </c>
      <c r="D172" s="69" t="s">
        <v>183</v>
      </c>
      <c r="E172" s="155" t="s">
        <v>56</v>
      </c>
      <c r="F172" s="69" t="s">
        <v>801</v>
      </c>
      <c r="G172" s="69" t="s">
        <v>826</v>
      </c>
      <c r="H172" s="69">
        <v>1</v>
      </c>
      <c r="I172" s="273">
        <v>42789.75</v>
      </c>
      <c r="J172" s="273">
        <v>42789.9166666667</v>
      </c>
      <c r="K172" s="306">
        <f t="shared" si="3"/>
        <v>4.00000000081491</v>
      </c>
      <c r="L172" s="155">
        <v>25</v>
      </c>
      <c r="M172" s="305">
        <f t="shared" si="4"/>
        <v>100.000000020373</v>
      </c>
      <c r="N172" s="69"/>
    </row>
    <row r="173" spans="1:14">
      <c r="A173" s="213">
        <v>42790</v>
      </c>
      <c r="B173" s="69" t="s">
        <v>54</v>
      </c>
      <c r="C173" s="61" t="s">
        <v>82</v>
      </c>
      <c r="D173" s="69" t="s">
        <v>183</v>
      </c>
      <c r="E173" s="155" t="s">
        <v>56</v>
      </c>
      <c r="F173" s="69" t="s">
        <v>801</v>
      </c>
      <c r="G173" s="69" t="s">
        <v>826</v>
      </c>
      <c r="H173" s="69">
        <v>1</v>
      </c>
      <c r="I173" s="273">
        <v>42789.5833333333</v>
      </c>
      <c r="J173" s="273">
        <v>42789.75</v>
      </c>
      <c r="K173" s="306">
        <f t="shared" ref="K173:K236" si="5">(J173-I173)*24</f>
        <v>4.00000000081491</v>
      </c>
      <c r="L173" s="155">
        <v>25</v>
      </c>
      <c r="M173" s="305">
        <f t="shared" ref="M173:M236" si="6">K173*L173</f>
        <v>100.000000020373</v>
      </c>
      <c r="N173" s="69"/>
    </row>
    <row r="174" spans="1:14">
      <c r="A174" s="213">
        <v>42790</v>
      </c>
      <c r="B174" s="69" t="s">
        <v>54</v>
      </c>
      <c r="C174" s="61" t="s">
        <v>82</v>
      </c>
      <c r="D174" s="69" t="s">
        <v>183</v>
      </c>
      <c r="E174" s="155" t="s">
        <v>56</v>
      </c>
      <c r="F174" s="69" t="s">
        <v>781</v>
      </c>
      <c r="G174" s="69" t="s">
        <v>827</v>
      </c>
      <c r="H174" s="69">
        <v>1</v>
      </c>
      <c r="I174" s="273">
        <v>42789.3958333333</v>
      </c>
      <c r="J174" s="273">
        <v>42789.4791666667</v>
      </c>
      <c r="K174" s="306">
        <f t="shared" si="5"/>
        <v>2.00000000162981</v>
      </c>
      <c r="L174" s="155">
        <v>25</v>
      </c>
      <c r="M174" s="305">
        <f t="shared" si="6"/>
        <v>50.0000000407454</v>
      </c>
      <c r="N174" s="69"/>
    </row>
    <row r="175" spans="1:14">
      <c r="A175" s="213">
        <v>42790</v>
      </c>
      <c r="B175" s="69" t="s">
        <v>54</v>
      </c>
      <c r="C175" s="61" t="s">
        <v>82</v>
      </c>
      <c r="D175" s="69" t="s">
        <v>183</v>
      </c>
      <c r="E175" s="155" t="s">
        <v>56</v>
      </c>
      <c r="F175" s="69" t="s">
        <v>781</v>
      </c>
      <c r="G175" s="69" t="s">
        <v>828</v>
      </c>
      <c r="H175" s="69">
        <v>1</v>
      </c>
      <c r="I175" s="273">
        <v>42789.3541666667</v>
      </c>
      <c r="J175" s="273">
        <v>42789.3958333333</v>
      </c>
      <c r="K175" s="306">
        <f t="shared" si="5"/>
        <v>0.999999998370185</v>
      </c>
      <c r="L175" s="155">
        <v>25</v>
      </c>
      <c r="M175" s="305">
        <f t="shared" si="6"/>
        <v>24.9999999592546</v>
      </c>
      <c r="N175" s="69"/>
    </row>
    <row r="176" spans="1:14">
      <c r="A176" s="213">
        <v>42790</v>
      </c>
      <c r="B176" s="69" t="s">
        <v>54</v>
      </c>
      <c r="C176" s="61" t="s">
        <v>82</v>
      </c>
      <c r="D176" s="69" t="s">
        <v>183</v>
      </c>
      <c r="E176" s="155" t="s">
        <v>56</v>
      </c>
      <c r="F176" s="69" t="s">
        <v>788</v>
      </c>
      <c r="G176" s="69" t="s">
        <v>829</v>
      </c>
      <c r="H176" s="69">
        <v>1</v>
      </c>
      <c r="I176" s="273">
        <v>42788.7916666667</v>
      </c>
      <c r="J176" s="273">
        <v>42788.875</v>
      </c>
      <c r="K176" s="306">
        <f t="shared" si="5"/>
        <v>1.99999999918509</v>
      </c>
      <c r="L176" s="155">
        <v>25</v>
      </c>
      <c r="M176" s="305">
        <f t="shared" si="6"/>
        <v>49.9999999796273</v>
      </c>
      <c r="N176" s="69"/>
    </row>
    <row r="177" spans="1:14">
      <c r="A177" s="213">
        <v>42790</v>
      </c>
      <c r="B177" s="69" t="s">
        <v>54</v>
      </c>
      <c r="C177" s="61" t="s">
        <v>82</v>
      </c>
      <c r="D177" s="69" t="s">
        <v>183</v>
      </c>
      <c r="E177" s="155" t="s">
        <v>56</v>
      </c>
      <c r="F177" s="69" t="s">
        <v>823</v>
      </c>
      <c r="G177" s="69" t="s">
        <v>829</v>
      </c>
      <c r="H177" s="69">
        <v>1</v>
      </c>
      <c r="I177" s="273">
        <v>42788.75</v>
      </c>
      <c r="J177" s="273">
        <v>42788.7916666667</v>
      </c>
      <c r="K177" s="306">
        <f t="shared" si="5"/>
        <v>1.00000000081491</v>
      </c>
      <c r="L177" s="155">
        <v>25</v>
      </c>
      <c r="M177" s="305">
        <f t="shared" si="6"/>
        <v>25.0000000203727</v>
      </c>
      <c r="N177" s="69"/>
    </row>
    <row r="178" spans="1:14">
      <c r="A178" s="213">
        <v>42790</v>
      </c>
      <c r="B178" s="69" t="s">
        <v>54</v>
      </c>
      <c r="C178" s="61" t="s">
        <v>82</v>
      </c>
      <c r="D178" s="69" t="s">
        <v>183</v>
      </c>
      <c r="E178" s="155" t="s">
        <v>56</v>
      </c>
      <c r="F178" s="69" t="s">
        <v>823</v>
      </c>
      <c r="G178" s="69" t="s">
        <v>829</v>
      </c>
      <c r="H178" s="69">
        <v>1</v>
      </c>
      <c r="I178" s="273">
        <v>42788.6875</v>
      </c>
      <c r="J178" s="273">
        <v>42788.75</v>
      </c>
      <c r="K178" s="306">
        <f t="shared" si="5"/>
        <v>1.5</v>
      </c>
      <c r="L178" s="155">
        <v>25</v>
      </c>
      <c r="M178" s="305">
        <f t="shared" si="6"/>
        <v>37.5</v>
      </c>
      <c r="N178" s="69"/>
    </row>
    <row r="179" spans="1:14">
      <c r="A179" s="213">
        <v>42790</v>
      </c>
      <c r="B179" s="69" t="s">
        <v>54</v>
      </c>
      <c r="C179" s="61" t="s">
        <v>38</v>
      </c>
      <c r="D179" s="69" t="s">
        <v>716</v>
      </c>
      <c r="E179" s="155" t="s">
        <v>56</v>
      </c>
      <c r="F179" s="69" t="s">
        <v>751</v>
      </c>
      <c r="G179" s="69" t="s">
        <v>819</v>
      </c>
      <c r="H179" s="69">
        <v>1.2</v>
      </c>
      <c r="I179" s="273">
        <v>42786.9791666667</v>
      </c>
      <c r="J179" s="273">
        <v>42787.75</v>
      </c>
      <c r="K179" s="306">
        <f t="shared" si="5"/>
        <v>18.4999999991851</v>
      </c>
      <c r="L179" s="155">
        <v>35</v>
      </c>
      <c r="M179" s="305">
        <f t="shared" si="6"/>
        <v>647.499999971478</v>
      </c>
      <c r="N179" s="69"/>
    </row>
    <row r="180" spans="1:14">
      <c r="A180" s="213">
        <v>42793</v>
      </c>
      <c r="B180" s="69" t="s">
        <v>54</v>
      </c>
      <c r="C180" s="61" t="s">
        <v>85</v>
      </c>
      <c r="D180" s="69" t="s">
        <v>196</v>
      </c>
      <c r="E180" s="155" t="s">
        <v>56</v>
      </c>
      <c r="F180" s="69" t="s">
        <v>810</v>
      </c>
      <c r="G180" s="69" t="s">
        <v>830</v>
      </c>
      <c r="H180" s="69">
        <v>1.2</v>
      </c>
      <c r="I180" s="273">
        <v>42788.9583333333</v>
      </c>
      <c r="J180" s="273">
        <v>42790.4583333333</v>
      </c>
      <c r="K180" s="306">
        <f t="shared" si="5"/>
        <v>36</v>
      </c>
      <c r="L180" s="155">
        <v>25</v>
      </c>
      <c r="M180" s="305">
        <f t="shared" si="6"/>
        <v>900</v>
      </c>
      <c r="N180" s="69"/>
    </row>
    <row r="181" spans="1:14">
      <c r="A181" s="213">
        <v>42793</v>
      </c>
      <c r="B181" s="155" t="s">
        <v>54</v>
      </c>
      <c r="C181" s="54" t="s">
        <v>23</v>
      </c>
      <c r="D181" s="155" t="s">
        <v>763</v>
      </c>
      <c r="E181" s="155" t="s">
        <v>764</v>
      </c>
      <c r="F181" s="69" t="s">
        <v>754</v>
      </c>
      <c r="G181" s="69" t="s">
        <v>831</v>
      </c>
      <c r="H181" s="69">
        <v>1.2</v>
      </c>
      <c r="I181" s="273">
        <v>42791.7083333333</v>
      </c>
      <c r="J181" s="273">
        <v>42791.75</v>
      </c>
      <c r="K181" s="306">
        <f t="shared" si="5"/>
        <v>1.00000000081491</v>
      </c>
      <c r="L181" s="155">
        <v>35</v>
      </c>
      <c r="M181" s="305">
        <f t="shared" si="6"/>
        <v>35.0000000285218</v>
      </c>
      <c r="N181" s="69"/>
    </row>
    <row r="182" spans="1:14">
      <c r="A182" s="213">
        <v>42793</v>
      </c>
      <c r="B182" s="69" t="s">
        <v>54</v>
      </c>
      <c r="C182" s="61" t="s">
        <v>85</v>
      </c>
      <c r="D182" s="69" t="s">
        <v>198</v>
      </c>
      <c r="E182" s="155" t="s">
        <v>56</v>
      </c>
      <c r="F182" s="69" t="s">
        <v>751</v>
      </c>
      <c r="G182" s="69" t="s">
        <v>832</v>
      </c>
      <c r="H182" s="69">
        <v>1.2</v>
      </c>
      <c r="I182" s="273">
        <v>42790.875</v>
      </c>
      <c r="J182" s="273">
        <v>42791.0625</v>
      </c>
      <c r="K182" s="306">
        <f t="shared" si="5"/>
        <v>4.5</v>
      </c>
      <c r="L182" s="155">
        <v>25</v>
      </c>
      <c r="M182" s="305">
        <f t="shared" si="6"/>
        <v>112.5</v>
      </c>
      <c r="N182" s="69"/>
    </row>
    <row r="183" spans="1:14">
      <c r="A183" s="213">
        <v>42793</v>
      </c>
      <c r="B183" s="69" t="s">
        <v>54</v>
      </c>
      <c r="C183" s="61" t="s">
        <v>82</v>
      </c>
      <c r="D183" s="69" t="s">
        <v>181</v>
      </c>
      <c r="E183" s="155" t="s">
        <v>56</v>
      </c>
      <c r="F183" s="69" t="s">
        <v>801</v>
      </c>
      <c r="G183" s="69" t="s">
        <v>816</v>
      </c>
      <c r="H183" s="69">
        <v>1</v>
      </c>
      <c r="I183" s="273">
        <v>42785.4166666667</v>
      </c>
      <c r="J183" s="273">
        <v>42785.5416666667</v>
      </c>
      <c r="K183" s="306">
        <f t="shared" si="5"/>
        <v>3</v>
      </c>
      <c r="L183" s="155">
        <v>25</v>
      </c>
      <c r="M183" s="305">
        <f t="shared" si="6"/>
        <v>75</v>
      </c>
      <c r="N183" s="69"/>
    </row>
    <row r="184" spans="1:14">
      <c r="A184" s="213">
        <v>42793</v>
      </c>
      <c r="B184" s="69" t="s">
        <v>54</v>
      </c>
      <c r="C184" s="61" t="s">
        <v>82</v>
      </c>
      <c r="D184" s="69" t="s">
        <v>181</v>
      </c>
      <c r="E184" s="155" t="s">
        <v>56</v>
      </c>
      <c r="F184" s="69" t="s">
        <v>781</v>
      </c>
      <c r="G184" s="69" t="s">
        <v>833</v>
      </c>
      <c r="H184" s="69">
        <v>1</v>
      </c>
      <c r="I184" s="273">
        <v>42790.5625</v>
      </c>
      <c r="J184" s="273">
        <v>42790.6041666667</v>
      </c>
      <c r="K184" s="306">
        <f t="shared" si="5"/>
        <v>1.00000000081491</v>
      </c>
      <c r="L184" s="155">
        <v>25</v>
      </c>
      <c r="M184" s="305">
        <f t="shared" si="6"/>
        <v>25.0000000203727</v>
      </c>
      <c r="N184" s="69"/>
    </row>
    <row r="185" spans="1:14">
      <c r="A185" s="213">
        <v>42793</v>
      </c>
      <c r="B185" s="69" t="s">
        <v>54</v>
      </c>
      <c r="C185" s="61" t="s">
        <v>82</v>
      </c>
      <c r="D185" s="69" t="s">
        <v>181</v>
      </c>
      <c r="E185" s="155" t="s">
        <v>56</v>
      </c>
      <c r="F185" s="69" t="s">
        <v>788</v>
      </c>
      <c r="G185" s="69" t="s">
        <v>834</v>
      </c>
      <c r="H185" s="69">
        <v>1</v>
      </c>
      <c r="I185" s="273">
        <v>42790.6041666667</v>
      </c>
      <c r="J185" s="273">
        <v>42790.6875</v>
      </c>
      <c r="K185" s="306">
        <f t="shared" si="5"/>
        <v>1.99999999918509</v>
      </c>
      <c r="L185" s="155">
        <v>25</v>
      </c>
      <c r="M185" s="305">
        <f t="shared" si="6"/>
        <v>49.9999999796273</v>
      </c>
      <c r="N185" s="69"/>
    </row>
    <row r="186" spans="1:14">
      <c r="A186" s="213">
        <v>42793</v>
      </c>
      <c r="B186" s="69" t="s">
        <v>54</v>
      </c>
      <c r="C186" s="61" t="s">
        <v>82</v>
      </c>
      <c r="D186" s="69" t="s">
        <v>181</v>
      </c>
      <c r="E186" s="155" t="s">
        <v>56</v>
      </c>
      <c r="F186" s="69" t="s">
        <v>788</v>
      </c>
      <c r="G186" s="69" t="s">
        <v>834</v>
      </c>
      <c r="H186" s="69">
        <v>1</v>
      </c>
      <c r="I186" s="273">
        <v>42790.6875</v>
      </c>
      <c r="J186" s="273">
        <v>42790.7291666667</v>
      </c>
      <c r="K186" s="306">
        <f t="shared" si="5"/>
        <v>1.00000000081491</v>
      </c>
      <c r="L186" s="155">
        <v>25</v>
      </c>
      <c r="M186" s="305">
        <f t="shared" si="6"/>
        <v>25.0000000203727</v>
      </c>
      <c r="N186" s="69"/>
    </row>
    <row r="187" spans="1:14">
      <c r="A187" s="213">
        <v>42793</v>
      </c>
      <c r="B187" s="69" t="s">
        <v>54</v>
      </c>
      <c r="C187" s="61" t="s">
        <v>82</v>
      </c>
      <c r="D187" s="69" t="s">
        <v>181</v>
      </c>
      <c r="E187" s="155" t="s">
        <v>56</v>
      </c>
      <c r="F187" s="69" t="s">
        <v>823</v>
      </c>
      <c r="G187" s="69" t="s">
        <v>834</v>
      </c>
      <c r="H187" s="69">
        <v>1</v>
      </c>
      <c r="I187" s="273">
        <v>42790.5208333333</v>
      </c>
      <c r="J187" s="273">
        <v>42790.5625</v>
      </c>
      <c r="K187" s="306">
        <f t="shared" si="5"/>
        <v>1.00000000081491</v>
      </c>
      <c r="L187" s="155">
        <v>25</v>
      </c>
      <c r="M187" s="305">
        <f t="shared" si="6"/>
        <v>25.0000000203727</v>
      </c>
      <c r="N187" s="69"/>
    </row>
    <row r="188" spans="1:14">
      <c r="A188" s="213">
        <v>42793</v>
      </c>
      <c r="B188" s="69" t="s">
        <v>54</v>
      </c>
      <c r="C188" s="61" t="s">
        <v>38</v>
      </c>
      <c r="D188" s="69" t="s">
        <v>716</v>
      </c>
      <c r="E188" s="155" t="s">
        <v>56</v>
      </c>
      <c r="F188" s="69" t="s">
        <v>751</v>
      </c>
      <c r="G188" s="69" t="s">
        <v>835</v>
      </c>
      <c r="H188" s="69">
        <v>1</v>
      </c>
      <c r="I188" s="273">
        <v>42791.4791666667</v>
      </c>
      <c r="J188" s="273">
        <v>42791.7083333333</v>
      </c>
      <c r="K188" s="306">
        <f t="shared" si="5"/>
        <v>5.49999999837019</v>
      </c>
      <c r="L188" s="155">
        <v>25</v>
      </c>
      <c r="M188" s="305">
        <f t="shared" si="6"/>
        <v>137.499999959255</v>
      </c>
      <c r="N188" s="69"/>
    </row>
    <row r="189" spans="1:14">
      <c r="A189" s="213">
        <v>42793</v>
      </c>
      <c r="B189" s="69" t="s">
        <v>54</v>
      </c>
      <c r="C189" s="61" t="s">
        <v>38</v>
      </c>
      <c r="D189" s="69" t="s">
        <v>716</v>
      </c>
      <c r="E189" s="155" t="s">
        <v>56</v>
      </c>
      <c r="F189" s="69" t="s">
        <v>751</v>
      </c>
      <c r="G189" s="69" t="s">
        <v>835</v>
      </c>
      <c r="H189" s="69">
        <v>1</v>
      </c>
      <c r="I189" s="273">
        <v>42791.7083333333</v>
      </c>
      <c r="J189" s="273">
        <v>42791.9791666667</v>
      </c>
      <c r="K189" s="306">
        <f t="shared" si="5"/>
        <v>6.50000000162981</v>
      </c>
      <c r="L189" s="155">
        <v>25</v>
      </c>
      <c r="M189" s="305">
        <f t="shared" si="6"/>
        <v>162.500000040745</v>
      </c>
      <c r="N189" s="69"/>
    </row>
    <row r="190" spans="1:14">
      <c r="A190" s="213">
        <v>42793</v>
      </c>
      <c r="B190" s="69" t="s">
        <v>54</v>
      </c>
      <c r="C190" s="61" t="s">
        <v>85</v>
      </c>
      <c r="D190" s="69" t="s">
        <v>196</v>
      </c>
      <c r="E190" s="155" t="s">
        <v>56</v>
      </c>
      <c r="F190" s="69" t="s">
        <v>812</v>
      </c>
      <c r="G190" s="69" t="s">
        <v>836</v>
      </c>
      <c r="H190" s="69">
        <v>1</v>
      </c>
      <c r="I190" s="273">
        <v>42788.875</v>
      </c>
      <c r="J190" s="273">
        <v>42789.3541666667</v>
      </c>
      <c r="K190" s="306">
        <f t="shared" si="5"/>
        <v>11.5000000008149</v>
      </c>
      <c r="L190" s="155">
        <v>25</v>
      </c>
      <c r="M190" s="305">
        <f t="shared" si="6"/>
        <v>287.500000020373</v>
      </c>
      <c r="N190" s="69"/>
    </row>
    <row r="191" spans="1:14">
      <c r="A191" s="213">
        <v>42793</v>
      </c>
      <c r="B191" s="69" t="s">
        <v>54</v>
      </c>
      <c r="C191" s="61" t="s">
        <v>85</v>
      </c>
      <c r="D191" s="69" t="s">
        <v>196</v>
      </c>
      <c r="E191" s="155" t="s">
        <v>56</v>
      </c>
      <c r="F191" s="69" t="s">
        <v>812</v>
      </c>
      <c r="G191" s="69" t="s">
        <v>836</v>
      </c>
      <c r="H191" s="69">
        <v>1</v>
      </c>
      <c r="I191" s="273">
        <v>42789.9166666667</v>
      </c>
      <c r="J191" s="273">
        <v>42790.5208333333</v>
      </c>
      <c r="K191" s="306">
        <f t="shared" si="5"/>
        <v>14.4999999983702</v>
      </c>
      <c r="L191" s="155">
        <v>25</v>
      </c>
      <c r="M191" s="305">
        <f t="shared" si="6"/>
        <v>362.499999959255</v>
      </c>
      <c r="N191" s="69"/>
    </row>
    <row r="192" spans="1:14">
      <c r="A192" s="213">
        <v>42793</v>
      </c>
      <c r="B192" s="69" t="s">
        <v>54</v>
      </c>
      <c r="C192" s="61" t="s">
        <v>85</v>
      </c>
      <c r="D192" s="69" t="s">
        <v>196</v>
      </c>
      <c r="E192" s="155" t="s">
        <v>56</v>
      </c>
      <c r="F192" s="69" t="s">
        <v>812</v>
      </c>
      <c r="G192" s="69" t="s">
        <v>836</v>
      </c>
      <c r="H192" s="69">
        <v>1</v>
      </c>
      <c r="I192" s="273">
        <v>42790.9166666667</v>
      </c>
      <c r="J192" s="273">
        <v>42791.4791666667</v>
      </c>
      <c r="K192" s="306">
        <f t="shared" si="5"/>
        <v>13.5</v>
      </c>
      <c r="L192" s="155">
        <v>25</v>
      </c>
      <c r="M192" s="305">
        <f t="shared" si="6"/>
        <v>337.5</v>
      </c>
      <c r="N192" s="69"/>
    </row>
    <row r="193" spans="1:14">
      <c r="A193" s="213">
        <v>42795</v>
      </c>
      <c r="B193" s="155" t="s">
        <v>54</v>
      </c>
      <c r="C193" s="54" t="s">
        <v>163</v>
      </c>
      <c r="D193" s="155" t="s">
        <v>154</v>
      </c>
      <c r="E193" s="69" t="s">
        <v>56</v>
      </c>
      <c r="F193" s="69" t="s">
        <v>698</v>
      </c>
      <c r="G193" s="69" t="s">
        <v>738</v>
      </c>
      <c r="H193" s="69">
        <v>1.8</v>
      </c>
      <c r="I193" s="273">
        <v>42794.8333333333</v>
      </c>
      <c r="J193" s="273">
        <v>42794.9375</v>
      </c>
      <c r="K193" s="306">
        <f t="shared" si="5"/>
        <v>2.50000000081491</v>
      </c>
      <c r="L193" s="155">
        <v>45</v>
      </c>
      <c r="M193" s="305">
        <f t="shared" si="6"/>
        <v>112.500000036671</v>
      </c>
      <c r="N193" s="69"/>
    </row>
    <row r="194" spans="1:14">
      <c r="A194" s="213">
        <v>42795</v>
      </c>
      <c r="B194" s="155" t="s">
        <v>54</v>
      </c>
      <c r="C194" s="161" t="s">
        <v>85</v>
      </c>
      <c r="D194" s="166" t="s">
        <v>92</v>
      </c>
      <c r="E194" s="68" t="s">
        <v>84</v>
      </c>
      <c r="F194" s="69" t="s">
        <v>751</v>
      </c>
      <c r="G194" s="69" t="s">
        <v>837</v>
      </c>
      <c r="H194" s="69">
        <v>1.2</v>
      </c>
      <c r="I194" s="273">
        <v>42792.5</v>
      </c>
      <c r="J194" s="273">
        <v>42793.3541666667</v>
      </c>
      <c r="K194" s="306">
        <f t="shared" si="5"/>
        <v>20.5000000008149</v>
      </c>
      <c r="L194" s="155">
        <v>35</v>
      </c>
      <c r="M194" s="305">
        <f t="shared" si="6"/>
        <v>717.500000028522</v>
      </c>
      <c r="N194" s="69"/>
    </row>
    <row r="195" spans="1:14">
      <c r="A195" s="213">
        <v>42795</v>
      </c>
      <c r="B195" s="155" t="s">
        <v>54</v>
      </c>
      <c r="C195" s="161" t="s">
        <v>85</v>
      </c>
      <c r="D195" s="166" t="s">
        <v>92</v>
      </c>
      <c r="E195" s="68" t="s">
        <v>84</v>
      </c>
      <c r="F195" s="69" t="s">
        <v>751</v>
      </c>
      <c r="G195" s="69" t="s">
        <v>838</v>
      </c>
      <c r="H195" s="69">
        <v>1.2</v>
      </c>
      <c r="I195" s="273">
        <v>42793.3541666667</v>
      </c>
      <c r="J195" s="273">
        <v>42794.5</v>
      </c>
      <c r="K195" s="306">
        <f t="shared" si="5"/>
        <v>27.4999999991851</v>
      </c>
      <c r="L195" s="155">
        <v>35</v>
      </c>
      <c r="M195" s="305">
        <f t="shared" si="6"/>
        <v>962.499999971478</v>
      </c>
      <c r="N195" s="69"/>
    </row>
    <row r="196" spans="1:14">
      <c r="A196" s="213">
        <v>42795</v>
      </c>
      <c r="B196" s="69" t="s">
        <v>54</v>
      </c>
      <c r="C196" s="61" t="s">
        <v>82</v>
      </c>
      <c r="D196" s="69" t="s">
        <v>192</v>
      </c>
      <c r="E196" s="155" t="s">
        <v>56</v>
      </c>
      <c r="F196" s="69" t="s">
        <v>690</v>
      </c>
      <c r="G196" s="69" t="s">
        <v>825</v>
      </c>
      <c r="H196" s="69">
        <v>1</v>
      </c>
      <c r="I196" s="273">
        <v>42793.75</v>
      </c>
      <c r="J196" s="273">
        <v>42794.5</v>
      </c>
      <c r="K196" s="306">
        <f t="shared" si="5"/>
        <v>18</v>
      </c>
      <c r="L196" s="155">
        <v>25</v>
      </c>
      <c r="M196" s="305">
        <f t="shared" si="6"/>
        <v>450</v>
      </c>
      <c r="N196" s="69"/>
    </row>
    <row r="197" spans="1:14">
      <c r="A197" s="213">
        <v>42795</v>
      </c>
      <c r="B197" s="155" t="s">
        <v>54</v>
      </c>
      <c r="C197" s="161" t="s">
        <v>85</v>
      </c>
      <c r="D197" s="166" t="s">
        <v>92</v>
      </c>
      <c r="E197" s="68" t="s">
        <v>84</v>
      </c>
      <c r="F197" s="69" t="s">
        <v>812</v>
      </c>
      <c r="G197" s="69" t="s">
        <v>839</v>
      </c>
      <c r="H197" s="69">
        <v>1.8</v>
      </c>
      <c r="I197" s="273">
        <v>42790</v>
      </c>
      <c r="J197" s="273">
        <v>42794.8333333333</v>
      </c>
      <c r="K197" s="306">
        <f t="shared" si="5"/>
        <v>115.999999999185</v>
      </c>
      <c r="L197" s="155">
        <v>45</v>
      </c>
      <c r="M197" s="305">
        <f t="shared" si="6"/>
        <v>5219.99999996333</v>
      </c>
      <c r="N197" s="69"/>
    </row>
    <row r="198" spans="1:14">
      <c r="A198" s="213">
        <v>42797</v>
      </c>
      <c r="B198" s="155" t="s">
        <v>54</v>
      </c>
      <c r="C198" s="54" t="s">
        <v>85</v>
      </c>
      <c r="D198" s="155" t="s">
        <v>154</v>
      </c>
      <c r="E198" s="69" t="s">
        <v>56</v>
      </c>
      <c r="F198" s="69" t="s">
        <v>783</v>
      </c>
      <c r="G198" s="69" t="s">
        <v>840</v>
      </c>
      <c r="H198" s="69">
        <v>1.8</v>
      </c>
      <c r="I198" s="273">
        <v>42795.8541666667</v>
      </c>
      <c r="J198" s="273">
        <v>42796.3333333333</v>
      </c>
      <c r="K198" s="306">
        <f t="shared" si="5"/>
        <v>11.4999999983702</v>
      </c>
      <c r="L198" s="155">
        <v>35</v>
      </c>
      <c r="M198" s="305">
        <f t="shared" si="6"/>
        <v>402.499999942956</v>
      </c>
      <c r="N198" s="69"/>
    </row>
    <row r="199" spans="1:14">
      <c r="A199" s="213">
        <v>42797</v>
      </c>
      <c r="B199" s="69" t="s">
        <v>54</v>
      </c>
      <c r="C199" s="61" t="s">
        <v>85</v>
      </c>
      <c r="D199" s="69" t="s">
        <v>190</v>
      </c>
      <c r="E199" s="155" t="s">
        <v>56</v>
      </c>
      <c r="F199" s="69" t="s">
        <v>754</v>
      </c>
      <c r="G199" s="69" t="s">
        <v>767</v>
      </c>
      <c r="H199" s="69">
        <v>1.8</v>
      </c>
      <c r="I199" s="273">
        <v>42795.75</v>
      </c>
      <c r="J199" s="273">
        <v>42795.8541666667</v>
      </c>
      <c r="K199" s="306">
        <f t="shared" si="5"/>
        <v>2.50000000081491</v>
      </c>
      <c r="L199" s="155">
        <v>35</v>
      </c>
      <c r="M199" s="305">
        <f t="shared" si="6"/>
        <v>87.5000000285218</v>
      </c>
      <c r="N199" s="69"/>
    </row>
    <row r="200" spans="1:14">
      <c r="A200" s="213">
        <v>42797</v>
      </c>
      <c r="B200" s="155" t="s">
        <v>54</v>
      </c>
      <c r="C200" s="161" t="s">
        <v>85</v>
      </c>
      <c r="D200" s="166" t="s">
        <v>92</v>
      </c>
      <c r="E200" s="68" t="s">
        <v>84</v>
      </c>
      <c r="F200" s="69" t="s">
        <v>751</v>
      </c>
      <c r="G200" s="69" t="s">
        <v>837</v>
      </c>
      <c r="H200" s="69">
        <v>1.2</v>
      </c>
      <c r="I200" s="273">
        <v>42795.7916666667</v>
      </c>
      <c r="J200" s="273">
        <v>42796.9791666667</v>
      </c>
      <c r="K200" s="306">
        <f t="shared" si="5"/>
        <v>28.5</v>
      </c>
      <c r="L200" s="155">
        <v>35</v>
      </c>
      <c r="M200" s="305">
        <f t="shared" si="6"/>
        <v>997.5</v>
      </c>
      <c r="N200" s="69"/>
    </row>
    <row r="201" spans="1:14">
      <c r="A201" s="213">
        <v>42797</v>
      </c>
      <c r="B201" s="155" t="s">
        <v>54</v>
      </c>
      <c r="C201" s="161" t="s">
        <v>85</v>
      </c>
      <c r="D201" s="166" t="s">
        <v>92</v>
      </c>
      <c r="E201" s="68" t="s">
        <v>84</v>
      </c>
      <c r="F201" s="69" t="s">
        <v>751</v>
      </c>
      <c r="G201" s="69" t="s">
        <v>798</v>
      </c>
      <c r="H201" s="69">
        <v>1.2</v>
      </c>
      <c r="I201" s="273">
        <v>42794.5</v>
      </c>
      <c r="J201" s="273">
        <v>42795.7916666667</v>
      </c>
      <c r="K201" s="306">
        <f t="shared" si="5"/>
        <v>31.0000000008149</v>
      </c>
      <c r="L201" s="155">
        <v>35</v>
      </c>
      <c r="M201" s="305">
        <f t="shared" si="6"/>
        <v>1085.00000002852</v>
      </c>
      <c r="N201" s="69"/>
    </row>
    <row r="202" spans="1:14">
      <c r="A202" s="213">
        <v>42797</v>
      </c>
      <c r="B202" s="155" t="s">
        <v>54</v>
      </c>
      <c r="C202" s="161" t="s">
        <v>85</v>
      </c>
      <c r="D202" s="166" t="s">
        <v>92</v>
      </c>
      <c r="E202" s="68" t="s">
        <v>84</v>
      </c>
      <c r="F202" s="69" t="s">
        <v>821</v>
      </c>
      <c r="G202" s="69" t="s">
        <v>839</v>
      </c>
      <c r="H202" s="69">
        <v>1.8</v>
      </c>
      <c r="I202" s="273">
        <v>42796.7291666667</v>
      </c>
      <c r="J202" s="273">
        <v>42796.875</v>
      </c>
      <c r="K202" s="306">
        <f t="shared" si="5"/>
        <v>3.49999999918509</v>
      </c>
      <c r="L202" s="155">
        <v>45</v>
      </c>
      <c r="M202" s="305">
        <f t="shared" si="6"/>
        <v>157.499999963329</v>
      </c>
      <c r="N202" s="69"/>
    </row>
    <row r="203" spans="1:14">
      <c r="A203" s="213">
        <v>42790</v>
      </c>
      <c r="B203" s="155" t="s">
        <v>54</v>
      </c>
      <c r="C203" s="156" t="s">
        <v>36</v>
      </c>
      <c r="D203" s="159" t="s">
        <v>293</v>
      </c>
      <c r="E203" s="160" t="s">
        <v>56</v>
      </c>
      <c r="F203" s="69" t="s">
        <v>814</v>
      </c>
      <c r="G203" s="69" t="s">
        <v>841</v>
      </c>
      <c r="H203" s="69">
        <v>2.2</v>
      </c>
      <c r="I203" s="273">
        <v>42787.25</v>
      </c>
      <c r="J203" s="273">
        <v>42788.125</v>
      </c>
      <c r="K203" s="306">
        <f t="shared" si="5"/>
        <v>21</v>
      </c>
      <c r="L203" s="155">
        <v>60</v>
      </c>
      <c r="M203" s="305">
        <f t="shared" si="6"/>
        <v>1260</v>
      </c>
      <c r="N203" s="69"/>
    </row>
    <row r="204" spans="1:14">
      <c r="A204" s="213">
        <v>42793</v>
      </c>
      <c r="B204" s="155" t="s">
        <v>54</v>
      </c>
      <c r="C204" s="156" t="s">
        <v>36</v>
      </c>
      <c r="D204" s="159" t="s">
        <v>293</v>
      </c>
      <c r="E204" s="160" t="s">
        <v>56</v>
      </c>
      <c r="F204" s="69" t="s">
        <v>812</v>
      </c>
      <c r="G204" s="69" t="s">
        <v>841</v>
      </c>
      <c r="H204" s="69">
        <v>1.8</v>
      </c>
      <c r="I204" s="273">
        <v>42788.6458333333</v>
      </c>
      <c r="J204" s="273">
        <v>42792.4375</v>
      </c>
      <c r="K204" s="306">
        <f t="shared" si="5"/>
        <v>91.0000000008149</v>
      </c>
      <c r="L204" s="155">
        <v>45</v>
      </c>
      <c r="M204" s="305">
        <f t="shared" si="6"/>
        <v>4095.00000003667</v>
      </c>
      <c r="N204" s="69"/>
    </row>
    <row r="205" spans="1:14">
      <c r="A205" s="213">
        <v>42795</v>
      </c>
      <c r="B205" s="155" t="s">
        <v>54</v>
      </c>
      <c r="C205" s="156" t="s">
        <v>36</v>
      </c>
      <c r="D205" s="159" t="s">
        <v>293</v>
      </c>
      <c r="E205" s="160" t="s">
        <v>56</v>
      </c>
      <c r="F205" s="69" t="s">
        <v>695</v>
      </c>
      <c r="G205" s="69" t="s">
        <v>842</v>
      </c>
      <c r="H205" s="69">
        <v>1.5</v>
      </c>
      <c r="I205" s="273">
        <v>42792.4375</v>
      </c>
      <c r="J205" s="273">
        <v>42794.7916666667</v>
      </c>
      <c r="K205" s="306">
        <f t="shared" si="5"/>
        <v>56.5000000008149</v>
      </c>
      <c r="L205" s="155">
        <v>35</v>
      </c>
      <c r="M205" s="305">
        <f t="shared" si="6"/>
        <v>1977.50000002852</v>
      </c>
      <c r="N205" s="69"/>
    </row>
    <row r="206" spans="1:14">
      <c r="A206" s="213">
        <v>42797</v>
      </c>
      <c r="B206" s="155" t="s">
        <v>54</v>
      </c>
      <c r="C206" s="156" t="s">
        <v>36</v>
      </c>
      <c r="D206" s="159" t="s">
        <v>293</v>
      </c>
      <c r="E206" s="160" t="s">
        <v>56</v>
      </c>
      <c r="F206" s="69" t="s">
        <v>695</v>
      </c>
      <c r="G206" s="69" t="s">
        <v>842</v>
      </c>
      <c r="H206" s="69">
        <v>1.5</v>
      </c>
      <c r="I206" s="273">
        <v>42794.8125</v>
      </c>
      <c r="J206" s="273">
        <v>42795.6041666667</v>
      </c>
      <c r="K206" s="306">
        <f t="shared" si="5"/>
        <v>19.0000000008149</v>
      </c>
      <c r="L206" s="155">
        <v>35</v>
      </c>
      <c r="M206" s="305">
        <f t="shared" si="6"/>
        <v>665.000000028522</v>
      </c>
      <c r="N206" s="69"/>
    </row>
    <row r="207" spans="1:14">
      <c r="A207" s="213">
        <v>42797</v>
      </c>
      <c r="B207" s="155" t="s">
        <v>54</v>
      </c>
      <c r="C207" s="156" t="s">
        <v>85</v>
      </c>
      <c r="D207" s="159" t="s">
        <v>296</v>
      </c>
      <c r="E207" s="160" t="s">
        <v>56</v>
      </c>
      <c r="F207" s="69" t="s">
        <v>814</v>
      </c>
      <c r="G207" s="69" t="s">
        <v>843</v>
      </c>
      <c r="H207" s="69">
        <v>1.8</v>
      </c>
      <c r="I207" s="273">
        <v>42796.3541666667</v>
      </c>
      <c r="J207" s="273">
        <v>42796.7291666667</v>
      </c>
      <c r="K207" s="306">
        <f t="shared" si="5"/>
        <v>9</v>
      </c>
      <c r="L207" s="155">
        <v>45</v>
      </c>
      <c r="M207" s="305">
        <f t="shared" si="6"/>
        <v>405</v>
      </c>
      <c r="N207" s="69"/>
    </row>
    <row r="208" spans="1:14">
      <c r="A208" s="213">
        <v>42800</v>
      </c>
      <c r="B208" s="69" t="s">
        <v>54</v>
      </c>
      <c r="C208" s="61" t="s">
        <v>38</v>
      </c>
      <c r="D208" s="69" t="s">
        <v>716</v>
      </c>
      <c r="E208" s="155" t="s">
        <v>56</v>
      </c>
      <c r="F208" s="69" t="s">
        <v>818</v>
      </c>
      <c r="G208" s="69" t="s">
        <v>844</v>
      </c>
      <c r="H208" s="69">
        <v>2.2</v>
      </c>
      <c r="I208" s="273">
        <v>42799.0416666667</v>
      </c>
      <c r="J208" s="273">
        <v>42799.0833333333</v>
      </c>
      <c r="K208" s="306">
        <f t="shared" si="5"/>
        <v>0.999999998370185</v>
      </c>
      <c r="L208" s="155">
        <v>35</v>
      </c>
      <c r="M208" s="305">
        <f t="shared" si="6"/>
        <v>34.9999999429565</v>
      </c>
      <c r="N208" s="69"/>
    </row>
    <row r="209" spans="1:14">
      <c r="A209" s="213">
        <v>42800</v>
      </c>
      <c r="B209" s="69" t="s">
        <v>54</v>
      </c>
      <c r="C209" s="61" t="s">
        <v>38</v>
      </c>
      <c r="D209" s="69" t="s">
        <v>716</v>
      </c>
      <c r="E209" s="155" t="s">
        <v>56</v>
      </c>
      <c r="F209" s="69" t="s">
        <v>845</v>
      </c>
      <c r="G209" s="69" t="s">
        <v>844</v>
      </c>
      <c r="H209" s="69">
        <v>2.2</v>
      </c>
      <c r="I209" s="273">
        <v>42798.1666666667</v>
      </c>
      <c r="J209" s="273">
        <v>42799.0416666667</v>
      </c>
      <c r="K209" s="306">
        <f t="shared" si="5"/>
        <v>21</v>
      </c>
      <c r="L209" s="155">
        <v>35</v>
      </c>
      <c r="M209" s="305">
        <f t="shared" si="6"/>
        <v>735</v>
      </c>
      <c r="N209" s="69"/>
    </row>
    <row r="210" spans="1:14">
      <c r="A210" s="213">
        <v>42800</v>
      </c>
      <c r="B210" s="69" t="s">
        <v>54</v>
      </c>
      <c r="C210" s="61" t="s">
        <v>38</v>
      </c>
      <c r="D210" s="69" t="s">
        <v>716</v>
      </c>
      <c r="E210" s="155" t="s">
        <v>56</v>
      </c>
      <c r="F210" s="69" t="s">
        <v>846</v>
      </c>
      <c r="G210" s="69" t="s">
        <v>847</v>
      </c>
      <c r="H210" s="69">
        <v>2.2</v>
      </c>
      <c r="I210" s="273">
        <v>42797.0625</v>
      </c>
      <c r="J210" s="273">
        <v>42798.1666666667</v>
      </c>
      <c r="K210" s="306">
        <f t="shared" si="5"/>
        <v>26.5000000008149</v>
      </c>
      <c r="L210" s="155">
        <v>35</v>
      </c>
      <c r="M210" s="305">
        <f t="shared" si="6"/>
        <v>927.500000028522</v>
      </c>
      <c r="N210" s="69"/>
    </row>
    <row r="211" spans="1:14">
      <c r="A211" s="213">
        <v>42800</v>
      </c>
      <c r="B211" s="155" t="s">
        <v>54</v>
      </c>
      <c r="C211" s="156" t="s">
        <v>36</v>
      </c>
      <c r="D211" s="159" t="s">
        <v>293</v>
      </c>
      <c r="E211" s="160" t="s">
        <v>56</v>
      </c>
      <c r="F211" s="69" t="s">
        <v>814</v>
      </c>
      <c r="G211" s="69" t="s">
        <v>841</v>
      </c>
      <c r="H211" s="69">
        <v>2.2</v>
      </c>
      <c r="I211" s="273">
        <v>42799.5</v>
      </c>
      <c r="J211" s="273">
        <v>42800.2083333333</v>
      </c>
      <c r="K211" s="306">
        <f t="shared" si="5"/>
        <v>16.9999999991851</v>
      </c>
      <c r="L211" s="155">
        <v>60</v>
      </c>
      <c r="M211" s="305">
        <f t="shared" si="6"/>
        <v>1019.99999995111</v>
      </c>
      <c r="N211" s="69"/>
    </row>
    <row r="212" spans="1:14">
      <c r="A212" s="213">
        <v>42800</v>
      </c>
      <c r="B212" s="155" t="s">
        <v>54</v>
      </c>
      <c r="C212" s="156" t="s">
        <v>36</v>
      </c>
      <c r="D212" s="159" t="s">
        <v>293</v>
      </c>
      <c r="E212" s="160" t="s">
        <v>56</v>
      </c>
      <c r="F212" s="69" t="s">
        <v>698</v>
      </c>
      <c r="G212" s="69" t="s">
        <v>841</v>
      </c>
      <c r="H212" s="69">
        <v>2.2</v>
      </c>
      <c r="I212" s="273">
        <v>42799.4583333333</v>
      </c>
      <c r="J212" s="273">
        <v>42799.5</v>
      </c>
      <c r="K212" s="306">
        <f t="shared" si="5"/>
        <v>1.00000000081491</v>
      </c>
      <c r="L212" s="155">
        <v>60</v>
      </c>
      <c r="M212" s="305">
        <f t="shared" si="6"/>
        <v>60.0000000488944</v>
      </c>
      <c r="N212" s="69"/>
    </row>
    <row r="213" spans="1:14">
      <c r="A213" s="213">
        <v>42800</v>
      </c>
      <c r="B213" s="155" t="s">
        <v>54</v>
      </c>
      <c r="C213" s="156" t="s">
        <v>85</v>
      </c>
      <c r="D213" s="159" t="s">
        <v>296</v>
      </c>
      <c r="E213" s="160" t="s">
        <v>56</v>
      </c>
      <c r="F213" s="69" t="s">
        <v>695</v>
      </c>
      <c r="G213" s="69" t="s">
        <v>848</v>
      </c>
      <c r="H213" s="69">
        <v>1.8</v>
      </c>
      <c r="I213" s="273">
        <v>42796.75</v>
      </c>
      <c r="J213" s="273">
        <v>42798.8958333333</v>
      </c>
      <c r="K213" s="306">
        <f t="shared" si="5"/>
        <v>51.4999999991851</v>
      </c>
      <c r="L213" s="155">
        <v>45</v>
      </c>
      <c r="M213" s="305">
        <f t="shared" si="6"/>
        <v>2317.49999996333</v>
      </c>
      <c r="N213" s="69"/>
    </row>
    <row r="214" spans="1:14">
      <c r="A214" s="213">
        <v>42800</v>
      </c>
      <c r="B214" s="155" t="s">
        <v>54</v>
      </c>
      <c r="C214" s="156" t="s">
        <v>85</v>
      </c>
      <c r="D214" s="159" t="s">
        <v>296</v>
      </c>
      <c r="E214" s="160" t="s">
        <v>56</v>
      </c>
      <c r="F214" s="69" t="s">
        <v>751</v>
      </c>
      <c r="G214" s="69" t="s">
        <v>849</v>
      </c>
      <c r="H214" s="69">
        <v>1.8</v>
      </c>
      <c r="I214" s="273">
        <v>42799.0833333333</v>
      </c>
      <c r="J214" s="273">
        <v>42800.25</v>
      </c>
      <c r="K214" s="306">
        <f t="shared" si="5"/>
        <v>28.0000000008149</v>
      </c>
      <c r="L214" s="155">
        <v>45</v>
      </c>
      <c r="M214" s="305">
        <f t="shared" si="6"/>
        <v>1260.00000003667</v>
      </c>
      <c r="N214" s="69"/>
    </row>
    <row r="215" spans="1:14">
      <c r="A215" s="213">
        <v>42800</v>
      </c>
      <c r="B215" s="69" t="s">
        <v>54</v>
      </c>
      <c r="C215" s="61" t="s">
        <v>82</v>
      </c>
      <c r="D215" s="69" t="s">
        <v>182</v>
      </c>
      <c r="E215" s="155" t="s">
        <v>56</v>
      </c>
      <c r="F215" s="69" t="s">
        <v>818</v>
      </c>
      <c r="G215" s="69" t="s">
        <v>850</v>
      </c>
      <c r="H215" s="69">
        <v>1</v>
      </c>
      <c r="I215" s="273">
        <v>42799.6666666667</v>
      </c>
      <c r="J215" s="273">
        <v>42799.875</v>
      </c>
      <c r="K215" s="306">
        <f t="shared" si="5"/>
        <v>4.99999999918509</v>
      </c>
      <c r="L215" s="155">
        <v>25</v>
      </c>
      <c r="M215" s="305">
        <f t="shared" si="6"/>
        <v>124.999999979627</v>
      </c>
      <c r="N215" s="69"/>
    </row>
    <row r="216" spans="1:14">
      <c r="A216" s="213">
        <v>42800</v>
      </c>
      <c r="B216" s="69" t="s">
        <v>54</v>
      </c>
      <c r="C216" s="61" t="s">
        <v>82</v>
      </c>
      <c r="D216" s="69" t="s">
        <v>192</v>
      </c>
      <c r="E216" s="155" t="s">
        <v>56</v>
      </c>
      <c r="F216" s="69" t="s">
        <v>781</v>
      </c>
      <c r="G216" s="69" t="s">
        <v>851</v>
      </c>
      <c r="H216" s="69">
        <v>1</v>
      </c>
      <c r="I216" s="273">
        <v>42799.625</v>
      </c>
      <c r="J216" s="273">
        <v>42799.6666666667</v>
      </c>
      <c r="K216" s="306">
        <f t="shared" si="5"/>
        <v>1.00000000081491</v>
      </c>
      <c r="L216" s="155">
        <v>25</v>
      </c>
      <c r="M216" s="305">
        <f t="shared" si="6"/>
        <v>25.0000000203727</v>
      </c>
      <c r="N216" s="69"/>
    </row>
    <row r="217" spans="1:14">
      <c r="A217" s="213">
        <v>42800</v>
      </c>
      <c r="B217" s="69" t="s">
        <v>54</v>
      </c>
      <c r="C217" s="61" t="s">
        <v>85</v>
      </c>
      <c r="D217" s="69" t="s">
        <v>196</v>
      </c>
      <c r="E217" s="155" t="s">
        <v>56</v>
      </c>
      <c r="F217" s="69" t="s">
        <v>695</v>
      </c>
      <c r="G217" s="69" t="s">
        <v>836</v>
      </c>
      <c r="H217" s="69">
        <v>1</v>
      </c>
      <c r="I217" s="273">
        <v>42796.6458333333</v>
      </c>
      <c r="J217" s="273">
        <v>42797.3958333333</v>
      </c>
      <c r="K217" s="306">
        <f t="shared" si="5"/>
        <v>18</v>
      </c>
      <c r="L217" s="155">
        <v>25</v>
      </c>
      <c r="M217" s="305">
        <f t="shared" si="6"/>
        <v>450</v>
      </c>
      <c r="N217" s="69"/>
    </row>
    <row r="218" spans="1:14">
      <c r="A218" s="213">
        <v>42800</v>
      </c>
      <c r="B218" s="69" t="s">
        <v>54</v>
      </c>
      <c r="C218" s="61" t="s">
        <v>85</v>
      </c>
      <c r="D218" s="69" t="s">
        <v>196</v>
      </c>
      <c r="E218" s="155" t="s">
        <v>56</v>
      </c>
      <c r="F218" s="69" t="s">
        <v>814</v>
      </c>
      <c r="G218" s="69" t="s">
        <v>852</v>
      </c>
      <c r="H218" s="69">
        <v>1</v>
      </c>
      <c r="I218" s="273">
        <v>42795.6666666667</v>
      </c>
      <c r="J218" s="273">
        <v>42796.4375</v>
      </c>
      <c r="K218" s="306">
        <f t="shared" si="5"/>
        <v>18.4999999991851</v>
      </c>
      <c r="L218" s="155">
        <v>25</v>
      </c>
      <c r="M218" s="305">
        <f t="shared" si="6"/>
        <v>462.499999979627</v>
      </c>
      <c r="N218" s="69"/>
    </row>
    <row r="219" spans="1:14">
      <c r="A219" s="213">
        <v>42800</v>
      </c>
      <c r="B219" s="69" t="s">
        <v>54</v>
      </c>
      <c r="C219" s="61" t="s">
        <v>85</v>
      </c>
      <c r="D219" s="69" t="s">
        <v>196</v>
      </c>
      <c r="E219" s="155" t="s">
        <v>56</v>
      </c>
      <c r="F219" s="69" t="s">
        <v>690</v>
      </c>
      <c r="G219" s="69" t="s">
        <v>853</v>
      </c>
      <c r="H219" s="69">
        <v>1.8</v>
      </c>
      <c r="I219" s="273">
        <v>42796.875</v>
      </c>
      <c r="J219" s="273">
        <v>42797.5833333333</v>
      </c>
      <c r="K219" s="306">
        <f t="shared" si="5"/>
        <v>16.9999999991851</v>
      </c>
      <c r="L219" s="155">
        <v>25</v>
      </c>
      <c r="M219" s="305">
        <f t="shared" si="6"/>
        <v>424.999999979627</v>
      </c>
      <c r="N219" s="69"/>
    </row>
    <row r="220" spans="1:14">
      <c r="A220" s="213">
        <v>42800</v>
      </c>
      <c r="B220" s="69" t="s">
        <v>54</v>
      </c>
      <c r="C220" s="61" t="s">
        <v>85</v>
      </c>
      <c r="D220" s="69" t="s">
        <v>196</v>
      </c>
      <c r="E220" s="155" t="s">
        <v>56</v>
      </c>
      <c r="F220" s="69" t="s">
        <v>814</v>
      </c>
      <c r="G220" s="69" t="s">
        <v>854</v>
      </c>
      <c r="H220" s="69">
        <v>1</v>
      </c>
      <c r="I220" s="273">
        <v>42798.7083333333</v>
      </c>
      <c r="J220" s="273">
        <v>42799.625</v>
      </c>
      <c r="K220" s="306">
        <f t="shared" si="5"/>
        <v>22.0000000008149</v>
      </c>
      <c r="L220" s="155">
        <v>25</v>
      </c>
      <c r="M220" s="305">
        <f t="shared" si="6"/>
        <v>550.000000020373</v>
      </c>
      <c r="N220" s="69"/>
    </row>
    <row r="221" spans="1:14">
      <c r="A221" s="213">
        <v>42800</v>
      </c>
      <c r="B221" s="69" t="s">
        <v>54</v>
      </c>
      <c r="C221" s="61" t="s">
        <v>85</v>
      </c>
      <c r="D221" s="69" t="s">
        <v>196</v>
      </c>
      <c r="E221" s="155" t="s">
        <v>56</v>
      </c>
      <c r="F221" s="69" t="s">
        <v>814</v>
      </c>
      <c r="G221" s="69" t="s">
        <v>855</v>
      </c>
      <c r="H221" s="69">
        <v>1</v>
      </c>
      <c r="I221" s="273">
        <v>42797.9791666667</v>
      </c>
      <c r="J221" s="273">
        <v>42798.7083333333</v>
      </c>
      <c r="K221" s="306">
        <f t="shared" si="5"/>
        <v>17.4999999983702</v>
      </c>
      <c r="L221" s="155">
        <v>25</v>
      </c>
      <c r="M221" s="305">
        <f t="shared" si="6"/>
        <v>437.499999959255</v>
      </c>
      <c r="N221" s="69"/>
    </row>
    <row r="222" spans="1:14">
      <c r="A222" s="213">
        <v>42800</v>
      </c>
      <c r="B222" s="69" t="s">
        <v>54</v>
      </c>
      <c r="C222" s="61" t="s">
        <v>85</v>
      </c>
      <c r="D222" s="69" t="s">
        <v>196</v>
      </c>
      <c r="E222" s="155" t="s">
        <v>56</v>
      </c>
      <c r="F222" s="69" t="s">
        <v>695</v>
      </c>
      <c r="G222" s="69" t="s">
        <v>836</v>
      </c>
      <c r="H222" s="69">
        <v>1</v>
      </c>
      <c r="I222" s="273">
        <v>42797.3958333333</v>
      </c>
      <c r="J222" s="273">
        <v>42797.9791666667</v>
      </c>
      <c r="K222" s="306">
        <f t="shared" si="5"/>
        <v>14.0000000016298</v>
      </c>
      <c r="L222" s="155">
        <v>25</v>
      </c>
      <c r="M222" s="305">
        <f t="shared" si="6"/>
        <v>350.000000040745</v>
      </c>
      <c r="N222" s="69"/>
    </row>
    <row r="223" spans="1:14">
      <c r="A223" s="213">
        <v>42803</v>
      </c>
      <c r="B223" s="69" t="s">
        <v>54</v>
      </c>
      <c r="C223" s="61" t="s">
        <v>82</v>
      </c>
      <c r="D223" s="69" t="s">
        <v>182</v>
      </c>
      <c r="E223" s="155" t="s">
        <v>56</v>
      </c>
      <c r="F223" s="69" t="s">
        <v>856</v>
      </c>
      <c r="G223" s="69" t="s">
        <v>857</v>
      </c>
      <c r="H223" s="69">
        <v>1.8</v>
      </c>
      <c r="I223" s="273">
        <v>42800.25</v>
      </c>
      <c r="J223" s="273">
        <v>42800.5625</v>
      </c>
      <c r="K223" s="257">
        <f t="shared" si="5"/>
        <v>7.5</v>
      </c>
      <c r="L223" s="155">
        <v>30</v>
      </c>
      <c r="M223" s="305">
        <f t="shared" si="6"/>
        <v>225</v>
      </c>
      <c r="N223" s="69"/>
    </row>
    <row r="224" spans="1:14">
      <c r="A224" s="213">
        <v>42803</v>
      </c>
      <c r="B224" s="155" t="s">
        <v>54</v>
      </c>
      <c r="C224" s="156" t="s">
        <v>85</v>
      </c>
      <c r="D224" s="159" t="s">
        <v>296</v>
      </c>
      <c r="E224" s="160" t="s">
        <v>56</v>
      </c>
      <c r="F224" s="69" t="s">
        <v>751</v>
      </c>
      <c r="G224" s="307" t="s">
        <v>858</v>
      </c>
      <c r="H224" s="69">
        <v>1.8</v>
      </c>
      <c r="I224" s="273">
        <v>42800.5625</v>
      </c>
      <c r="J224" s="273">
        <v>42801.5</v>
      </c>
      <c r="K224" s="306">
        <f t="shared" si="5"/>
        <v>22.5</v>
      </c>
      <c r="L224" s="155">
        <v>30</v>
      </c>
      <c r="M224" s="305">
        <f t="shared" si="6"/>
        <v>675</v>
      </c>
      <c r="N224" s="69"/>
    </row>
    <row r="225" spans="1:14">
      <c r="A225" s="213">
        <v>42803</v>
      </c>
      <c r="B225" s="155" t="s">
        <v>54</v>
      </c>
      <c r="C225" s="156" t="s">
        <v>144</v>
      </c>
      <c r="D225" s="159" t="s">
        <v>298</v>
      </c>
      <c r="E225" s="160" t="s">
        <v>56</v>
      </c>
      <c r="F225" s="69" t="s">
        <v>812</v>
      </c>
      <c r="G225" s="69" t="s">
        <v>859</v>
      </c>
      <c r="H225" s="69">
        <v>1.2</v>
      </c>
      <c r="I225" s="273">
        <v>42798.8958333333</v>
      </c>
      <c r="J225" s="273">
        <v>42801.5833333333</v>
      </c>
      <c r="K225" s="306">
        <f t="shared" si="5"/>
        <v>64.5</v>
      </c>
      <c r="L225" s="155">
        <v>35</v>
      </c>
      <c r="M225" s="305">
        <f t="shared" si="6"/>
        <v>2257.5</v>
      </c>
      <c r="N225" s="69"/>
    </row>
    <row r="226" spans="1:14">
      <c r="A226" s="213">
        <v>42803</v>
      </c>
      <c r="B226" s="69" t="s">
        <v>54</v>
      </c>
      <c r="C226" s="61" t="s">
        <v>82</v>
      </c>
      <c r="D226" s="69" t="s">
        <v>182</v>
      </c>
      <c r="E226" s="155" t="s">
        <v>56</v>
      </c>
      <c r="F226" s="69" t="s">
        <v>860</v>
      </c>
      <c r="G226" s="69" t="s">
        <v>861</v>
      </c>
      <c r="H226" s="69">
        <v>1.2</v>
      </c>
      <c r="I226" s="273">
        <v>42800.75</v>
      </c>
      <c r="J226" s="273">
        <v>42800.9791666667</v>
      </c>
      <c r="K226" s="257">
        <f t="shared" si="5"/>
        <v>5.50000000081491</v>
      </c>
      <c r="L226" s="155">
        <v>30</v>
      </c>
      <c r="M226" s="305">
        <f t="shared" si="6"/>
        <v>165.000000024447</v>
      </c>
      <c r="N226" s="69"/>
    </row>
    <row r="227" spans="1:14">
      <c r="A227" s="213">
        <v>42803</v>
      </c>
      <c r="B227" s="69" t="s">
        <v>54</v>
      </c>
      <c r="C227" s="61" t="s">
        <v>82</v>
      </c>
      <c r="D227" s="69" t="s">
        <v>182</v>
      </c>
      <c r="E227" s="155" t="s">
        <v>56</v>
      </c>
      <c r="F227" s="69" t="s">
        <v>781</v>
      </c>
      <c r="G227" s="69" t="s">
        <v>862</v>
      </c>
      <c r="H227" s="69">
        <v>1.2</v>
      </c>
      <c r="I227" s="273">
        <v>42800.7083333333</v>
      </c>
      <c r="J227" s="273">
        <v>42800.75</v>
      </c>
      <c r="K227" s="257">
        <f t="shared" si="5"/>
        <v>1.00000000081491</v>
      </c>
      <c r="L227" s="155">
        <v>25</v>
      </c>
      <c r="M227" s="305">
        <f t="shared" si="6"/>
        <v>25.0000000203727</v>
      </c>
      <c r="N227" s="69"/>
    </row>
    <row r="228" spans="1:14">
      <c r="A228" s="213">
        <v>42803</v>
      </c>
      <c r="B228" s="155" t="s">
        <v>54</v>
      </c>
      <c r="C228" s="156" t="s">
        <v>85</v>
      </c>
      <c r="D228" s="159" t="s">
        <v>296</v>
      </c>
      <c r="E228" s="160" t="s">
        <v>56</v>
      </c>
      <c r="F228" s="69" t="s">
        <v>818</v>
      </c>
      <c r="G228" s="69" t="s">
        <v>863</v>
      </c>
      <c r="H228" s="69">
        <v>1.2</v>
      </c>
      <c r="I228" s="273">
        <v>42801.4375</v>
      </c>
      <c r="J228" s="273">
        <v>42801.625</v>
      </c>
      <c r="K228" s="306">
        <f t="shared" si="5"/>
        <v>4.5</v>
      </c>
      <c r="L228" s="155">
        <v>30</v>
      </c>
      <c r="M228" s="305">
        <f t="shared" si="6"/>
        <v>135</v>
      </c>
      <c r="N228" s="69"/>
    </row>
    <row r="229" spans="1:14">
      <c r="A229" s="213">
        <v>42803</v>
      </c>
      <c r="B229" s="155" t="s">
        <v>54</v>
      </c>
      <c r="C229" s="156" t="s">
        <v>85</v>
      </c>
      <c r="D229" s="159" t="s">
        <v>296</v>
      </c>
      <c r="E229" s="160" t="s">
        <v>56</v>
      </c>
      <c r="F229" s="69" t="s">
        <v>856</v>
      </c>
      <c r="G229" s="69" t="s">
        <v>864</v>
      </c>
      <c r="H229" s="69">
        <v>1.2</v>
      </c>
      <c r="I229" s="273">
        <v>42800.9791666667</v>
      </c>
      <c r="J229" s="273">
        <v>42801.4375</v>
      </c>
      <c r="K229" s="306">
        <f t="shared" si="5"/>
        <v>10.9999999991851</v>
      </c>
      <c r="L229" s="155">
        <v>30</v>
      </c>
      <c r="M229" s="305">
        <f t="shared" si="6"/>
        <v>329.999999975553</v>
      </c>
      <c r="N229" s="69"/>
    </row>
    <row r="230" spans="1:14">
      <c r="A230" s="213">
        <v>42803</v>
      </c>
      <c r="B230" s="69" t="s">
        <v>54</v>
      </c>
      <c r="C230" s="61" t="s">
        <v>85</v>
      </c>
      <c r="D230" s="69" t="s">
        <v>196</v>
      </c>
      <c r="E230" s="155" t="s">
        <v>56</v>
      </c>
      <c r="F230" s="69" t="s">
        <v>695</v>
      </c>
      <c r="G230" s="69" t="s">
        <v>836</v>
      </c>
      <c r="H230" s="69">
        <v>1</v>
      </c>
      <c r="I230" s="273">
        <v>42801.5833333333</v>
      </c>
      <c r="J230" s="273">
        <v>42802.25</v>
      </c>
      <c r="K230" s="257">
        <f t="shared" si="5"/>
        <v>16.0000000008149</v>
      </c>
      <c r="L230" s="155">
        <v>25</v>
      </c>
      <c r="M230" s="305">
        <f t="shared" si="6"/>
        <v>400.000000020373</v>
      </c>
      <c r="N230" s="69"/>
    </row>
    <row r="231" spans="1:14">
      <c r="A231" s="213">
        <v>42804</v>
      </c>
      <c r="B231" s="69" t="s">
        <v>54</v>
      </c>
      <c r="C231" s="61" t="s">
        <v>85</v>
      </c>
      <c r="D231" s="69" t="s">
        <v>196</v>
      </c>
      <c r="E231" s="155" t="s">
        <v>56</v>
      </c>
      <c r="F231" s="69" t="s">
        <v>812</v>
      </c>
      <c r="G231" s="69" t="s">
        <v>865</v>
      </c>
      <c r="H231" s="69">
        <v>2.2</v>
      </c>
      <c r="I231" s="273">
        <v>42800.875</v>
      </c>
      <c r="J231" s="273">
        <v>42802.7291666667</v>
      </c>
      <c r="K231" s="257">
        <f t="shared" si="5"/>
        <v>44.5000000008149</v>
      </c>
      <c r="L231" s="155">
        <v>45</v>
      </c>
      <c r="M231" s="305">
        <f t="shared" si="6"/>
        <v>2002.50000003667</v>
      </c>
      <c r="N231" s="69"/>
    </row>
    <row r="232" spans="1:14">
      <c r="A232" s="213">
        <v>42804</v>
      </c>
      <c r="B232" s="69" t="s">
        <v>54</v>
      </c>
      <c r="C232" s="61" t="s">
        <v>38</v>
      </c>
      <c r="D232" s="69" t="s">
        <v>716</v>
      </c>
      <c r="E232" s="155" t="s">
        <v>56</v>
      </c>
      <c r="F232" s="69" t="s">
        <v>866</v>
      </c>
      <c r="G232" s="69" t="s">
        <v>867</v>
      </c>
      <c r="H232" s="69">
        <v>2.2</v>
      </c>
      <c r="I232" s="273">
        <v>42802.7291666667</v>
      </c>
      <c r="J232" s="273">
        <v>42803.9583333333</v>
      </c>
      <c r="K232" s="306">
        <f t="shared" si="5"/>
        <v>29.4999999983702</v>
      </c>
      <c r="L232" s="155">
        <v>45</v>
      </c>
      <c r="M232" s="305">
        <f t="shared" si="6"/>
        <v>1327.49999992666</v>
      </c>
      <c r="N232" s="69"/>
    </row>
    <row r="233" spans="1:14">
      <c r="A233" s="213">
        <v>42804</v>
      </c>
      <c r="B233" s="69" t="s">
        <v>54</v>
      </c>
      <c r="C233" s="61" t="s">
        <v>38</v>
      </c>
      <c r="D233" s="69" t="s">
        <v>716</v>
      </c>
      <c r="E233" s="155" t="s">
        <v>56</v>
      </c>
      <c r="F233" s="69" t="s">
        <v>856</v>
      </c>
      <c r="G233" s="69" t="s">
        <v>847</v>
      </c>
      <c r="H233" s="69">
        <v>1.8</v>
      </c>
      <c r="I233" s="273">
        <v>42803.5</v>
      </c>
      <c r="J233" s="273">
        <v>42803.5833333333</v>
      </c>
      <c r="K233" s="306">
        <f t="shared" si="5"/>
        <v>1.99999999918509</v>
      </c>
      <c r="L233" s="155">
        <v>35</v>
      </c>
      <c r="M233" s="305">
        <f t="shared" si="6"/>
        <v>69.9999999714782</v>
      </c>
      <c r="N233" s="69"/>
    </row>
    <row r="234" spans="1:14">
      <c r="A234" s="213">
        <v>42804</v>
      </c>
      <c r="B234" s="69" t="s">
        <v>54</v>
      </c>
      <c r="C234" s="61" t="s">
        <v>38</v>
      </c>
      <c r="D234" s="69" t="s">
        <v>716</v>
      </c>
      <c r="E234" s="155" t="s">
        <v>56</v>
      </c>
      <c r="F234" s="69" t="s">
        <v>818</v>
      </c>
      <c r="G234" s="69" t="s">
        <v>844</v>
      </c>
      <c r="H234" s="69">
        <v>1.8</v>
      </c>
      <c r="I234" s="273">
        <v>42803.3333333333</v>
      </c>
      <c r="J234" s="273">
        <v>42803.5</v>
      </c>
      <c r="K234" s="306">
        <f t="shared" si="5"/>
        <v>4.00000000081491</v>
      </c>
      <c r="L234" s="155">
        <v>35</v>
      </c>
      <c r="M234" s="305">
        <f t="shared" si="6"/>
        <v>140.000000028522</v>
      </c>
      <c r="N234" s="69"/>
    </row>
    <row r="235" spans="1:14">
      <c r="A235" s="213">
        <v>42804</v>
      </c>
      <c r="B235" s="155" t="s">
        <v>54</v>
      </c>
      <c r="C235" s="156" t="s">
        <v>85</v>
      </c>
      <c r="D235" s="159" t="s">
        <v>296</v>
      </c>
      <c r="E235" s="160" t="s">
        <v>56</v>
      </c>
      <c r="F235" s="69" t="s">
        <v>812</v>
      </c>
      <c r="G235" s="69" t="s">
        <v>843</v>
      </c>
      <c r="H235" s="69">
        <v>1.8</v>
      </c>
      <c r="I235" s="273">
        <v>42801.5</v>
      </c>
      <c r="J235" s="273">
        <v>42803.3333333333</v>
      </c>
      <c r="K235" s="306">
        <f t="shared" si="5"/>
        <v>43.9999999991851</v>
      </c>
      <c r="L235" s="155">
        <v>35</v>
      </c>
      <c r="M235" s="305">
        <f t="shared" si="6"/>
        <v>1539.99999997148</v>
      </c>
      <c r="N235" s="69"/>
    </row>
    <row r="236" spans="1:14">
      <c r="A236" s="213">
        <v>42804</v>
      </c>
      <c r="B236" s="155" t="s">
        <v>54</v>
      </c>
      <c r="C236" s="156" t="s">
        <v>144</v>
      </c>
      <c r="D236" s="159" t="s">
        <v>298</v>
      </c>
      <c r="E236" s="160" t="s">
        <v>56</v>
      </c>
      <c r="F236" s="69" t="s">
        <v>695</v>
      </c>
      <c r="G236" s="69" t="s">
        <v>868</v>
      </c>
      <c r="H236" s="69">
        <v>1.5</v>
      </c>
      <c r="I236" s="273">
        <v>42802.6041666667</v>
      </c>
      <c r="J236" s="273">
        <v>42803.6041666667</v>
      </c>
      <c r="K236" s="306">
        <f t="shared" si="5"/>
        <v>24</v>
      </c>
      <c r="L236" s="155">
        <v>35</v>
      </c>
      <c r="M236" s="305">
        <f t="shared" si="6"/>
        <v>840</v>
      </c>
      <c r="N236" s="69"/>
    </row>
    <row r="237" spans="1:14">
      <c r="A237" s="213">
        <v>42804</v>
      </c>
      <c r="B237" s="69" t="s">
        <v>54</v>
      </c>
      <c r="C237" s="61" t="s">
        <v>85</v>
      </c>
      <c r="D237" s="69" t="s">
        <v>196</v>
      </c>
      <c r="E237" s="155" t="s">
        <v>56</v>
      </c>
      <c r="F237" s="69" t="s">
        <v>869</v>
      </c>
      <c r="G237" s="69" t="s">
        <v>870</v>
      </c>
      <c r="H237" s="69">
        <v>1.2</v>
      </c>
      <c r="I237" s="273">
        <v>42802.75</v>
      </c>
      <c r="J237" s="273">
        <v>42803.9583333333</v>
      </c>
      <c r="K237" s="257">
        <f t="shared" ref="K237:K248" si="7">(J237-I237)*24</f>
        <v>28.9999999991851</v>
      </c>
      <c r="L237" s="155">
        <v>25</v>
      </c>
      <c r="M237" s="305">
        <f t="shared" ref="M237:M248" si="8">K237*L237</f>
        <v>724.999999979627</v>
      </c>
      <c r="N237" s="69"/>
    </row>
    <row r="238" spans="1:14">
      <c r="A238" s="213">
        <v>42807</v>
      </c>
      <c r="B238" s="69" t="s">
        <v>54</v>
      </c>
      <c r="C238" s="61" t="s">
        <v>38</v>
      </c>
      <c r="D238" s="69" t="s">
        <v>716</v>
      </c>
      <c r="E238" s="155" t="s">
        <v>56</v>
      </c>
      <c r="F238" s="69" t="s">
        <v>871</v>
      </c>
      <c r="G238" s="69" t="s">
        <v>867</v>
      </c>
      <c r="H238" s="69">
        <v>2.2</v>
      </c>
      <c r="I238" s="273">
        <v>42804.7083333333</v>
      </c>
      <c r="J238" s="273">
        <v>42805.2916666667</v>
      </c>
      <c r="K238" s="306">
        <f t="shared" si="7"/>
        <v>14.0000000016298</v>
      </c>
      <c r="L238" s="155">
        <v>45</v>
      </c>
      <c r="M238" s="305">
        <f t="shared" si="8"/>
        <v>630.000000073342</v>
      </c>
      <c r="N238" s="69"/>
    </row>
    <row r="239" spans="1:14">
      <c r="A239" s="213">
        <v>42807</v>
      </c>
      <c r="B239" s="155" t="s">
        <v>54</v>
      </c>
      <c r="C239" s="156" t="s">
        <v>36</v>
      </c>
      <c r="D239" s="159" t="s">
        <v>293</v>
      </c>
      <c r="E239" s="160" t="s">
        <v>56</v>
      </c>
      <c r="F239" s="69" t="s">
        <v>821</v>
      </c>
      <c r="G239" s="69" t="s">
        <v>842</v>
      </c>
      <c r="H239" s="69">
        <v>2.2</v>
      </c>
      <c r="I239" s="273">
        <v>42803.9583333333</v>
      </c>
      <c r="J239" s="273">
        <v>42804.7083333333</v>
      </c>
      <c r="K239" s="306">
        <f t="shared" si="7"/>
        <v>18</v>
      </c>
      <c r="L239" s="155">
        <v>60</v>
      </c>
      <c r="M239" s="305">
        <f t="shared" si="8"/>
        <v>1080</v>
      </c>
      <c r="N239" s="69"/>
    </row>
    <row r="240" spans="1:14">
      <c r="A240" s="213">
        <v>42807</v>
      </c>
      <c r="B240" s="155" t="s">
        <v>54</v>
      </c>
      <c r="C240" s="156" t="s">
        <v>85</v>
      </c>
      <c r="D240" s="159" t="s">
        <v>296</v>
      </c>
      <c r="E240" s="160" t="s">
        <v>56</v>
      </c>
      <c r="F240" s="69" t="s">
        <v>823</v>
      </c>
      <c r="G240" s="69" t="s">
        <v>872</v>
      </c>
      <c r="H240" s="69">
        <v>1.8</v>
      </c>
      <c r="I240" s="273">
        <v>42805.5208333333</v>
      </c>
      <c r="J240" s="273">
        <v>42805.75</v>
      </c>
      <c r="K240" s="306">
        <f t="shared" si="7"/>
        <v>5.50000000081491</v>
      </c>
      <c r="L240" s="155">
        <v>35</v>
      </c>
      <c r="M240" s="305">
        <f t="shared" si="8"/>
        <v>192.500000028522</v>
      </c>
      <c r="N240" s="69"/>
    </row>
    <row r="241" spans="1:14">
      <c r="A241" s="213">
        <v>42807</v>
      </c>
      <c r="B241" s="155" t="s">
        <v>54</v>
      </c>
      <c r="C241" s="156" t="s">
        <v>85</v>
      </c>
      <c r="D241" s="159" t="s">
        <v>296</v>
      </c>
      <c r="E241" s="160" t="s">
        <v>56</v>
      </c>
      <c r="F241" s="69" t="s">
        <v>821</v>
      </c>
      <c r="G241" s="69" t="s">
        <v>848</v>
      </c>
      <c r="H241" s="69">
        <v>1.8</v>
      </c>
      <c r="I241" s="273">
        <v>42804.5833333333</v>
      </c>
      <c r="J241" s="273">
        <v>42804.8333333333</v>
      </c>
      <c r="K241" s="306">
        <f t="shared" si="7"/>
        <v>6</v>
      </c>
      <c r="L241" s="155">
        <v>30</v>
      </c>
      <c r="M241" s="305">
        <f t="shared" si="8"/>
        <v>180</v>
      </c>
      <c r="N241" s="69"/>
    </row>
    <row r="242" spans="1:14">
      <c r="A242" s="213">
        <v>42807</v>
      </c>
      <c r="B242" s="155" t="s">
        <v>54</v>
      </c>
      <c r="C242" s="156" t="s">
        <v>85</v>
      </c>
      <c r="D242" s="159" t="s">
        <v>296</v>
      </c>
      <c r="E242" s="160" t="s">
        <v>56</v>
      </c>
      <c r="F242" s="69" t="s">
        <v>860</v>
      </c>
      <c r="G242" s="69" t="s">
        <v>873</v>
      </c>
      <c r="H242" s="69">
        <v>1.5</v>
      </c>
      <c r="I242" s="273">
        <v>42804.9375</v>
      </c>
      <c r="J242" s="273">
        <v>42805.3125</v>
      </c>
      <c r="K242" s="306">
        <f t="shared" si="7"/>
        <v>9</v>
      </c>
      <c r="L242" s="155">
        <v>35</v>
      </c>
      <c r="M242" s="305">
        <f t="shared" si="8"/>
        <v>315</v>
      </c>
      <c r="N242" s="69"/>
    </row>
    <row r="243" spans="1:14">
      <c r="A243" s="213">
        <v>42807</v>
      </c>
      <c r="B243" s="155" t="s">
        <v>54</v>
      </c>
      <c r="C243" s="156" t="s">
        <v>85</v>
      </c>
      <c r="D243" s="159" t="s">
        <v>296</v>
      </c>
      <c r="E243" s="160" t="s">
        <v>56</v>
      </c>
      <c r="F243" s="69" t="s">
        <v>788</v>
      </c>
      <c r="G243" s="69" t="s">
        <v>874</v>
      </c>
      <c r="H243" s="69">
        <v>1.8</v>
      </c>
      <c r="I243" s="273">
        <v>42804.8333333333</v>
      </c>
      <c r="J243" s="273">
        <v>42805.0208333333</v>
      </c>
      <c r="K243" s="306">
        <f t="shared" si="7"/>
        <v>4.5</v>
      </c>
      <c r="L243" s="155">
        <v>35</v>
      </c>
      <c r="M243" s="305">
        <f t="shared" si="8"/>
        <v>157.5</v>
      </c>
      <c r="N243" s="69"/>
    </row>
    <row r="244" spans="1:14">
      <c r="A244" s="213">
        <v>42807</v>
      </c>
      <c r="B244" s="155" t="s">
        <v>54</v>
      </c>
      <c r="C244" s="156" t="s">
        <v>85</v>
      </c>
      <c r="D244" s="159" t="s">
        <v>296</v>
      </c>
      <c r="E244" s="160" t="s">
        <v>56</v>
      </c>
      <c r="F244" s="69" t="s">
        <v>781</v>
      </c>
      <c r="G244" s="69" t="s">
        <v>875</v>
      </c>
      <c r="H244" s="69">
        <v>1.2</v>
      </c>
      <c r="I244" s="273">
        <v>42776.7291666667</v>
      </c>
      <c r="J244" s="273">
        <v>42776.8541666667</v>
      </c>
      <c r="K244" s="306">
        <f t="shared" si="7"/>
        <v>3</v>
      </c>
      <c r="L244" s="155">
        <v>30</v>
      </c>
      <c r="M244" s="305">
        <f t="shared" si="8"/>
        <v>90</v>
      </c>
      <c r="N244" s="69"/>
    </row>
    <row r="245" spans="1:14">
      <c r="A245" s="213">
        <v>42807</v>
      </c>
      <c r="B245" s="155" t="s">
        <v>54</v>
      </c>
      <c r="C245" s="156" t="s">
        <v>85</v>
      </c>
      <c r="D245" s="159" t="s">
        <v>296</v>
      </c>
      <c r="E245" s="160" t="s">
        <v>56</v>
      </c>
      <c r="F245" s="69" t="s">
        <v>876</v>
      </c>
      <c r="G245" s="69" t="s">
        <v>875</v>
      </c>
      <c r="H245" s="69">
        <v>1.2</v>
      </c>
      <c r="I245" s="273">
        <v>42776.6875</v>
      </c>
      <c r="J245" s="273">
        <v>42776.7291666667</v>
      </c>
      <c r="K245" s="306">
        <f t="shared" si="7"/>
        <v>1.00000000081491</v>
      </c>
      <c r="L245" s="155">
        <v>30</v>
      </c>
      <c r="M245" s="305">
        <f t="shared" si="8"/>
        <v>30.0000000244472</v>
      </c>
      <c r="N245" s="69"/>
    </row>
    <row r="246" spans="1:14">
      <c r="A246" s="213">
        <v>42807</v>
      </c>
      <c r="B246" s="155" t="s">
        <v>54</v>
      </c>
      <c r="C246" s="156" t="s">
        <v>36</v>
      </c>
      <c r="D246" s="159" t="s">
        <v>293</v>
      </c>
      <c r="E246" s="160" t="s">
        <v>56</v>
      </c>
      <c r="F246" s="69" t="s">
        <v>751</v>
      </c>
      <c r="G246" s="69" t="s">
        <v>877</v>
      </c>
      <c r="H246" s="69">
        <v>1</v>
      </c>
      <c r="I246" s="273">
        <v>42803.5833333333</v>
      </c>
      <c r="J246" s="273">
        <v>42804.8958333333</v>
      </c>
      <c r="K246" s="306">
        <f t="shared" si="7"/>
        <v>31.5</v>
      </c>
      <c r="L246" s="155">
        <v>25</v>
      </c>
      <c r="M246" s="305">
        <f t="shared" si="8"/>
        <v>787.5</v>
      </c>
      <c r="N246" s="69"/>
    </row>
    <row r="247" spans="1:14">
      <c r="A247" s="213">
        <v>42807</v>
      </c>
      <c r="B247" s="155" t="s">
        <v>54</v>
      </c>
      <c r="C247" s="164" t="s">
        <v>163</v>
      </c>
      <c r="D247" s="165" t="s">
        <v>176</v>
      </c>
      <c r="E247" s="242" t="s">
        <v>177</v>
      </c>
      <c r="F247" s="69" t="s">
        <v>751</v>
      </c>
      <c r="G247" s="69" t="s">
        <v>878</v>
      </c>
      <c r="H247" s="69">
        <v>1</v>
      </c>
      <c r="I247" s="273">
        <v>42806.6666666667</v>
      </c>
      <c r="J247" s="273">
        <v>42806.8541666667</v>
      </c>
      <c r="K247" s="257">
        <f t="shared" si="7"/>
        <v>4.5</v>
      </c>
      <c r="L247" s="155">
        <v>25</v>
      </c>
      <c r="M247" s="257">
        <f t="shared" si="8"/>
        <v>112.5</v>
      </c>
      <c r="N247" s="69"/>
    </row>
    <row r="248" spans="1:14">
      <c r="A248" s="213">
        <v>42807</v>
      </c>
      <c r="B248" s="155" t="s">
        <v>54</v>
      </c>
      <c r="C248" s="156" t="s">
        <v>144</v>
      </c>
      <c r="D248" s="159" t="s">
        <v>298</v>
      </c>
      <c r="E248" s="160" t="s">
        <v>56</v>
      </c>
      <c r="F248" s="69" t="s">
        <v>690</v>
      </c>
      <c r="G248" s="69" t="s">
        <v>879</v>
      </c>
      <c r="H248" s="69">
        <v>1</v>
      </c>
      <c r="I248" s="273">
        <v>42804.9166666667</v>
      </c>
      <c r="J248" s="273">
        <v>42805.4583333333</v>
      </c>
      <c r="K248" s="306">
        <f t="shared" si="7"/>
        <v>12.9999999983702</v>
      </c>
      <c r="L248" s="155">
        <v>25</v>
      </c>
      <c r="M248" s="305">
        <f t="shared" si="8"/>
        <v>324.999999959255</v>
      </c>
      <c r="N248" s="69"/>
    </row>
    <row r="249" spans="1:14">
      <c r="A249" s="213">
        <v>42807</v>
      </c>
      <c r="B249" s="155" t="s">
        <v>54</v>
      </c>
      <c r="C249" s="156" t="s">
        <v>45</v>
      </c>
      <c r="D249" s="159" t="s">
        <v>300</v>
      </c>
      <c r="E249" s="160" t="s">
        <v>56</v>
      </c>
      <c r="F249" s="69" t="s">
        <v>695</v>
      </c>
      <c r="G249" s="69" t="s">
        <v>880</v>
      </c>
      <c r="H249" s="69">
        <v>1.2</v>
      </c>
      <c r="I249" s="273">
        <v>42806.5</v>
      </c>
      <c r="J249" s="273">
        <v>42806.6458333333</v>
      </c>
      <c r="K249" s="257">
        <f t="shared" ref="K249:K268" si="9">(J249-I249)*24</f>
        <v>3.49999999918509</v>
      </c>
      <c r="L249" s="155">
        <v>25</v>
      </c>
      <c r="M249" s="305">
        <f t="shared" ref="M249:M268" si="10">K249*L249</f>
        <v>87.4999999796273</v>
      </c>
      <c r="N249" s="69"/>
    </row>
    <row r="250" spans="1:14">
      <c r="A250" s="213">
        <v>42807</v>
      </c>
      <c r="B250" s="155" t="s">
        <v>54</v>
      </c>
      <c r="C250" s="156" t="s">
        <v>45</v>
      </c>
      <c r="D250" s="159" t="s">
        <v>300</v>
      </c>
      <c r="E250" s="160" t="s">
        <v>56</v>
      </c>
      <c r="F250" s="69" t="s">
        <v>695</v>
      </c>
      <c r="G250" s="69" t="s">
        <v>881</v>
      </c>
      <c r="H250" s="69">
        <v>1.2</v>
      </c>
      <c r="I250" s="273">
        <v>42806</v>
      </c>
      <c r="J250" s="273">
        <v>42806.5</v>
      </c>
      <c r="K250" s="257">
        <f t="shared" si="9"/>
        <v>12</v>
      </c>
      <c r="L250" s="155">
        <v>25</v>
      </c>
      <c r="M250" s="305">
        <f t="shared" si="10"/>
        <v>300</v>
      </c>
      <c r="N250" s="69"/>
    </row>
    <row r="251" spans="1:14">
      <c r="A251" s="213">
        <v>42807</v>
      </c>
      <c r="B251" s="155" t="s">
        <v>54</v>
      </c>
      <c r="C251" s="156" t="s">
        <v>45</v>
      </c>
      <c r="D251" s="159" t="s">
        <v>300</v>
      </c>
      <c r="E251" s="160" t="s">
        <v>56</v>
      </c>
      <c r="F251" s="69" t="s">
        <v>821</v>
      </c>
      <c r="G251" s="69" t="s">
        <v>881</v>
      </c>
      <c r="H251" s="69">
        <v>1.2</v>
      </c>
      <c r="I251" s="273">
        <v>42805.9166666667</v>
      </c>
      <c r="J251" s="273">
        <v>42805.9583333333</v>
      </c>
      <c r="K251" s="257">
        <f t="shared" si="9"/>
        <v>0.999999998370185</v>
      </c>
      <c r="L251" s="155">
        <v>25</v>
      </c>
      <c r="M251" s="305">
        <f t="shared" si="10"/>
        <v>24.9999999592546</v>
      </c>
      <c r="N251" s="69"/>
    </row>
    <row r="252" spans="1:14">
      <c r="A252" s="213">
        <v>42807</v>
      </c>
      <c r="B252" s="155" t="s">
        <v>54</v>
      </c>
      <c r="C252" s="156" t="s">
        <v>45</v>
      </c>
      <c r="D252" s="159" t="s">
        <v>300</v>
      </c>
      <c r="E252" s="160" t="s">
        <v>56</v>
      </c>
      <c r="F252" s="69" t="s">
        <v>821</v>
      </c>
      <c r="G252" s="69" t="s">
        <v>880</v>
      </c>
      <c r="H252" s="69">
        <v>1.2</v>
      </c>
      <c r="I252" s="273">
        <v>42805.9583333333</v>
      </c>
      <c r="J252" s="273">
        <v>42806</v>
      </c>
      <c r="K252" s="257">
        <f t="shared" si="9"/>
        <v>1.00000000081491</v>
      </c>
      <c r="L252" s="155">
        <v>25</v>
      </c>
      <c r="M252" s="305">
        <f t="shared" si="10"/>
        <v>25.0000000203727</v>
      </c>
      <c r="N252" s="69"/>
    </row>
    <row r="253" spans="1:14">
      <c r="A253" s="213">
        <v>42807</v>
      </c>
      <c r="B253" s="69" t="s">
        <v>54</v>
      </c>
      <c r="C253" s="61" t="s">
        <v>85</v>
      </c>
      <c r="D253" s="69" t="s">
        <v>196</v>
      </c>
      <c r="E253" s="155" t="s">
        <v>56</v>
      </c>
      <c r="F253" s="69" t="s">
        <v>882</v>
      </c>
      <c r="G253" s="69" t="s">
        <v>870</v>
      </c>
      <c r="H253" s="69">
        <v>1.2</v>
      </c>
      <c r="I253" s="273">
        <v>42804.8333333333</v>
      </c>
      <c r="J253" s="273">
        <v>42805.8333333333</v>
      </c>
      <c r="K253" s="257">
        <f t="shared" si="9"/>
        <v>24</v>
      </c>
      <c r="L253" s="155">
        <v>30</v>
      </c>
      <c r="M253" s="305">
        <f t="shared" si="10"/>
        <v>720</v>
      </c>
      <c r="N253" s="69"/>
    </row>
    <row r="254" spans="1:14">
      <c r="A254" s="213">
        <v>42809</v>
      </c>
      <c r="B254" s="69" t="s">
        <v>54</v>
      </c>
      <c r="C254" s="61" t="s">
        <v>201</v>
      </c>
      <c r="D254" s="69" t="s">
        <v>207</v>
      </c>
      <c r="E254" s="155" t="s">
        <v>56</v>
      </c>
      <c r="F254" s="69" t="s">
        <v>695</v>
      </c>
      <c r="G254" s="69" t="s">
        <v>883</v>
      </c>
      <c r="H254" s="69">
        <v>1.5</v>
      </c>
      <c r="I254" s="273">
        <v>42805.3125</v>
      </c>
      <c r="J254" s="273">
        <v>42806.2083333333</v>
      </c>
      <c r="K254" s="257">
        <v>14.5</v>
      </c>
      <c r="L254" s="155">
        <v>30</v>
      </c>
      <c r="M254" s="257">
        <f t="shared" si="10"/>
        <v>435</v>
      </c>
      <c r="N254" s="69" t="s">
        <v>884</v>
      </c>
    </row>
    <row r="255" spans="1:14">
      <c r="A255" s="213">
        <v>42809</v>
      </c>
      <c r="B255" s="69" t="s">
        <v>54</v>
      </c>
      <c r="C255" s="61" t="s">
        <v>201</v>
      </c>
      <c r="D255" s="69" t="s">
        <v>207</v>
      </c>
      <c r="E255" s="155" t="s">
        <v>56</v>
      </c>
      <c r="F255" s="69" t="s">
        <v>698</v>
      </c>
      <c r="G255" s="69" t="s">
        <v>885</v>
      </c>
      <c r="H255" s="69">
        <v>1.5</v>
      </c>
      <c r="I255" s="273">
        <v>42804.5625</v>
      </c>
      <c r="J255" s="273">
        <v>42804.9375</v>
      </c>
      <c r="K255" s="257">
        <f t="shared" si="9"/>
        <v>9</v>
      </c>
      <c r="L255" s="155">
        <v>30</v>
      </c>
      <c r="M255" s="257">
        <f t="shared" si="10"/>
        <v>270</v>
      </c>
      <c r="N255" s="69"/>
    </row>
    <row r="256" spans="1:14">
      <c r="A256" s="213">
        <v>42809</v>
      </c>
      <c r="B256" s="69" t="s">
        <v>54</v>
      </c>
      <c r="C256" s="61" t="s">
        <v>82</v>
      </c>
      <c r="D256" s="69" t="s">
        <v>182</v>
      </c>
      <c r="E256" s="155" t="s">
        <v>56</v>
      </c>
      <c r="F256" s="69" t="s">
        <v>788</v>
      </c>
      <c r="G256" s="69" t="s">
        <v>886</v>
      </c>
      <c r="H256" s="69">
        <v>1.2</v>
      </c>
      <c r="I256" s="273">
        <v>42808.6041666667</v>
      </c>
      <c r="J256" s="273">
        <v>42808.75</v>
      </c>
      <c r="K256" s="257">
        <f t="shared" si="9"/>
        <v>3.49999999918509</v>
      </c>
      <c r="L256" s="155">
        <v>30</v>
      </c>
      <c r="M256" s="305">
        <f t="shared" si="10"/>
        <v>104.999999975553</v>
      </c>
      <c r="N256" s="69"/>
    </row>
    <row r="257" spans="1:14">
      <c r="A257" s="213">
        <v>42809</v>
      </c>
      <c r="B257" s="69" t="s">
        <v>54</v>
      </c>
      <c r="C257" s="61" t="s">
        <v>82</v>
      </c>
      <c r="D257" s="69" t="s">
        <v>182</v>
      </c>
      <c r="E257" s="155" t="s">
        <v>56</v>
      </c>
      <c r="F257" s="69" t="s">
        <v>887</v>
      </c>
      <c r="G257" s="69" t="s">
        <v>886</v>
      </c>
      <c r="H257" s="69">
        <v>1.2</v>
      </c>
      <c r="I257" s="273">
        <v>42808.75</v>
      </c>
      <c r="J257" s="273">
        <v>42808.8958333333</v>
      </c>
      <c r="K257" s="257">
        <f t="shared" si="9"/>
        <v>3.49999999918509</v>
      </c>
      <c r="L257" s="155">
        <v>25</v>
      </c>
      <c r="M257" s="305">
        <f t="shared" si="10"/>
        <v>87.4999999796273</v>
      </c>
      <c r="N257" s="69"/>
    </row>
    <row r="258" spans="1:14">
      <c r="A258" s="213">
        <v>42809</v>
      </c>
      <c r="B258" s="69" t="s">
        <v>54</v>
      </c>
      <c r="C258" s="61" t="s">
        <v>82</v>
      </c>
      <c r="D258" s="69" t="s">
        <v>182</v>
      </c>
      <c r="E258" s="155" t="s">
        <v>56</v>
      </c>
      <c r="F258" s="69" t="s">
        <v>823</v>
      </c>
      <c r="G258" s="69" t="s">
        <v>886</v>
      </c>
      <c r="H258" s="69">
        <v>1.2</v>
      </c>
      <c r="I258" s="273">
        <v>42808.5416666667</v>
      </c>
      <c r="J258" s="273">
        <v>42808.6041666667</v>
      </c>
      <c r="K258" s="257">
        <f t="shared" si="9"/>
        <v>1.5</v>
      </c>
      <c r="L258" s="155">
        <v>25</v>
      </c>
      <c r="M258" s="305">
        <f t="shared" si="10"/>
        <v>37.5</v>
      </c>
      <c r="N258" s="69"/>
    </row>
    <row r="259" spans="1:14">
      <c r="A259" s="213">
        <v>42809</v>
      </c>
      <c r="B259" s="155" t="s">
        <v>54</v>
      </c>
      <c r="C259" s="156" t="s">
        <v>38</v>
      </c>
      <c r="D259" s="159" t="s">
        <v>318</v>
      </c>
      <c r="E259" s="160" t="s">
        <v>56</v>
      </c>
      <c r="F259" s="69" t="s">
        <v>695</v>
      </c>
      <c r="G259" s="69" t="s">
        <v>888</v>
      </c>
      <c r="H259" s="69">
        <v>1.2</v>
      </c>
      <c r="I259" s="273">
        <v>42806.3333333333</v>
      </c>
      <c r="J259" s="273">
        <v>42807</v>
      </c>
      <c r="K259" s="257">
        <f t="shared" si="9"/>
        <v>16.0000000008149</v>
      </c>
      <c r="L259" s="155">
        <v>25</v>
      </c>
      <c r="M259" s="257">
        <f t="shared" si="10"/>
        <v>400.000000020373</v>
      </c>
      <c r="N259" s="69"/>
    </row>
    <row r="260" spans="1:14">
      <c r="A260" s="213">
        <v>42809</v>
      </c>
      <c r="B260" s="155" t="s">
        <v>54</v>
      </c>
      <c r="C260" s="156" t="s">
        <v>38</v>
      </c>
      <c r="D260" s="159" t="s">
        <v>318</v>
      </c>
      <c r="E260" s="160" t="s">
        <v>56</v>
      </c>
      <c r="F260" s="69" t="s">
        <v>698</v>
      </c>
      <c r="G260" s="69" t="s">
        <v>889</v>
      </c>
      <c r="H260" s="69">
        <v>1.2</v>
      </c>
      <c r="I260" s="273">
        <v>42807</v>
      </c>
      <c r="J260" s="273">
        <v>42807.5</v>
      </c>
      <c r="K260" s="257">
        <f t="shared" si="9"/>
        <v>12</v>
      </c>
      <c r="L260" s="155">
        <v>25</v>
      </c>
      <c r="M260" s="257">
        <f t="shared" si="10"/>
        <v>300</v>
      </c>
      <c r="N260" s="69"/>
    </row>
    <row r="261" spans="1:14">
      <c r="A261" s="213">
        <v>42809</v>
      </c>
      <c r="B261" s="155" t="s">
        <v>54</v>
      </c>
      <c r="C261" s="156" t="s">
        <v>38</v>
      </c>
      <c r="D261" s="159" t="s">
        <v>318</v>
      </c>
      <c r="E261" s="160" t="s">
        <v>56</v>
      </c>
      <c r="F261" s="69" t="s">
        <v>890</v>
      </c>
      <c r="G261" s="69" t="s">
        <v>889</v>
      </c>
      <c r="H261" s="69">
        <v>1.2</v>
      </c>
      <c r="I261" s="273">
        <v>42806.2291666667</v>
      </c>
      <c r="J261" s="273">
        <v>42806.3333333333</v>
      </c>
      <c r="K261" s="257">
        <f t="shared" si="9"/>
        <v>2.49999999837019</v>
      </c>
      <c r="L261" s="155">
        <v>25</v>
      </c>
      <c r="M261" s="257">
        <f t="shared" si="10"/>
        <v>62.4999999592546</v>
      </c>
      <c r="N261" s="69"/>
    </row>
    <row r="262" spans="1:14">
      <c r="A262" s="213">
        <v>42809</v>
      </c>
      <c r="B262" s="155" t="s">
        <v>54</v>
      </c>
      <c r="C262" s="156" t="s">
        <v>38</v>
      </c>
      <c r="D262" s="159" t="s">
        <v>317</v>
      </c>
      <c r="E262" s="160" t="s">
        <v>56</v>
      </c>
      <c r="F262" s="69" t="s">
        <v>821</v>
      </c>
      <c r="G262" s="69" t="s">
        <v>891</v>
      </c>
      <c r="H262" s="69">
        <v>1</v>
      </c>
      <c r="I262" s="273">
        <v>42808.8125</v>
      </c>
      <c r="J262" s="273">
        <v>42808.8541666667</v>
      </c>
      <c r="K262" s="257">
        <f t="shared" si="9"/>
        <v>1.00000000081491</v>
      </c>
      <c r="L262" s="155">
        <v>25</v>
      </c>
      <c r="M262" s="305">
        <f t="shared" si="10"/>
        <v>25.0000000203727</v>
      </c>
      <c r="N262" s="69"/>
    </row>
    <row r="263" spans="1:14">
      <c r="A263" s="213">
        <v>42809</v>
      </c>
      <c r="B263" s="155" t="s">
        <v>54</v>
      </c>
      <c r="C263" s="156" t="s">
        <v>38</v>
      </c>
      <c r="D263" s="159" t="s">
        <v>317</v>
      </c>
      <c r="E263" s="160" t="s">
        <v>56</v>
      </c>
      <c r="F263" s="69" t="s">
        <v>695</v>
      </c>
      <c r="G263" s="69" t="s">
        <v>891</v>
      </c>
      <c r="H263" s="69">
        <v>1</v>
      </c>
      <c r="I263" s="273">
        <v>42808.5416666667</v>
      </c>
      <c r="J263" s="273">
        <v>42808.8125</v>
      </c>
      <c r="K263" s="257">
        <f t="shared" si="9"/>
        <v>6.49999999918509</v>
      </c>
      <c r="L263" s="155">
        <v>25</v>
      </c>
      <c r="M263" s="305">
        <f t="shared" si="10"/>
        <v>162.499999979627</v>
      </c>
      <c r="N263" s="69"/>
    </row>
    <row r="264" spans="1:14">
      <c r="A264" s="213">
        <v>42809</v>
      </c>
      <c r="B264" s="155" t="s">
        <v>54</v>
      </c>
      <c r="C264" s="156" t="s">
        <v>38</v>
      </c>
      <c r="D264" s="159" t="s">
        <v>317</v>
      </c>
      <c r="E264" s="160" t="s">
        <v>56</v>
      </c>
      <c r="F264" s="69" t="s">
        <v>824</v>
      </c>
      <c r="G264" s="69" t="s">
        <v>892</v>
      </c>
      <c r="H264" s="69">
        <v>1</v>
      </c>
      <c r="I264" s="273">
        <v>42808.2083333333</v>
      </c>
      <c r="J264" s="273">
        <v>42808.5416666667</v>
      </c>
      <c r="K264" s="257">
        <f t="shared" si="9"/>
        <v>8.00000000162981</v>
      </c>
      <c r="L264" s="155">
        <v>25</v>
      </c>
      <c r="M264" s="305">
        <f t="shared" si="10"/>
        <v>200.000000040745</v>
      </c>
      <c r="N264" s="69"/>
    </row>
    <row r="265" spans="1:14">
      <c r="A265" s="213">
        <v>42809</v>
      </c>
      <c r="B265" s="155" t="s">
        <v>54</v>
      </c>
      <c r="C265" s="156" t="s">
        <v>38</v>
      </c>
      <c r="D265" s="159" t="s">
        <v>317</v>
      </c>
      <c r="E265" s="160" t="s">
        <v>56</v>
      </c>
      <c r="F265" s="69" t="s">
        <v>814</v>
      </c>
      <c r="G265" s="69" t="s">
        <v>892</v>
      </c>
      <c r="H265" s="69">
        <v>1</v>
      </c>
      <c r="I265" s="273">
        <v>42807.5</v>
      </c>
      <c r="J265" s="273">
        <v>42807.5416666667</v>
      </c>
      <c r="K265" s="257">
        <f t="shared" si="9"/>
        <v>1.00000000081491</v>
      </c>
      <c r="L265" s="155">
        <v>25</v>
      </c>
      <c r="M265" s="305">
        <f t="shared" si="10"/>
        <v>25.0000000203727</v>
      </c>
      <c r="N265" s="69"/>
    </row>
    <row r="266" spans="1:14">
      <c r="A266" s="213">
        <v>42809</v>
      </c>
      <c r="B266" s="155" t="s">
        <v>54</v>
      </c>
      <c r="C266" s="156" t="s">
        <v>38</v>
      </c>
      <c r="D266" s="159" t="s">
        <v>318</v>
      </c>
      <c r="E266" s="160" t="s">
        <v>56</v>
      </c>
      <c r="F266" s="69" t="s">
        <v>821</v>
      </c>
      <c r="G266" s="69" t="s">
        <v>888</v>
      </c>
      <c r="H266" s="69">
        <v>1</v>
      </c>
      <c r="I266" s="273">
        <v>42807.5833333333</v>
      </c>
      <c r="J266" s="273">
        <v>42808.2083333333</v>
      </c>
      <c r="K266" s="257">
        <f t="shared" si="9"/>
        <v>15</v>
      </c>
      <c r="L266" s="155">
        <v>25</v>
      </c>
      <c r="M266" s="257">
        <f t="shared" si="10"/>
        <v>375</v>
      </c>
      <c r="N266" s="69"/>
    </row>
    <row r="267" spans="1:14">
      <c r="A267" s="213">
        <v>42809</v>
      </c>
      <c r="B267" s="155" t="s">
        <v>54</v>
      </c>
      <c r="C267" s="156" t="s">
        <v>38</v>
      </c>
      <c r="D267" s="159" t="s">
        <v>319</v>
      </c>
      <c r="E267" s="160" t="s">
        <v>56</v>
      </c>
      <c r="F267" s="69" t="s">
        <v>698</v>
      </c>
      <c r="G267" s="69" t="s">
        <v>893</v>
      </c>
      <c r="H267" s="69">
        <v>1</v>
      </c>
      <c r="I267" s="273">
        <v>42806.5</v>
      </c>
      <c r="J267" s="273">
        <v>42806.6666666667</v>
      </c>
      <c r="K267" s="257">
        <f t="shared" si="9"/>
        <v>4.00000000081491</v>
      </c>
      <c r="L267" s="155">
        <v>25</v>
      </c>
      <c r="M267" s="257">
        <f t="shared" si="10"/>
        <v>100.000000020373</v>
      </c>
      <c r="N267" s="69"/>
    </row>
    <row r="268" spans="1:14">
      <c r="A268" s="213">
        <v>42809</v>
      </c>
      <c r="B268" s="155" t="s">
        <v>54</v>
      </c>
      <c r="C268" s="156" t="s">
        <v>38</v>
      </c>
      <c r="D268" s="159" t="s">
        <v>319</v>
      </c>
      <c r="E268" s="160" t="s">
        <v>56</v>
      </c>
      <c r="F268" s="69" t="s">
        <v>698</v>
      </c>
      <c r="G268" s="69" t="s">
        <v>893</v>
      </c>
      <c r="H268" s="69">
        <v>1</v>
      </c>
      <c r="I268" s="273">
        <v>42806.9583333333</v>
      </c>
      <c r="J268" s="273">
        <v>42807.5</v>
      </c>
      <c r="K268" s="86">
        <f t="shared" si="9"/>
        <v>13.0000000008149</v>
      </c>
      <c r="L268" s="155">
        <v>25</v>
      </c>
      <c r="M268" s="86">
        <f t="shared" si="10"/>
        <v>325.000000020373</v>
      </c>
      <c r="N268" s="69"/>
    </row>
    <row r="269" spans="1:14">
      <c r="A269" s="213">
        <v>42809</v>
      </c>
      <c r="B269" s="155" t="s">
        <v>54</v>
      </c>
      <c r="C269" s="156" t="s">
        <v>144</v>
      </c>
      <c r="D269" s="159" t="s">
        <v>298</v>
      </c>
      <c r="E269" s="160" t="s">
        <v>56</v>
      </c>
      <c r="F269" s="69" t="s">
        <v>690</v>
      </c>
      <c r="G269" s="69" t="s">
        <v>894</v>
      </c>
      <c r="H269" s="69">
        <v>1</v>
      </c>
      <c r="I269" s="273">
        <v>42807.5</v>
      </c>
      <c r="J269" s="273">
        <v>42807.5833333333</v>
      </c>
      <c r="K269" s="306">
        <f t="shared" ref="K269:K332" si="11">(J269-I269)*24</f>
        <v>1.99999999918509</v>
      </c>
      <c r="L269" s="155">
        <v>25</v>
      </c>
      <c r="M269" s="305">
        <f t="shared" ref="M269:M332" si="12">K269*L269</f>
        <v>49.9999999796273</v>
      </c>
      <c r="N269" s="69"/>
    </row>
    <row r="270" spans="1:14">
      <c r="A270" s="213">
        <v>42809</v>
      </c>
      <c r="B270" s="155" t="s">
        <v>54</v>
      </c>
      <c r="C270" s="156" t="s">
        <v>144</v>
      </c>
      <c r="D270" s="159" t="s">
        <v>298</v>
      </c>
      <c r="E270" s="160" t="s">
        <v>56</v>
      </c>
      <c r="F270" s="69" t="s">
        <v>745</v>
      </c>
      <c r="G270" s="69" t="s">
        <v>895</v>
      </c>
      <c r="H270" s="69">
        <v>1</v>
      </c>
      <c r="I270" s="273">
        <v>42805.4583333333</v>
      </c>
      <c r="J270" s="273">
        <v>42805.5625</v>
      </c>
      <c r="K270" s="306">
        <f t="shared" si="11"/>
        <v>2.50000000081491</v>
      </c>
      <c r="L270" s="155">
        <v>25</v>
      </c>
      <c r="M270" s="305">
        <f t="shared" si="12"/>
        <v>62.5000000203727</v>
      </c>
      <c r="N270" s="69"/>
    </row>
    <row r="271" spans="1:14">
      <c r="A271" s="213">
        <v>42809</v>
      </c>
      <c r="B271" s="155" t="s">
        <v>54</v>
      </c>
      <c r="C271" s="156" t="s">
        <v>144</v>
      </c>
      <c r="D271" s="159" t="s">
        <v>298</v>
      </c>
      <c r="E271" s="160" t="s">
        <v>56</v>
      </c>
      <c r="F271" s="69" t="s">
        <v>745</v>
      </c>
      <c r="G271" s="69" t="s">
        <v>895</v>
      </c>
      <c r="H271" s="69">
        <v>1</v>
      </c>
      <c r="I271" s="273">
        <v>42805.5625</v>
      </c>
      <c r="J271" s="273">
        <v>42805.6666666667</v>
      </c>
      <c r="K271" s="306">
        <f t="shared" si="11"/>
        <v>2.50000000081491</v>
      </c>
      <c r="L271" s="155">
        <v>25</v>
      </c>
      <c r="M271" s="305">
        <f t="shared" si="12"/>
        <v>62.5000000203727</v>
      </c>
      <c r="N271" s="69"/>
    </row>
    <row r="272" spans="1:14">
      <c r="A272" s="213">
        <v>42809</v>
      </c>
      <c r="B272" s="155" t="s">
        <v>54</v>
      </c>
      <c r="C272" s="156" t="s">
        <v>144</v>
      </c>
      <c r="D272" s="159" t="s">
        <v>298</v>
      </c>
      <c r="E272" s="160" t="s">
        <v>56</v>
      </c>
      <c r="F272" s="69" t="s">
        <v>745</v>
      </c>
      <c r="G272" s="69" t="s">
        <v>896</v>
      </c>
      <c r="H272" s="69">
        <v>1</v>
      </c>
      <c r="I272" s="273">
        <v>42805.6666666667</v>
      </c>
      <c r="J272" s="273">
        <v>42805.875</v>
      </c>
      <c r="K272" s="306">
        <f t="shared" si="11"/>
        <v>4.99999999918509</v>
      </c>
      <c r="L272" s="155">
        <v>25</v>
      </c>
      <c r="M272" s="305">
        <f t="shared" si="12"/>
        <v>124.999999979627</v>
      </c>
      <c r="N272" s="69"/>
    </row>
    <row r="273" spans="1:14">
      <c r="A273" s="213">
        <v>42809</v>
      </c>
      <c r="B273" s="155" t="s">
        <v>54</v>
      </c>
      <c r="C273" s="156" t="s">
        <v>144</v>
      </c>
      <c r="D273" s="159" t="s">
        <v>298</v>
      </c>
      <c r="E273" s="160" t="s">
        <v>56</v>
      </c>
      <c r="F273" s="69" t="s">
        <v>745</v>
      </c>
      <c r="G273" s="69" t="s">
        <v>896</v>
      </c>
      <c r="H273" s="69">
        <v>1</v>
      </c>
      <c r="I273" s="273">
        <v>42805.875</v>
      </c>
      <c r="J273" s="273">
        <v>42806.0833333333</v>
      </c>
      <c r="K273" s="306">
        <f t="shared" si="11"/>
        <v>4.99999999918509</v>
      </c>
      <c r="L273" s="155">
        <v>25</v>
      </c>
      <c r="M273" s="305">
        <f t="shared" si="12"/>
        <v>124.999999979627</v>
      </c>
      <c r="N273" s="69"/>
    </row>
    <row r="274" spans="1:14">
      <c r="A274" s="213">
        <v>42809</v>
      </c>
      <c r="B274" s="155" t="s">
        <v>54</v>
      </c>
      <c r="C274" s="156" t="s">
        <v>38</v>
      </c>
      <c r="D274" s="159" t="s">
        <v>319</v>
      </c>
      <c r="E274" s="160" t="s">
        <v>56</v>
      </c>
      <c r="F274" s="69" t="s">
        <v>695</v>
      </c>
      <c r="G274" s="69" t="s">
        <v>893</v>
      </c>
      <c r="H274" s="69">
        <v>1</v>
      </c>
      <c r="I274" s="273">
        <v>42806.0833333333</v>
      </c>
      <c r="J274" s="273">
        <v>42806.125</v>
      </c>
      <c r="K274" s="257">
        <f t="shared" si="11"/>
        <v>1.00000000081491</v>
      </c>
      <c r="L274" s="155">
        <v>25</v>
      </c>
      <c r="M274" s="257">
        <f t="shared" si="12"/>
        <v>25.0000000203727</v>
      </c>
      <c r="N274" s="69"/>
    </row>
    <row r="275" spans="1:14">
      <c r="A275" s="213">
        <v>42809</v>
      </c>
      <c r="B275" s="155" t="s">
        <v>54</v>
      </c>
      <c r="C275" s="156" t="s">
        <v>38</v>
      </c>
      <c r="D275" s="159" t="s">
        <v>319</v>
      </c>
      <c r="E275" s="160" t="s">
        <v>56</v>
      </c>
      <c r="F275" s="69" t="s">
        <v>821</v>
      </c>
      <c r="G275" s="69" t="s">
        <v>893</v>
      </c>
      <c r="H275" s="69">
        <v>1</v>
      </c>
      <c r="I275" s="273">
        <v>42806.125</v>
      </c>
      <c r="J275" s="273">
        <v>42806.5</v>
      </c>
      <c r="K275" s="257">
        <f t="shared" si="11"/>
        <v>9</v>
      </c>
      <c r="L275" s="155">
        <v>25</v>
      </c>
      <c r="M275" s="257">
        <f t="shared" si="12"/>
        <v>225</v>
      </c>
      <c r="N275" s="69"/>
    </row>
    <row r="276" spans="1:14">
      <c r="A276" s="213">
        <v>42814</v>
      </c>
      <c r="B276" s="155" t="s">
        <v>54</v>
      </c>
      <c r="C276" s="156" t="s">
        <v>27</v>
      </c>
      <c r="D276" s="159" t="s">
        <v>338</v>
      </c>
      <c r="E276" s="160" t="s">
        <v>56</v>
      </c>
      <c r="F276" s="69" t="s">
        <v>754</v>
      </c>
      <c r="G276" s="69" t="s">
        <v>897</v>
      </c>
      <c r="H276" s="69">
        <v>2.2</v>
      </c>
      <c r="I276" s="273">
        <v>42812.7083333333</v>
      </c>
      <c r="J276" s="273">
        <v>42813</v>
      </c>
      <c r="K276" s="257">
        <f t="shared" si="11"/>
        <v>7.00000000081491</v>
      </c>
      <c r="L276" s="155">
        <v>60</v>
      </c>
      <c r="M276" s="257">
        <f t="shared" si="12"/>
        <v>420.000000048895</v>
      </c>
      <c r="N276" s="69"/>
    </row>
    <row r="277" spans="1:14">
      <c r="A277" s="213">
        <v>42814</v>
      </c>
      <c r="B277" s="69" t="s">
        <v>54</v>
      </c>
      <c r="C277" s="61" t="s">
        <v>85</v>
      </c>
      <c r="D277" s="69" t="s">
        <v>196</v>
      </c>
      <c r="E277" s="155" t="s">
        <v>56</v>
      </c>
      <c r="F277" s="69" t="s">
        <v>814</v>
      </c>
      <c r="G277" s="69" t="s">
        <v>815</v>
      </c>
      <c r="H277" s="69">
        <v>1.8</v>
      </c>
      <c r="I277" s="273">
        <v>42811.7916666667</v>
      </c>
      <c r="J277" s="273">
        <v>42811.875</v>
      </c>
      <c r="K277" s="86">
        <f t="shared" si="11"/>
        <v>1.99999999918509</v>
      </c>
      <c r="L277" s="155">
        <v>45</v>
      </c>
      <c r="M277" s="259">
        <f t="shared" si="12"/>
        <v>89.9999999633291</v>
      </c>
      <c r="N277" s="69"/>
    </row>
    <row r="278" spans="1:14">
      <c r="A278" s="213">
        <v>42814</v>
      </c>
      <c r="B278" s="155" t="s">
        <v>54</v>
      </c>
      <c r="C278" s="156" t="s">
        <v>38</v>
      </c>
      <c r="D278" s="159" t="s">
        <v>319</v>
      </c>
      <c r="E278" s="160" t="s">
        <v>56</v>
      </c>
      <c r="F278" s="69" t="s">
        <v>788</v>
      </c>
      <c r="G278" s="69" t="s">
        <v>898</v>
      </c>
      <c r="H278" s="69">
        <v>1.2</v>
      </c>
      <c r="I278" s="273">
        <v>42809.625</v>
      </c>
      <c r="J278" s="273">
        <v>42810.4583333333</v>
      </c>
      <c r="K278" s="257">
        <f t="shared" si="11"/>
        <v>19.9999999991851</v>
      </c>
      <c r="L278" s="155">
        <v>25</v>
      </c>
      <c r="M278" s="257">
        <f t="shared" si="12"/>
        <v>499.999999979627</v>
      </c>
      <c r="N278" s="69"/>
    </row>
    <row r="279" spans="1:14">
      <c r="A279" s="213">
        <v>42814</v>
      </c>
      <c r="B279" s="155" t="s">
        <v>54</v>
      </c>
      <c r="C279" s="156" t="s">
        <v>38</v>
      </c>
      <c r="D279" s="159" t="s">
        <v>319</v>
      </c>
      <c r="E279" s="160" t="s">
        <v>56</v>
      </c>
      <c r="F279" s="69" t="s">
        <v>818</v>
      </c>
      <c r="G279" s="69" t="s">
        <v>899</v>
      </c>
      <c r="H279" s="69">
        <v>1.2</v>
      </c>
      <c r="I279" s="273">
        <v>42812.3125</v>
      </c>
      <c r="J279" s="273">
        <v>42812.4791666667</v>
      </c>
      <c r="K279" s="257">
        <f t="shared" si="11"/>
        <v>4.00000000081491</v>
      </c>
      <c r="L279" s="155">
        <v>25</v>
      </c>
      <c r="M279" s="257">
        <f t="shared" si="12"/>
        <v>100.000000020373</v>
      </c>
      <c r="N279" s="69"/>
    </row>
    <row r="280" spans="1:14">
      <c r="A280" s="213">
        <v>42814</v>
      </c>
      <c r="B280" s="155" t="s">
        <v>54</v>
      </c>
      <c r="C280" s="156" t="s">
        <v>38</v>
      </c>
      <c r="D280" s="159" t="s">
        <v>319</v>
      </c>
      <c r="E280" s="160" t="s">
        <v>56</v>
      </c>
      <c r="F280" s="69" t="s">
        <v>823</v>
      </c>
      <c r="G280" s="69" t="s">
        <v>898</v>
      </c>
      <c r="H280" s="69">
        <v>1.2</v>
      </c>
      <c r="I280" s="273">
        <v>42812.4791666667</v>
      </c>
      <c r="J280" s="273">
        <v>42812.5416666667</v>
      </c>
      <c r="K280" s="257">
        <f t="shared" si="11"/>
        <v>1.5</v>
      </c>
      <c r="L280" s="155">
        <v>25</v>
      </c>
      <c r="M280" s="257">
        <f t="shared" si="12"/>
        <v>37.5</v>
      </c>
      <c r="N280" s="69"/>
    </row>
    <row r="281" spans="1:14">
      <c r="A281" s="213">
        <v>42814</v>
      </c>
      <c r="B281" s="69" t="s">
        <v>54</v>
      </c>
      <c r="C281" s="61" t="s">
        <v>201</v>
      </c>
      <c r="D281" s="69" t="s">
        <v>207</v>
      </c>
      <c r="E281" s="155" t="s">
        <v>56</v>
      </c>
      <c r="F281" s="69" t="s">
        <v>900</v>
      </c>
      <c r="G281" s="69" t="s">
        <v>901</v>
      </c>
      <c r="H281" s="69">
        <v>1.2</v>
      </c>
      <c r="I281" s="273">
        <v>42811.1041666667</v>
      </c>
      <c r="J281" s="273">
        <v>42812.3125</v>
      </c>
      <c r="K281" s="257">
        <f t="shared" si="11"/>
        <v>28.9999999991851</v>
      </c>
      <c r="L281" s="155">
        <v>35</v>
      </c>
      <c r="M281" s="257">
        <f t="shared" si="12"/>
        <v>1014.99999997148</v>
      </c>
      <c r="N281" s="69"/>
    </row>
    <row r="282" spans="1:14">
      <c r="A282" s="213">
        <v>42814</v>
      </c>
      <c r="B282" s="69" t="s">
        <v>54</v>
      </c>
      <c r="C282" s="61" t="s">
        <v>201</v>
      </c>
      <c r="D282" s="69" t="s">
        <v>207</v>
      </c>
      <c r="E282" s="155" t="s">
        <v>56</v>
      </c>
      <c r="F282" s="69" t="s">
        <v>902</v>
      </c>
      <c r="G282" s="69" t="s">
        <v>901</v>
      </c>
      <c r="H282" s="69">
        <v>1.2</v>
      </c>
      <c r="I282" s="273">
        <v>42810.5416666667</v>
      </c>
      <c r="J282" s="273">
        <v>42811.1041666667</v>
      </c>
      <c r="K282" s="257">
        <f t="shared" si="11"/>
        <v>13.5</v>
      </c>
      <c r="L282" s="155">
        <v>35</v>
      </c>
      <c r="M282" s="257">
        <f t="shared" si="12"/>
        <v>472.5</v>
      </c>
      <c r="N282" s="69"/>
    </row>
    <row r="283" spans="1:14">
      <c r="A283" s="213">
        <v>42814</v>
      </c>
      <c r="B283" s="155" t="s">
        <v>54</v>
      </c>
      <c r="C283" s="156" t="s">
        <v>38</v>
      </c>
      <c r="D283" s="159" t="s">
        <v>318</v>
      </c>
      <c r="E283" s="160" t="s">
        <v>56</v>
      </c>
      <c r="F283" s="69" t="s">
        <v>823</v>
      </c>
      <c r="G283" s="69" t="s">
        <v>903</v>
      </c>
      <c r="H283" s="69">
        <v>1</v>
      </c>
      <c r="I283" s="273">
        <v>42813.5833333333</v>
      </c>
      <c r="J283" s="273">
        <v>42813.625</v>
      </c>
      <c r="K283" s="257">
        <f t="shared" si="11"/>
        <v>1.00000000081491</v>
      </c>
      <c r="L283" s="155">
        <v>25</v>
      </c>
      <c r="M283" s="257">
        <f t="shared" si="12"/>
        <v>25.0000000203727</v>
      </c>
      <c r="N283" s="69"/>
    </row>
    <row r="284" spans="1:14">
      <c r="A284" s="213">
        <v>42814</v>
      </c>
      <c r="B284" s="155" t="s">
        <v>54</v>
      </c>
      <c r="C284" s="156" t="s">
        <v>38</v>
      </c>
      <c r="D284" s="159" t="s">
        <v>318</v>
      </c>
      <c r="E284" s="160" t="s">
        <v>56</v>
      </c>
      <c r="F284" s="69" t="s">
        <v>788</v>
      </c>
      <c r="G284" s="69" t="s">
        <v>903</v>
      </c>
      <c r="H284" s="69">
        <v>1</v>
      </c>
      <c r="I284" s="273">
        <v>42813.4375</v>
      </c>
      <c r="J284" s="273">
        <v>42813.5833333333</v>
      </c>
      <c r="K284" s="257">
        <f t="shared" si="11"/>
        <v>3.49999999918509</v>
      </c>
      <c r="L284" s="155">
        <v>25</v>
      </c>
      <c r="M284" s="257">
        <f t="shared" si="12"/>
        <v>87.4999999796272</v>
      </c>
      <c r="N284" s="69"/>
    </row>
    <row r="285" spans="1:14">
      <c r="A285" s="213">
        <v>42814</v>
      </c>
      <c r="B285" s="155" t="s">
        <v>54</v>
      </c>
      <c r="C285" s="156" t="s">
        <v>38</v>
      </c>
      <c r="D285" s="159" t="s">
        <v>318</v>
      </c>
      <c r="E285" s="160" t="s">
        <v>56</v>
      </c>
      <c r="F285" s="69" t="s">
        <v>781</v>
      </c>
      <c r="G285" s="69" t="s">
        <v>904</v>
      </c>
      <c r="H285" s="69">
        <v>1</v>
      </c>
      <c r="I285" s="273">
        <v>42813.3958333333</v>
      </c>
      <c r="J285" s="273">
        <v>42813.4375</v>
      </c>
      <c r="K285" s="257">
        <f t="shared" si="11"/>
        <v>1.00000000081491</v>
      </c>
      <c r="L285" s="155">
        <v>25</v>
      </c>
      <c r="M285" s="257">
        <f t="shared" si="12"/>
        <v>25.0000000203727</v>
      </c>
      <c r="N285" s="69"/>
    </row>
    <row r="286" spans="1:14">
      <c r="A286" s="213">
        <v>42814</v>
      </c>
      <c r="B286" s="155" t="s">
        <v>54</v>
      </c>
      <c r="C286" s="156" t="s">
        <v>38</v>
      </c>
      <c r="D286" s="159" t="s">
        <v>318</v>
      </c>
      <c r="E286" s="160" t="s">
        <v>56</v>
      </c>
      <c r="F286" s="69" t="s">
        <v>801</v>
      </c>
      <c r="G286" s="69" t="s">
        <v>905</v>
      </c>
      <c r="H286" s="69">
        <v>1</v>
      </c>
      <c r="I286" s="273">
        <v>42810.5416666667</v>
      </c>
      <c r="J286" s="273">
        <v>42810.7916666667</v>
      </c>
      <c r="K286" s="86">
        <f t="shared" si="11"/>
        <v>6</v>
      </c>
      <c r="L286" s="155">
        <v>25</v>
      </c>
      <c r="M286" s="86">
        <f t="shared" si="12"/>
        <v>150</v>
      </c>
      <c r="N286" s="69"/>
    </row>
    <row r="287" spans="1:14">
      <c r="A287" s="213">
        <v>42814</v>
      </c>
      <c r="B287" s="155" t="s">
        <v>54</v>
      </c>
      <c r="C287" s="156" t="s">
        <v>38</v>
      </c>
      <c r="D287" s="159" t="s">
        <v>318</v>
      </c>
      <c r="E287" s="160" t="s">
        <v>56</v>
      </c>
      <c r="F287" s="69" t="s">
        <v>856</v>
      </c>
      <c r="G287" s="69" t="s">
        <v>906</v>
      </c>
      <c r="H287" s="69">
        <v>1</v>
      </c>
      <c r="I287" s="273">
        <v>42812.6458333333</v>
      </c>
      <c r="J287" s="273">
        <v>42812.7916666667</v>
      </c>
      <c r="K287" s="257">
        <f t="shared" si="11"/>
        <v>3.50000000162981</v>
      </c>
      <c r="L287" s="155">
        <v>25</v>
      </c>
      <c r="M287" s="257">
        <f t="shared" si="12"/>
        <v>87.5000000407452</v>
      </c>
      <c r="N287" s="69"/>
    </row>
    <row r="288" spans="1:14">
      <c r="A288" s="213">
        <v>42814</v>
      </c>
      <c r="B288" s="155" t="s">
        <v>54</v>
      </c>
      <c r="C288" s="156" t="s">
        <v>144</v>
      </c>
      <c r="D288" s="159" t="s">
        <v>299</v>
      </c>
      <c r="E288" s="160" t="s">
        <v>56</v>
      </c>
      <c r="F288" s="69" t="s">
        <v>690</v>
      </c>
      <c r="G288" s="69" t="s">
        <v>907</v>
      </c>
      <c r="H288" s="69">
        <v>1</v>
      </c>
      <c r="I288" s="273">
        <v>42810.7916666667</v>
      </c>
      <c r="J288" s="273">
        <v>42811.4583333333</v>
      </c>
      <c r="K288" s="257">
        <f t="shared" si="11"/>
        <v>15.9999999983702</v>
      </c>
      <c r="L288" s="155">
        <v>25</v>
      </c>
      <c r="M288" s="305">
        <f t="shared" si="12"/>
        <v>399.999999959255</v>
      </c>
      <c r="N288" s="69"/>
    </row>
    <row r="289" spans="1:14">
      <c r="A289" s="213">
        <v>42814</v>
      </c>
      <c r="B289" s="155" t="s">
        <v>54</v>
      </c>
      <c r="C289" s="156" t="s">
        <v>38</v>
      </c>
      <c r="D289" s="159" t="s">
        <v>318</v>
      </c>
      <c r="E289" s="160" t="s">
        <v>56</v>
      </c>
      <c r="F289" s="69" t="s">
        <v>866</v>
      </c>
      <c r="G289" s="69" t="s">
        <v>908</v>
      </c>
      <c r="H289" s="69">
        <v>1</v>
      </c>
      <c r="I289" s="273">
        <v>42809.5416666667</v>
      </c>
      <c r="J289" s="273">
        <v>42809.8333333333</v>
      </c>
      <c r="K289" s="257">
        <f t="shared" si="11"/>
        <v>6.99999999837019</v>
      </c>
      <c r="L289" s="155">
        <v>25</v>
      </c>
      <c r="M289" s="257">
        <f t="shared" si="12"/>
        <v>174.999999959255</v>
      </c>
      <c r="N289" s="69"/>
    </row>
    <row r="290" spans="1:14">
      <c r="A290" s="213">
        <v>42816</v>
      </c>
      <c r="B290" s="69" t="s">
        <v>54</v>
      </c>
      <c r="C290" s="61" t="s">
        <v>201</v>
      </c>
      <c r="D290" s="69" t="s">
        <v>207</v>
      </c>
      <c r="E290" s="155" t="s">
        <v>56</v>
      </c>
      <c r="F290" s="69" t="s">
        <v>695</v>
      </c>
      <c r="G290" s="69" t="s">
        <v>909</v>
      </c>
      <c r="H290" s="69">
        <v>1.2</v>
      </c>
      <c r="I290" s="273">
        <v>42812.6875</v>
      </c>
      <c r="J290" s="273">
        <v>42814.5833333333</v>
      </c>
      <c r="K290" s="257">
        <f t="shared" si="11"/>
        <v>45.4999999991851</v>
      </c>
      <c r="L290" s="155">
        <v>30</v>
      </c>
      <c r="M290" s="257">
        <f t="shared" si="12"/>
        <v>1364.99999997555</v>
      </c>
      <c r="N290" s="69"/>
    </row>
    <row r="291" spans="1:14">
      <c r="A291" s="213">
        <v>42818</v>
      </c>
      <c r="B291" s="155" t="s">
        <v>54</v>
      </c>
      <c r="C291" s="156" t="s">
        <v>30</v>
      </c>
      <c r="D291" s="159" t="s">
        <v>365</v>
      </c>
      <c r="E291" s="160" t="s">
        <v>56</v>
      </c>
      <c r="F291" s="69" t="s">
        <v>910</v>
      </c>
      <c r="G291" s="69" t="s">
        <v>911</v>
      </c>
      <c r="H291" s="69">
        <v>1</v>
      </c>
      <c r="I291" s="273">
        <v>42816.8958333333</v>
      </c>
      <c r="J291" s="273">
        <v>42817.875</v>
      </c>
      <c r="K291" s="257">
        <f t="shared" si="11"/>
        <v>23.5000000008149</v>
      </c>
      <c r="L291" s="155">
        <v>25</v>
      </c>
      <c r="M291" s="257">
        <f t="shared" si="12"/>
        <v>587.500000020372</v>
      </c>
      <c r="N291" s="69"/>
    </row>
    <row r="292" spans="1:14">
      <c r="A292" s="213">
        <v>42821</v>
      </c>
      <c r="B292" s="155" t="s">
        <v>54</v>
      </c>
      <c r="C292" s="156" t="s">
        <v>45</v>
      </c>
      <c r="D292" s="159" t="s">
        <v>352</v>
      </c>
      <c r="E292" s="160" t="s">
        <v>56</v>
      </c>
      <c r="F292" s="69" t="s">
        <v>902</v>
      </c>
      <c r="G292" s="69" t="s">
        <v>912</v>
      </c>
      <c r="H292" s="69">
        <v>1.8</v>
      </c>
      <c r="I292" s="273">
        <v>42819.25</v>
      </c>
      <c r="J292" s="273">
        <v>42819.5833333333</v>
      </c>
      <c r="K292" s="257">
        <f t="shared" si="11"/>
        <v>7.99999999918509</v>
      </c>
      <c r="L292" s="155">
        <v>35</v>
      </c>
      <c r="M292" s="257">
        <f t="shared" si="12"/>
        <v>279.999999971478</v>
      </c>
      <c r="N292" s="69"/>
    </row>
    <row r="293" spans="1:14">
      <c r="A293" s="213">
        <v>42821</v>
      </c>
      <c r="B293" s="155" t="s">
        <v>54</v>
      </c>
      <c r="C293" s="156" t="s">
        <v>45</v>
      </c>
      <c r="D293" s="159" t="s">
        <v>352</v>
      </c>
      <c r="E293" s="160" t="s">
        <v>56</v>
      </c>
      <c r="F293" s="69" t="s">
        <v>902</v>
      </c>
      <c r="G293" s="69" t="s">
        <v>913</v>
      </c>
      <c r="H293" s="69">
        <v>1.5</v>
      </c>
      <c r="I293" s="273">
        <v>42816.8541666667</v>
      </c>
      <c r="J293" s="273">
        <v>42819</v>
      </c>
      <c r="K293" s="257">
        <f t="shared" si="11"/>
        <v>51.4999999991851</v>
      </c>
      <c r="L293" s="155">
        <v>35</v>
      </c>
      <c r="M293" s="257">
        <f t="shared" si="12"/>
        <v>1802.49999997148</v>
      </c>
      <c r="N293" s="69"/>
    </row>
    <row r="294" spans="1:14">
      <c r="A294" s="213">
        <v>42821</v>
      </c>
      <c r="B294" s="155" t="s">
        <v>54</v>
      </c>
      <c r="C294" s="156" t="s">
        <v>30</v>
      </c>
      <c r="D294" s="159" t="s">
        <v>365</v>
      </c>
      <c r="E294" s="160" t="s">
        <v>56</v>
      </c>
      <c r="F294" s="69" t="s">
        <v>695</v>
      </c>
      <c r="G294" s="69" t="s">
        <v>914</v>
      </c>
      <c r="H294" s="69">
        <v>1</v>
      </c>
      <c r="I294" s="273">
        <v>42817.9166666667</v>
      </c>
      <c r="J294" s="273">
        <v>42818.0833333333</v>
      </c>
      <c r="K294" s="257">
        <f t="shared" si="11"/>
        <v>3.99999999837019</v>
      </c>
      <c r="L294" s="155">
        <v>25</v>
      </c>
      <c r="M294" s="257">
        <f t="shared" si="12"/>
        <v>99.9999999592548</v>
      </c>
      <c r="N294" s="69"/>
    </row>
    <row r="295" spans="1:14">
      <c r="A295" s="213">
        <v>42821</v>
      </c>
      <c r="B295" s="155" t="s">
        <v>54</v>
      </c>
      <c r="C295" s="156" t="s">
        <v>30</v>
      </c>
      <c r="D295" s="159" t="s">
        <v>365</v>
      </c>
      <c r="E295" s="160" t="s">
        <v>56</v>
      </c>
      <c r="F295" s="69" t="s">
        <v>695</v>
      </c>
      <c r="G295" s="69" t="s">
        <v>914</v>
      </c>
      <c r="H295" s="69">
        <v>1</v>
      </c>
      <c r="I295" s="273">
        <v>42818.0833333333</v>
      </c>
      <c r="J295" s="273">
        <v>42818.5625</v>
      </c>
      <c r="K295" s="86">
        <f t="shared" si="11"/>
        <v>11.5000000008149</v>
      </c>
      <c r="L295" s="155">
        <v>25</v>
      </c>
      <c r="M295" s="86">
        <f t="shared" si="12"/>
        <v>287.500000020373</v>
      </c>
      <c r="N295" s="69"/>
    </row>
    <row r="296" spans="1:14">
      <c r="A296" s="213">
        <v>42821</v>
      </c>
      <c r="B296" s="155" t="s">
        <v>54</v>
      </c>
      <c r="C296" s="156" t="s">
        <v>30</v>
      </c>
      <c r="D296" s="159" t="s">
        <v>364</v>
      </c>
      <c r="E296" s="160" t="s">
        <v>56</v>
      </c>
      <c r="F296" s="69" t="s">
        <v>821</v>
      </c>
      <c r="G296" s="69" t="s">
        <v>915</v>
      </c>
      <c r="H296" s="69">
        <v>1</v>
      </c>
      <c r="I296" s="273">
        <v>42820.6666666667</v>
      </c>
      <c r="J296" s="273">
        <v>42820.7291666667</v>
      </c>
      <c r="K296" s="257">
        <f t="shared" si="11"/>
        <v>1.5</v>
      </c>
      <c r="L296" s="155">
        <v>25</v>
      </c>
      <c r="M296" s="257">
        <f t="shared" si="12"/>
        <v>37.5</v>
      </c>
      <c r="N296" s="69"/>
    </row>
    <row r="297" spans="1:14">
      <c r="A297" s="213">
        <v>42821</v>
      </c>
      <c r="B297" s="155" t="s">
        <v>54</v>
      </c>
      <c r="C297" s="156" t="s">
        <v>30</v>
      </c>
      <c r="D297" s="159" t="s">
        <v>364</v>
      </c>
      <c r="E297" s="160" t="s">
        <v>56</v>
      </c>
      <c r="F297" s="69" t="s">
        <v>695</v>
      </c>
      <c r="G297" s="69" t="s">
        <v>915</v>
      </c>
      <c r="H297" s="69">
        <v>1</v>
      </c>
      <c r="I297" s="273">
        <v>42820.7291666667</v>
      </c>
      <c r="J297" s="273">
        <v>42821.0416666667</v>
      </c>
      <c r="K297" s="257">
        <f t="shared" si="11"/>
        <v>7.5</v>
      </c>
      <c r="L297" s="155">
        <v>25</v>
      </c>
      <c r="M297" s="257">
        <f t="shared" si="12"/>
        <v>187.5</v>
      </c>
      <c r="N297" s="69"/>
    </row>
    <row r="298" spans="1:14">
      <c r="A298" s="213">
        <v>42821</v>
      </c>
      <c r="B298" s="155" t="s">
        <v>54</v>
      </c>
      <c r="C298" s="156" t="s">
        <v>30</v>
      </c>
      <c r="D298" s="159" t="s">
        <v>364</v>
      </c>
      <c r="E298" s="160" t="s">
        <v>56</v>
      </c>
      <c r="F298" s="69" t="s">
        <v>814</v>
      </c>
      <c r="G298" s="69" t="s">
        <v>916</v>
      </c>
      <c r="H298" s="69">
        <v>1</v>
      </c>
      <c r="I298" s="273">
        <v>42818.6875</v>
      </c>
      <c r="J298" s="273">
        <v>42818.8125</v>
      </c>
      <c r="K298" s="257">
        <f t="shared" si="11"/>
        <v>3</v>
      </c>
      <c r="L298" s="155">
        <v>25</v>
      </c>
      <c r="M298" s="257">
        <f t="shared" si="12"/>
        <v>75</v>
      </c>
      <c r="N298" s="69"/>
    </row>
    <row r="299" spans="1:14">
      <c r="A299" s="213">
        <v>42821</v>
      </c>
      <c r="B299" s="155" t="s">
        <v>54</v>
      </c>
      <c r="C299" s="156" t="s">
        <v>30</v>
      </c>
      <c r="D299" s="159" t="s">
        <v>364</v>
      </c>
      <c r="E299" s="160" t="s">
        <v>56</v>
      </c>
      <c r="F299" s="69" t="s">
        <v>812</v>
      </c>
      <c r="G299" s="69" t="s">
        <v>916</v>
      </c>
      <c r="H299" s="69">
        <v>1</v>
      </c>
      <c r="I299" s="273">
        <v>42818.8125</v>
      </c>
      <c r="J299" s="273">
        <v>42819.5208333333</v>
      </c>
      <c r="K299" s="257">
        <f t="shared" si="11"/>
        <v>16.9999999991851</v>
      </c>
      <c r="L299" s="155">
        <v>25</v>
      </c>
      <c r="M299" s="257">
        <f t="shared" si="12"/>
        <v>424.999999979627</v>
      </c>
      <c r="N299" s="69"/>
    </row>
    <row r="300" spans="1:14">
      <c r="A300" s="213">
        <v>42821</v>
      </c>
      <c r="B300" s="155" t="s">
        <v>54</v>
      </c>
      <c r="C300" s="156" t="s">
        <v>30</v>
      </c>
      <c r="D300" s="159" t="s">
        <v>365</v>
      </c>
      <c r="E300" s="160" t="s">
        <v>56</v>
      </c>
      <c r="F300" s="69" t="s">
        <v>917</v>
      </c>
      <c r="G300" s="69" t="s">
        <v>918</v>
      </c>
      <c r="H300" s="69">
        <v>1</v>
      </c>
      <c r="I300" s="273">
        <v>42818.5625</v>
      </c>
      <c r="J300" s="273">
        <v>42818.6875</v>
      </c>
      <c r="K300" s="257">
        <f t="shared" si="11"/>
        <v>3</v>
      </c>
      <c r="L300" s="155">
        <v>25</v>
      </c>
      <c r="M300" s="257">
        <f t="shared" si="12"/>
        <v>75</v>
      </c>
      <c r="N300" s="69"/>
    </row>
    <row r="301" spans="1:14">
      <c r="A301" s="213">
        <v>42821</v>
      </c>
      <c r="B301" s="155" t="s">
        <v>54</v>
      </c>
      <c r="C301" s="156" t="s">
        <v>30</v>
      </c>
      <c r="D301" s="159" t="s">
        <v>365</v>
      </c>
      <c r="E301" s="160" t="s">
        <v>56</v>
      </c>
      <c r="F301" s="69" t="s">
        <v>902</v>
      </c>
      <c r="G301" s="69" t="s">
        <v>918</v>
      </c>
      <c r="H301" s="69">
        <v>1</v>
      </c>
      <c r="I301" s="273">
        <v>42819.6666666667</v>
      </c>
      <c r="J301" s="273">
        <v>42819.9583333333</v>
      </c>
      <c r="K301" s="257">
        <f t="shared" si="11"/>
        <v>6.99999999837019</v>
      </c>
      <c r="L301" s="155">
        <v>25</v>
      </c>
      <c r="M301" s="257">
        <f t="shared" si="12"/>
        <v>174.999999959255</v>
      </c>
      <c r="N301" s="69"/>
    </row>
    <row r="302" spans="1:14">
      <c r="A302" s="213">
        <v>42823</v>
      </c>
      <c r="B302" s="155" t="s">
        <v>54</v>
      </c>
      <c r="C302" s="156" t="s">
        <v>39</v>
      </c>
      <c r="D302" s="159" t="s">
        <v>377</v>
      </c>
      <c r="E302" s="160" t="s">
        <v>56</v>
      </c>
      <c r="F302" s="69" t="s">
        <v>698</v>
      </c>
      <c r="G302" s="69" t="s">
        <v>919</v>
      </c>
      <c r="H302" s="69">
        <v>1</v>
      </c>
      <c r="I302" s="273">
        <v>42821.4166666667</v>
      </c>
      <c r="J302" s="273">
        <v>42821.6875</v>
      </c>
      <c r="K302" s="257">
        <f t="shared" si="11"/>
        <v>6.49999999918509</v>
      </c>
      <c r="L302" s="155">
        <v>25</v>
      </c>
      <c r="M302" s="257">
        <f t="shared" si="12"/>
        <v>162.499999979627</v>
      </c>
      <c r="N302" s="69"/>
    </row>
    <row r="303" spans="1:14">
      <c r="A303" s="213">
        <v>42823</v>
      </c>
      <c r="B303" s="155" t="s">
        <v>54</v>
      </c>
      <c r="C303" s="156" t="s">
        <v>39</v>
      </c>
      <c r="D303" s="159" t="s">
        <v>377</v>
      </c>
      <c r="E303" s="160" t="s">
        <v>56</v>
      </c>
      <c r="F303" s="69" t="s">
        <v>695</v>
      </c>
      <c r="G303" s="69" t="s">
        <v>920</v>
      </c>
      <c r="H303" s="69">
        <v>1</v>
      </c>
      <c r="I303" s="273">
        <v>42821.0416666667</v>
      </c>
      <c r="J303" s="273">
        <v>42821.4166666667</v>
      </c>
      <c r="K303" s="257">
        <f t="shared" si="11"/>
        <v>9</v>
      </c>
      <c r="L303" s="155">
        <v>25</v>
      </c>
      <c r="M303" s="257">
        <f t="shared" si="12"/>
        <v>225</v>
      </c>
      <c r="N303" s="69"/>
    </row>
    <row r="304" spans="1:14">
      <c r="A304" s="213">
        <v>42823</v>
      </c>
      <c r="B304" s="155" t="s">
        <v>54</v>
      </c>
      <c r="C304" s="156" t="s">
        <v>39</v>
      </c>
      <c r="D304" s="159" t="s">
        <v>376</v>
      </c>
      <c r="E304" s="160" t="s">
        <v>56</v>
      </c>
      <c r="F304" s="69" t="s">
        <v>698</v>
      </c>
      <c r="G304" s="69" t="s">
        <v>921</v>
      </c>
      <c r="H304" s="69">
        <v>1</v>
      </c>
      <c r="I304" s="273">
        <v>42821.6875</v>
      </c>
      <c r="J304" s="273">
        <v>42822.0625</v>
      </c>
      <c r="K304" s="86">
        <f t="shared" si="11"/>
        <v>9</v>
      </c>
      <c r="L304" s="155">
        <v>25</v>
      </c>
      <c r="M304" s="86">
        <f t="shared" si="12"/>
        <v>225</v>
      </c>
      <c r="N304" s="69"/>
    </row>
    <row r="305" spans="1:14">
      <c r="A305" s="213">
        <v>42823</v>
      </c>
      <c r="B305" s="155" t="s">
        <v>54</v>
      </c>
      <c r="C305" s="156" t="s">
        <v>39</v>
      </c>
      <c r="D305" s="159" t="s">
        <v>376</v>
      </c>
      <c r="E305" s="160" t="s">
        <v>56</v>
      </c>
      <c r="F305" s="69" t="s">
        <v>695</v>
      </c>
      <c r="G305" s="69" t="s">
        <v>922</v>
      </c>
      <c r="H305" s="69">
        <v>1</v>
      </c>
      <c r="I305" s="273">
        <v>42822.2083333333</v>
      </c>
      <c r="J305" s="273">
        <v>42822.3541666667</v>
      </c>
      <c r="K305" s="257">
        <f t="shared" si="11"/>
        <v>3.50000000162981</v>
      </c>
      <c r="L305" s="155">
        <v>25</v>
      </c>
      <c r="M305" s="257">
        <f t="shared" si="12"/>
        <v>87.5000000407452</v>
      </c>
      <c r="N305" s="69"/>
    </row>
    <row r="306" spans="1:14">
      <c r="A306" s="213">
        <v>42825</v>
      </c>
      <c r="B306" s="168" t="s">
        <v>54</v>
      </c>
      <c r="C306" s="189" t="s">
        <v>201</v>
      </c>
      <c r="D306" s="168" t="s">
        <v>220</v>
      </c>
      <c r="E306" s="155" t="s">
        <v>56</v>
      </c>
      <c r="F306" s="69" t="s">
        <v>695</v>
      </c>
      <c r="G306" s="69" t="s">
        <v>923</v>
      </c>
      <c r="H306" s="69">
        <v>1.8</v>
      </c>
      <c r="I306" s="273">
        <v>42823.4583333333</v>
      </c>
      <c r="J306" s="273">
        <v>42824.6666666667</v>
      </c>
      <c r="K306" s="257">
        <f t="shared" si="11"/>
        <v>29.0000000016298</v>
      </c>
      <c r="L306" s="155">
        <v>30</v>
      </c>
      <c r="M306" s="257">
        <f t="shared" si="12"/>
        <v>870.000000048894</v>
      </c>
      <c r="N306" s="69"/>
    </row>
    <row r="307" spans="1:14">
      <c r="A307" s="213">
        <v>42825</v>
      </c>
      <c r="B307" s="168" t="s">
        <v>54</v>
      </c>
      <c r="C307" s="189" t="s">
        <v>201</v>
      </c>
      <c r="D307" s="168" t="s">
        <v>220</v>
      </c>
      <c r="E307" s="155" t="s">
        <v>56</v>
      </c>
      <c r="F307" s="69" t="s">
        <v>695</v>
      </c>
      <c r="G307" s="69" t="s">
        <v>923</v>
      </c>
      <c r="H307" s="69">
        <v>1.8</v>
      </c>
      <c r="I307" s="273">
        <v>42824.6666666667</v>
      </c>
      <c r="J307" s="273">
        <v>42825.125</v>
      </c>
      <c r="K307" s="257">
        <f t="shared" si="11"/>
        <v>10.9999999991851</v>
      </c>
      <c r="L307" s="155">
        <v>30</v>
      </c>
      <c r="M307" s="257">
        <f t="shared" si="12"/>
        <v>329.999999975553</v>
      </c>
      <c r="N307" s="69"/>
    </row>
    <row r="308" spans="1:14">
      <c r="A308" s="213">
        <v>42825</v>
      </c>
      <c r="B308" s="168" t="s">
        <v>54</v>
      </c>
      <c r="C308" s="189" t="s">
        <v>201</v>
      </c>
      <c r="D308" s="168" t="s">
        <v>220</v>
      </c>
      <c r="E308" s="155" t="s">
        <v>56</v>
      </c>
      <c r="F308" s="69" t="s">
        <v>917</v>
      </c>
      <c r="G308" s="69" t="s">
        <v>909</v>
      </c>
      <c r="H308" s="69">
        <v>1.2</v>
      </c>
      <c r="I308" s="273">
        <v>42823.9583333333</v>
      </c>
      <c r="J308" s="273">
        <v>42824.6875</v>
      </c>
      <c r="K308" s="257">
        <f t="shared" si="11"/>
        <v>17.5000000008149</v>
      </c>
      <c r="L308" s="155">
        <v>30</v>
      </c>
      <c r="M308" s="257">
        <f t="shared" si="12"/>
        <v>525.000000024447</v>
      </c>
      <c r="N308" s="69"/>
    </row>
    <row r="309" spans="1:14">
      <c r="A309" s="213">
        <v>42825</v>
      </c>
      <c r="B309" s="168" t="s">
        <v>54</v>
      </c>
      <c r="C309" s="189" t="s">
        <v>201</v>
      </c>
      <c r="D309" s="168" t="s">
        <v>220</v>
      </c>
      <c r="E309" s="155" t="s">
        <v>56</v>
      </c>
      <c r="F309" s="69" t="s">
        <v>902</v>
      </c>
      <c r="G309" s="69" t="s">
        <v>909</v>
      </c>
      <c r="H309" s="69">
        <v>1.2</v>
      </c>
      <c r="I309" s="273">
        <v>42822.7083333333</v>
      </c>
      <c r="J309" s="273">
        <v>42823.8958333333</v>
      </c>
      <c r="K309" s="257">
        <f t="shared" si="11"/>
        <v>28.5</v>
      </c>
      <c r="L309" s="155">
        <v>30</v>
      </c>
      <c r="M309" s="257">
        <f t="shared" si="12"/>
        <v>855</v>
      </c>
      <c r="N309" s="69"/>
    </row>
    <row r="310" spans="1:14">
      <c r="A310" s="213">
        <v>42825</v>
      </c>
      <c r="B310" s="168" t="s">
        <v>54</v>
      </c>
      <c r="C310" s="189" t="s">
        <v>45</v>
      </c>
      <c r="D310" s="168" t="s">
        <v>196</v>
      </c>
      <c r="E310" s="155" t="s">
        <v>56</v>
      </c>
      <c r="F310" s="69" t="s">
        <v>745</v>
      </c>
      <c r="G310" s="69" t="s">
        <v>924</v>
      </c>
      <c r="H310" s="69">
        <v>1</v>
      </c>
      <c r="I310" s="273">
        <v>42823.0416666667</v>
      </c>
      <c r="J310" s="273">
        <v>42823.5208333333</v>
      </c>
      <c r="K310" s="257">
        <f t="shared" si="11"/>
        <v>11.4999999983702</v>
      </c>
      <c r="L310" s="155">
        <v>25</v>
      </c>
      <c r="M310" s="257">
        <f t="shared" si="12"/>
        <v>287.499999959255</v>
      </c>
      <c r="N310" s="69"/>
    </row>
    <row r="311" spans="1:14">
      <c r="A311" s="213">
        <v>42825</v>
      </c>
      <c r="B311" s="168" t="s">
        <v>54</v>
      </c>
      <c r="C311" s="189" t="s">
        <v>45</v>
      </c>
      <c r="D311" s="168" t="s">
        <v>196</v>
      </c>
      <c r="E311" s="155" t="s">
        <v>56</v>
      </c>
      <c r="F311" s="69" t="s">
        <v>745</v>
      </c>
      <c r="G311" s="69" t="s">
        <v>925</v>
      </c>
      <c r="H311" s="69">
        <v>1</v>
      </c>
      <c r="I311" s="273">
        <v>42822.875</v>
      </c>
      <c r="J311" s="273">
        <v>42823.0416666667</v>
      </c>
      <c r="K311" s="257">
        <f t="shared" si="11"/>
        <v>4.00000000081491</v>
      </c>
      <c r="L311" s="155">
        <v>25</v>
      </c>
      <c r="M311" s="257">
        <f t="shared" si="12"/>
        <v>100.000000020373</v>
      </c>
      <c r="N311" s="69"/>
    </row>
    <row r="312" spans="1:14">
      <c r="A312" s="213">
        <v>42828</v>
      </c>
      <c r="B312" s="168" t="s">
        <v>54</v>
      </c>
      <c r="C312" s="189" t="s">
        <v>85</v>
      </c>
      <c r="D312" s="168" t="s">
        <v>190</v>
      </c>
      <c r="E312" s="155" t="s">
        <v>56</v>
      </c>
      <c r="F312" s="69" t="s">
        <v>781</v>
      </c>
      <c r="G312" s="69" t="s">
        <v>926</v>
      </c>
      <c r="H312" s="69">
        <v>1.8</v>
      </c>
      <c r="I312" s="273">
        <v>42827.2916666667</v>
      </c>
      <c r="J312" s="273">
        <v>42827.3333333333</v>
      </c>
      <c r="K312" s="257">
        <f t="shared" si="11"/>
        <v>0.999999998370185</v>
      </c>
      <c r="L312" s="155">
        <v>25</v>
      </c>
      <c r="M312" s="257">
        <f t="shared" si="12"/>
        <v>24.9999999592546</v>
      </c>
      <c r="N312" s="69"/>
    </row>
    <row r="313" spans="1:14">
      <c r="A313" s="213">
        <v>42828</v>
      </c>
      <c r="B313" s="155" t="s">
        <v>54</v>
      </c>
      <c r="C313" s="156" t="s">
        <v>45</v>
      </c>
      <c r="D313" s="159" t="s">
        <v>352</v>
      </c>
      <c r="E313" s="160" t="s">
        <v>56</v>
      </c>
      <c r="F313" s="69" t="s">
        <v>695</v>
      </c>
      <c r="G313" s="69" t="s">
        <v>927</v>
      </c>
      <c r="H313" s="69">
        <v>1.8</v>
      </c>
      <c r="I313" s="273">
        <v>42825.125</v>
      </c>
      <c r="J313" s="273">
        <v>42825.875</v>
      </c>
      <c r="K313" s="86">
        <f t="shared" si="11"/>
        <v>18</v>
      </c>
      <c r="L313" s="155">
        <v>45</v>
      </c>
      <c r="M313" s="86">
        <f t="shared" si="12"/>
        <v>810</v>
      </c>
      <c r="N313" s="69"/>
    </row>
    <row r="314" spans="1:14">
      <c r="A314" s="213">
        <v>42828</v>
      </c>
      <c r="B314" s="155" t="s">
        <v>54</v>
      </c>
      <c r="C314" s="156" t="s">
        <v>45</v>
      </c>
      <c r="D314" s="159" t="s">
        <v>352</v>
      </c>
      <c r="E314" s="160" t="s">
        <v>56</v>
      </c>
      <c r="F314" s="69" t="s">
        <v>821</v>
      </c>
      <c r="G314" s="69" t="s">
        <v>927</v>
      </c>
      <c r="H314" s="69">
        <v>1.5</v>
      </c>
      <c r="I314" s="273">
        <v>42826.4166666667</v>
      </c>
      <c r="J314" s="273">
        <v>42827.2916666667</v>
      </c>
      <c r="K314" s="257">
        <f t="shared" si="11"/>
        <v>21</v>
      </c>
      <c r="L314" s="155">
        <v>35</v>
      </c>
      <c r="M314" s="257">
        <f t="shared" si="12"/>
        <v>735</v>
      </c>
      <c r="N314" s="69"/>
    </row>
    <row r="315" spans="1:14">
      <c r="A315" s="213">
        <v>42828</v>
      </c>
      <c r="B315" s="155" t="s">
        <v>54</v>
      </c>
      <c r="C315" s="156" t="s">
        <v>45</v>
      </c>
      <c r="D315" s="159" t="s">
        <v>352</v>
      </c>
      <c r="E315" s="160" t="s">
        <v>56</v>
      </c>
      <c r="F315" s="69" t="s">
        <v>824</v>
      </c>
      <c r="G315" s="69" t="s">
        <v>928</v>
      </c>
      <c r="H315" s="69">
        <v>1.2</v>
      </c>
      <c r="I315" s="273">
        <v>42825.0833333333</v>
      </c>
      <c r="J315" s="273">
        <v>42825.6041666667</v>
      </c>
      <c r="K315" s="257">
        <f t="shared" si="11"/>
        <v>12.5000000016298</v>
      </c>
      <c r="L315" s="155">
        <v>30</v>
      </c>
      <c r="M315" s="257">
        <f t="shared" si="12"/>
        <v>375.000000048894</v>
      </c>
      <c r="N315" s="69"/>
    </row>
    <row r="316" spans="1:14">
      <c r="A316" s="213">
        <v>42828</v>
      </c>
      <c r="B316" s="155" t="s">
        <v>54</v>
      </c>
      <c r="C316" s="156" t="s">
        <v>39</v>
      </c>
      <c r="D316" s="159" t="s">
        <v>356</v>
      </c>
      <c r="E316" s="160" t="s">
        <v>56</v>
      </c>
      <c r="F316" s="69"/>
      <c r="G316" s="69" t="s">
        <v>929</v>
      </c>
      <c r="H316" s="69">
        <v>1</v>
      </c>
      <c r="I316" s="273">
        <v>42827.7916666667</v>
      </c>
      <c r="J316" s="273">
        <v>42827.8541666667</v>
      </c>
      <c r="K316" s="257">
        <f t="shared" si="11"/>
        <v>1.5</v>
      </c>
      <c r="L316" s="155">
        <v>25</v>
      </c>
      <c r="M316" s="257">
        <f t="shared" si="12"/>
        <v>37.5</v>
      </c>
      <c r="N316" s="69"/>
    </row>
    <row r="317" spans="1:14">
      <c r="A317" s="213">
        <v>42828</v>
      </c>
      <c r="B317" s="155" t="s">
        <v>54</v>
      </c>
      <c r="C317" s="156" t="s">
        <v>27</v>
      </c>
      <c r="D317" s="159" t="s">
        <v>338</v>
      </c>
      <c r="E317" s="160" t="s">
        <v>56</v>
      </c>
      <c r="F317" s="69" t="s">
        <v>754</v>
      </c>
      <c r="G317" s="69" t="s">
        <v>930</v>
      </c>
      <c r="H317" s="69">
        <v>1.8</v>
      </c>
      <c r="I317" s="273">
        <v>42826.8125</v>
      </c>
      <c r="J317" s="273">
        <v>42827.2916666667</v>
      </c>
      <c r="K317" s="257">
        <f t="shared" si="11"/>
        <v>11.5000000008149</v>
      </c>
      <c r="L317" s="155">
        <v>45</v>
      </c>
      <c r="M317" s="257">
        <f t="shared" si="12"/>
        <v>517.50000003667</v>
      </c>
      <c r="N317" s="69"/>
    </row>
    <row r="318" spans="1:14">
      <c r="A318" s="213">
        <v>42828</v>
      </c>
      <c r="B318" s="155" t="s">
        <v>54</v>
      </c>
      <c r="C318" s="156" t="s">
        <v>27</v>
      </c>
      <c r="D318" s="159" t="s">
        <v>292</v>
      </c>
      <c r="E318" s="160" t="s">
        <v>56</v>
      </c>
      <c r="F318" s="69" t="s">
        <v>814</v>
      </c>
      <c r="G318" s="69" t="s">
        <v>931</v>
      </c>
      <c r="H318" s="69">
        <v>2.2</v>
      </c>
      <c r="I318" s="273">
        <v>42826.8333333333</v>
      </c>
      <c r="J318" s="273">
        <v>42827.1666666667</v>
      </c>
      <c r="K318" s="257">
        <f t="shared" si="11"/>
        <v>8.00000000162981</v>
      </c>
      <c r="L318" s="155">
        <v>60</v>
      </c>
      <c r="M318" s="257">
        <f t="shared" si="12"/>
        <v>480.000000097789</v>
      </c>
      <c r="N318" s="69"/>
    </row>
    <row r="319" spans="1:14">
      <c r="A319" s="213">
        <v>42831</v>
      </c>
      <c r="B319" s="155" t="s">
        <v>54</v>
      </c>
      <c r="C319" s="156" t="s">
        <v>27</v>
      </c>
      <c r="D319" s="159" t="s">
        <v>292</v>
      </c>
      <c r="E319" s="160" t="s">
        <v>56</v>
      </c>
      <c r="F319" s="69" t="s">
        <v>754</v>
      </c>
      <c r="G319" s="69" t="s">
        <v>932</v>
      </c>
      <c r="H319" s="69">
        <v>1</v>
      </c>
      <c r="I319" s="273">
        <v>42828.875</v>
      </c>
      <c r="J319" s="273">
        <v>42829.0416666667</v>
      </c>
      <c r="K319" s="257">
        <f t="shared" si="11"/>
        <v>4.00000000081491</v>
      </c>
      <c r="L319" s="155">
        <v>30</v>
      </c>
      <c r="M319" s="257">
        <f t="shared" si="12"/>
        <v>120.000000024447</v>
      </c>
      <c r="N319" s="69"/>
    </row>
    <row r="320" spans="1:14">
      <c r="A320" s="213">
        <v>42833</v>
      </c>
      <c r="B320" s="155" t="s">
        <v>54</v>
      </c>
      <c r="C320" s="156" t="s">
        <v>27</v>
      </c>
      <c r="D320" s="159" t="s">
        <v>372</v>
      </c>
      <c r="E320" s="160" t="s">
        <v>56</v>
      </c>
      <c r="F320" s="69" t="s">
        <v>698</v>
      </c>
      <c r="G320" s="69" t="s">
        <v>933</v>
      </c>
      <c r="H320" s="69">
        <v>1</v>
      </c>
      <c r="I320" s="273">
        <v>42831.0833333333</v>
      </c>
      <c r="J320" s="273">
        <v>42831.8958333333</v>
      </c>
      <c r="K320" s="257">
        <f t="shared" si="11"/>
        <v>19.5</v>
      </c>
      <c r="L320" s="155">
        <v>25</v>
      </c>
      <c r="M320" s="257">
        <f t="shared" si="12"/>
        <v>487.5</v>
      </c>
      <c r="N320" s="69"/>
    </row>
    <row r="321" spans="1:14">
      <c r="A321" s="213">
        <v>42835</v>
      </c>
      <c r="B321" s="155" t="s">
        <v>54</v>
      </c>
      <c r="C321" s="156" t="s">
        <v>45</v>
      </c>
      <c r="D321" s="159" t="s">
        <v>352</v>
      </c>
      <c r="E321" s="160" t="s">
        <v>56</v>
      </c>
      <c r="F321" s="69" t="s">
        <v>751</v>
      </c>
      <c r="G321" s="69" t="s">
        <v>934</v>
      </c>
      <c r="H321" s="69">
        <v>1</v>
      </c>
      <c r="I321" s="273">
        <v>42833.6666666667</v>
      </c>
      <c r="J321" s="273">
        <v>42833.7083333333</v>
      </c>
      <c r="K321" s="257">
        <f t="shared" si="11"/>
        <v>0.999999998370185</v>
      </c>
      <c r="L321" s="155">
        <v>25</v>
      </c>
      <c r="M321" s="257">
        <f t="shared" si="12"/>
        <v>24.9999999592546</v>
      </c>
      <c r="N321" s="69"/>
    </row>
    <row r="322" spans="1:14">
      <c r="A322" s="213">
        <v>42835</v>
      </c>
      <c r="B322" s="155" t="s">
        <v>54</v>
      </c>
      <c r="C322" s="156" t="s">
        <v>45</v>
      </c>
      <c r="D322" s="159" t="s">
        <v>352</v>
      </c>
      <c r="E322" s="160" t="s">
        <v>56</v>
      </c>
      <c r="F322" s="69" t="s">
        <v>751</v>
      </c>
      <c r="G322" s="69" t="s">
        <v>934</v>
      </c>
      <c r="H322" s="69">
        <v>1</v>
      </c>
      <c r="I322" s="273">
        <v>42833.7083333333</v>
      </c>
      <c r="J322" s="273">
        <v>42833.9583333333</v>
      </c>
      <c r="K322" s="86">
        <f t="shared" si="11"/>
        <v>6</v>
      </c>
      <c r="L322" s="155">
        <v>25</v>
      </c>
      <c r="M322" s="86">
        <f t="shared" si="12"/>
        <v>150</v>
      </c>
      <c r="N322" s="69"/>
    </row>
    <row r="323" spans="1:14">
      <c r="A323" s="213">
        <v>42835</v>
      </c>
      <c r="B323" s="155" t="s">
        <v>54</v>
      </c>
      <c r="C323" s="156" t="s">
        <v>27</v>
      </c>
      <c r="D323" s="159" t="s">
        <v>372</v>
      </c>
      <c r="E323" s="160" t="s">
        <v>56</v>
      </c>
      <c r="F323" s="69" t="s">
        <v>695</v>
      </c>
      <c r="G323" s="69" t="s">
        <v>935</v>
      </c>
      <c r="H323" s="69">
        <v>1</v>
      </c>
      <c r="I323" s="273">
        <v>42833.25</v>
      </c>
      <c r="J323" s="273">
        <v>42833.6666666667</v>
      </c>
      <c r="K323" s="257">
        <f t="shared" si="11"/>
        <v>10.0000000008149</v>
      </c>
      <c r="L323" s="155">
        <v>25</v>
      </c>
      <c r="M323" s="257">
        <f t="shared" si="12"/>
        <v>250.000000020373</v>
      </c>
      <c r="N323" s="69"/>
    </row>
    <row r="324" spans="1:14">
      <c r="A324" s="213">
        <v>42835</v>
      </c>
      <c r="B324" s="155" t="s">
        <v>54</v>
      </c>
      <c r="C324" s="61" t="s">
        <v>38</v>
      </c>
      <c r="D324" s="69" t="s">
        <v>716</v>
      </c>
      <c r="E324" s="160" t="s">
        <v>56</v>
      </c>
      <c r="F324" s="69" t="s">
        <v>781</v>
      </c>
      <c r="G324" s="69" t="s">
        <v>747</v>
      </c>
      <c r="H324" s="69">
        <v>1.5</v>
      </c>
      <c r="I324" s="273">
        <v>42832.6666666667</v>
      </c>
      <c r="J324" s="273">
        <v>42832.7708333333</v>
      </c>
      <c r="K324" s="257">
        <f t="shared" si="11"/>
        <v>2.49999999837019</v>
      </c>
      <c r="L324" s="155">
        <v>35</v>
      </c>
      <c r="M324" s="257">
        <f t="shared" si="12"/>
        <v>87.4999999429566</v>
      </c>
      <c r="N324" s="69"/>
    </row>
    <row r="325" spans="1:14">
      <c r="A325" s="213">
        <v>42835</v>
      </c>
      <c r="B325" s="155" t="s">
        <v>54</v>
      </c>
      <c r="C325" s="61" t="s">
        <v>38</v>
      </c>
      <c r="D325" s="69" t="s">
        <v>716</v>
      </c>
      <c r="E325" s="160" t="s">
        <v>56</v>
      </c>
      <c r="F325" s="69" t="s">
        <v>690</v>
      </c>
      <c r="G325" s="69" t="s">
        <v>735</v>
      </c>
      <c r="H325" s="69">
        <v>1.5</v>
      </c>
      <c r="I325" s="273">
        <v>42832.7708333333</v>
      </c>
      <c r="J325" s="273">
        <v>42832.875</v>
      </c>
      <c r="K325" s="257">
        <f t="shared" si="11"/>
        <v>2.50000000081491</v>
      </c>
      <c r="L325" s="155">
        <v>30</v>
      </c>
      <c r="M325" s="257">
        <f t="shared" si="12"/>
        <v>75.0000000244473</v>
      </c>
      <c r="N325" s="69"/>
    </row>
    <row r="326" spans="1:14">
      <c r="A326" s="213">
        <v>42835</v>
      </c>
      <c r="B326" s="155" t="s">
        <v>54</v>
      </c>
      <c r="C326" s="61" t="s">
        <v>38</v>
      </c>
      <c r="D326" s="69" t="s">
        <v>716</v>
      </c>
      <c r="E326" s="160" t="s">
        <v>56</v>
      </c>
      <c r="F326" s="69" t="s">
        <v>690</v>
      </c>
      <c r="G326" s="69" t="s">
        <v>735</v>
      </c>
      <c r="H326" s="69">
        <v>1.5</v>
      </c>
      <c r="I326" s="273">
        <v>42832.875</v>
      </c>
      <c r="J326" s="273">
        <v>42832.9791666667</v>
      </c>
      <c r="K326" s="257">
        <f t="shared" si="11"/>
        <v>2.50000000081491</v>
      </c>
      <c r="L326" s="155">
        <v>30</v>
      </c>
      <c r="M326" s="257">
        <f t="shared" si="12"/>
        <v>75.0000000244473</v>
      </c>
      <c r="N326" s="69"/>
    </row>
    <row r="327" spans="1:14">
      <c r="A327" s="213">
        <v>42837</v>
      </c>
      <c r="B327" s="155" t="s">
        <v>54</v>
      </c>
      <c r="C327" s="156" t="s">
        <v>27</v>
      </c>
      <c r="D327" s="159" t="s">
        <v>373</v>
      </c>
      <c r="E327" s="160" t="s">
        <v>56</v>
      </c>
      <c r="F327" s="69" t="s">
        <v>698</v>
      </c>
      <c r="G327" s="69" t="s">
        <v>936</v>
      </c>
      <c r="H327" s="69">
        <v>1</v>
      </c>
      <c r="I327" s="273">
        <v>42836.6041666667</v>
      </c>
      <c r="J327" s="273">
        <v>42836.6666666667</v>
      </c>
      <c r="K327" s="257">
        <f t="shared" si="11"/>
        <v>1.5</v>
      </c>
      <c r="L327" s="155">
        <v>25</v>
      </c>
      <c r="M327" s="257">
        <f t="shared" si="12"/>
        <v>37.5</v>
      </c>
      <c r="N327" s="69"/>
    </row>
    <row r="328" spans="1:14">
      <c r="A328" s="213">
        <v>42837</v>
      </c>
      <c r="B328" s="155" t="s">
        <v>54</v>
      </c>
      <c r="C328" s="156" t="s">
        <v>27</v>
      </c>
      <c r="D328" s="159" t="s">
        <v>373</v>
      </c>
      <c r="E328" s="160" t="s">
        <v>56</v>
      </c>
      <c r="F328" s="69" t="s">
        <v>890</v>
      </c>
      <c r="G328" s="69" t="s">
        <v>936</v>
      </c>
      <c r="H328" s="69">
        <v>1</v>
      </c>
      <c r="I328" s="273">
        <v>42836.4583333333</v>
      </c>
      <c r="J328" s="273">
        <v>42836.6041666667</v>
      </c>
      <c r="K328" s="257">
        <f t="shared" si="11"/>
        <v>3.49999999988358</v>
      </c>
      <c r="L328" s="155">
        <v>25</v>
      </c>
      <c r="M328" s="257">
        <f t="shared" si="12"/>
        <v>87.4999999970895</v>
      </c>
      <c r="N328" s="69"/>
    </row>
    <row r="329" spans="1:14">
      <c r="A329" s="213">
        <v>42837</v>
      </c>
      <c r="B329" s="155" t="s">
        <v>54</v>
      </c>
      <c r="C329" s="156" t="s">
        <v>27</v>
      </c>
      <c r="D329" s="159" t="s">
        <v>373</v>
      </c>
      <c r="E329" s="160" t="s">
        <v>56</v>
      </c>
      <c r="F329" s="69" t="s">
        <v>937</v>
      </c>
      <c r="G329" s="69" t="s">
        <v>938</v>
      </c>
      <c r="H329" s="69">
        <v>1</v>
      </c>
      <c r="I329" s="273">
        <v>42836.6666666667</v>
      </c>
      <c r="J329" s="273">
        <v>42836.75</v>
      </c>
      <c r="K329" s="257">
        <f t="shared" si="11"/>
        <v>2.00000000005821</v>
      </c>
      <c r="L329" s="155">
        <v>25</v>
      </c>
      <c r="M329" s="257">
        <f t="shared" si="12"/>
        <v>50.0000000014552</v>
      </c>
      <c r="N329" s="69"/>
    </row>
    <row r="330" spans="1:14">
      <c r="A330" s="213">
        <v>42837</v>
      </c>
      <c r="B330" s="155" t="s">
        <v>54</v>
      </c>
      <c r="C330" s="156" t="s">
        <v>27</v>
      </c>
      <c r="D330" s="159" t="s">
        <v>373</v>
      </c>
      <c r="E330" s="160" t="s">
        <v>56</v>
      </c>
      <c r="F330" s="69" t="s">
        <v>939</v>
      </c>
      <c r="G330" s="69" t="s">
        <v>938</v>
      </c>
      <c r="H330" s="69">
        <v>1</v>
      </c>
      <c r="I330" s="273">
        <v>42836.75</v>
      </c>
      <c r="J330" s="273">
        <v>42836.875</v>
      </c>
      <c r="K330" s="257">
        <f t="shared" si="11"/>
        <v>3</v>
      </c>
      <c r="L330" s="155">
        <v>25</v>
      </c>
      <c r="M330" s="257">
        <f t="shared" si="12"/>
        <v>75</v>
      </c>
      <c r="N330" s="69"/>
    </row>
    <row r="331" spans="1:14">
      <c r="A331" s="213">
        <v>42837</v>
      </c>
      <c r="B331" s="155" t="s">
        <v>54</v>
      </c>
      <c r="C331" s="156" t="s">
        <v>27</v>
      </c>
      <c r="D331" s="159" t="s">
        <v>372</v>
      </c>
      <c r="E331" s="160" t="s">
        <v>56</v>
      </c>
      <c r="F331" s="69" t="s">
        <v>940</v>
      </c>
      <c r="G331" s="69" t="s">
        <v>920</v>
      </c>
      <c r="H331" s="69">
        <v>1</v>
      </c>
      <c r="I331" s="273">
        <v>42836.875</v>
      </c>
      <c r="J331" s="273">
        <v>42837.0625</v>
      </c>
      <c r="K331" s="86">
        <f t="shared" si="11"/>
        <v>4.5</v>
      </c>
      <c r="L331" s="155">
        <v>25</v>
      </c>
      <c r="M331" s="86">
        <f t="shared" si="12"/>
        <v>112.5</v>
      </c>
      <c r="N331" s="69"/>
    </row>
    <row r="332" spans="1:14">
      <c r="A332" s="213">
        <v>42837</v>
      </c>
      <c r="B332" s="155" t="s">
        <v>54</v>
      </c>
      <c r="C332" s="156" t="s">
        <v>27</v>
      </c>
      <c r="D332" s="159" t="s">
        <v>372</v>
      </c>
      <c r="E332" s="160" t="s">
        <v>56</v>
      </c>
      <c r="F332" s="69" t="s">
        <v>695</v>
      </c>
      <c r="G332" s="69" t="s">
        <v>941</v>
      </c>
      <c r="H332" s="69">
        <v>1</v>
      </c>
      <c r="I332" s="273">
        <v>42835.6666666667</v>
      </c>
      <c r="J332" s="273">
        <v>42835.75</v>
      </c>
      <c r="K332" s="257">
        <f t="shared" si="11"/>
        <v>2.00000000005821</v>
      </c>
      <c r="L332" s="155">
        <v>25</v>
      </c>
      <c r="M332" s="257">
        <f t="shared" si="12"/>
        <v>50.0000000014552</v>
      </c>
      <c r="N332" s="69"/>
    </row>
    <row r="333" spans="1:14">
      <c r="A333" s="213">
        <v>42839</v>
      </c>
      <c r="B333" s="155" t="s">
        <v>54</v>
      </c>
      <c r="C333" s="156" t="s">
        <v>27</v>
      </c>
      <c r="D333" s="159" t="s">
        <v>372</v>
      </c>
      <c r="E333" s="160" t="s">
        <v>56</v>
      </c>
      <c r="F333" s="69" t="s">
        <v>690</v>
      </c>
      <c r="G333" s="69" t="s">
        <v>919</v>
      </c>
      <c r="H333" s="69">
        <v>1</v>
      </c>
      <c r="I333" s="273">
        <v>42837.4583333333</v>
      </c>
      <c r="J333" s="273">
        <v>42837.7083333333</v>
      </c>
      <c r="K333" s="257">
        <f t="shared" ref="K333:K396" si="13">(J333-I333)*24</f>
        <v>6</v>
      </c>
      <c r="L333" s="155">
        <v>25</v>
      </c>
      <c r="M333" s="257">
        <f t="shared" ref="M333:M396" si="14">K333*L333</f>
        <v>150</v>
      </c>
      <c r="N333" s="69"/>
    </row>
    <row r="334" spans="1:14">
      <c r="A334" s="213">
        <v>42839</v>
      </c>
      <c r="B334" s="155" t="s">
        <v>54</v>
      </c>
      <c r="C334" s="156" t="s">
        <v>27</v>
      </c>
      <c r="D334" s="159" t="s">
        <v>373</v>
      </c>
      <c r="E334" s="160" t="s">
        <v>56</v>
      </c>
      <c r="F334" s="69" t="s">
        <v>940</v>
      </c>
      <c r="G334" s="69" t="s">
        <v>942</v>
      </c>
      <c r="H334" s="69">
        <v>1</v>
      </c>
      <c r="I334" s="273">
        <v>42837.0625</v>
      </c>
      <c r="J334" s="273">
        <v>42837.4583333333</v>
      </c>
      <c r="K334" s="257">
        <f t="shared" si="13"/>
        <v>9.49999999918509</v>
      </c>
      <c r="L334" s="155">
        <v>25</v>
      </c>
      <c r="M334" s="257">
        <f t="shared" si="14"/>
        <v>237.499999979627</v>
      </c>
      <c r="N334" s="69"/>
    </row>
    <row r="335" spans="1:14">
      <c r="A335" s="213">
        <v>42842</v>
      </c>
      <c r="B335" s="168" t="s">
        <v>54</v>
      </c>
      <c r="C335" s="189" t="s">
        <v>38</v>
      </c>
      <c r="D335" s="69" t="s">
        <v>143</v>
      </c>
      <c r="E335" s="155" t="s">
        <v>56</v>
      </c>
      <c r="F335" s="69" t="s">
        <v>754</v>
      </c>
      <c r="G335" s="69" t="s">
        <v>943</v>
      </c>
      <c r="H335" s="69">
        <v>2.2</v>
      </c>
      <c r="I335" s="273">
        <v>42840.6041666667</v>
      </c>
      <c r="J335" s="273">
        <v>42840.8333333333</v>
      </c>
      <c r="K335" s="257">
        <f t="shared" si="13"/>
        <v>5.49999999837019</v>
      </c>
      <c r="L335" s="155">
        <v>60</v>
      </c>
      <c r="M335" s="257">
        <f t="shared" si="14"/>
        <v>329.999999902211</v>
      </c>
      <c r="N335" s="69"/>
    </row>
    <row r="336" spans="1:14">
      <c r="A336" s="213">
        <v>42842</v>
      </c>
      <c r="B336" s="168" t="s">
        <v>54</v>
      </c>
      <c r="C336" s="189" t="s">
        <v>38</v>
      </c>
      <c r="D336" s="69" t="s">
        <v>143</v>
      </c>
      <c r="E336" s="155" t="s">
        <v>56</v>
      </c>
      <c r="F336" s="69" t="s">
        <v>754</v>
      </c>
      <c r="G336" s="69" t="s">
        <v>944</v>
      </c>
      <c r="H336" s="69">
        <v>2.2</v>
      </c>
      <c r="I336" s="273">
        <v>42839.9791666667</v>
      </c>
      <c r="J336" s="273">
        <v>42840.1875</v>
      </c>
      <c r="K336" s="257">
        <f t="shared" si="13"/>
        <v>4.99999999918509</v>
      </c>
      <c r="L336" s="155">
        <v>60</v>
      </c>
      <c r="M336" s="257">
        <f t="shared" si="14"/>
        <v>299.999999951105</v>
      </c>
      <c r="N336" s="69"/>
    </row>
    <row r="337" spans="1:14">
      <c r="A337" s="213">
        <v>42842</v>
      </c>
      <c r="B337" s="168" t="s">
        <v>54</v>
      </c>
      <c r="C337" s="161" t="s">
        <v>27</v>
      </c>
      <c r="D337" s="166" t="s">
        <v>424</v>
      </c>
      <c r="E337" s="154" t="s">
        <v>56</v>
      </c>
      <c r="F337" s="69" t="s">
        <v>902</v>
      </c>
      <c r="G337" s="69" t="s">
        <v>945</v>
      </c>
      <c r="H337" s="69">
        <v>1.5</v>
      </c>
      <c r="I337" s="273">
        <v>42838.7708333333</v>
      </c>
      <c r="J337" s="273">
        <v>42839.5625</v>
      </c>
      <c r="K337" s="257">
        <f t="shared" si="13"/>
        <v>19.0000000008149</v>
      </c>
      <c r="L337" s="155">
        <v>45</v>
      </c>
      <c r="M337" s="257">
        <f t="shared" si="14"/>
        <v>855.00000003667</v>
      </c>
      <c r="N337" s="69"/>
    </row>
    <row r="338" spans="1:14">
      <c r="A338" s="213">
        <v>42842</v>
      </c>
      <c r="B338" s="155" t="s">
        <v>54</v>
      </c>
      <c r="C338" s="156" t="s">
        <v>27</v>
      </c>
      <c r="D338" s="159" t="s">
        <v>373</v>
      </c>
      <c r="E338" s="160" t="s">
        <v>56</v>
      </c>
      <c r="F338" s="69" t="s">
        <v>698</v>
      </c>
      <c r="G338" s="69" t="s">
        <v>946</v>
      </c>
      <c r="H338" s="69">
        <v>1</v>
      </c>
      <c r="I338" s="273">
        <v>42840.4166666667</v>
      </c>
      <c r="J338" s="273">
        <v>42840.625</v>
      </c>
      <c r="K338" s="257">
        <f t="shared" si="13"/>
        <v>4.99999999918509</v>
      </c>
      <c r="L338" s="155">
        <v>25</v>
      </c>
      <c r="M338" s="257">
        <f t="shared" si="14"/>
        <v>124.999999979627</v>
      </c>
      <c r="N338" s="69"/>
    </row>
    <row r="339" spans="1:14">
      <c r="A339" s="213">
        <v>42842</v>
      </c>
      <c r="B339" s="155" t="s">
        <v>54</v>
      </c>
      <c r="C339" s="156" t="s">
        <v>27</v>
      </c>
      <c r="D339" s="159" t="s">
        <v>373</v>
      </c>
      <c r="E339" s="160" t="s">
        <v>56</v>
      </c>
      <c r="F339" s="69" t="s">
        <v>890</v>
      </c>
      <c r="G339" s="69" t="s">
        <v>946</v>
      </c>
      <c r="H339" s="69">
        <v>1</v>
      </c>
      <c r="I339" s="273">
        <v>42840.2916666667</v>
      </c>
      <c r="J339" s="273">
        <v>42840.4166666667</v>
      </c>
      <c r="K339" s="257">
        <f t="shared" si="13"/>
        <v>3</v>
      </c>
      <c r="L339" s="155">
        <v>25</v>
      </c>
      <c r="M339" s="257">
        <f t="shared" si="14"/>
        <v>75</v>
      </c>
      <c r="N339" s="69"/>
    </row>
    <row r="340" spans="1:14">
      <c r="A340" s="213">
        <v>42844</v>
      </c>
      <c r="B340" s="168" t="s">
        <v>54</v>
      </c>
      <c r="C340" s="161" t="s">
        <v>27</v>
      </c>
      <c r="D340" s="166" t="s">
        <v>424</v>
      </c>
      <c r="E340" s="154" t="s">
        <v>56</v>
      </c>
      <c r="F340" s="69" t="s">
        <v>695</v>
      </c>
      <c r="G340" s="69" t="s">
        <v>947</v>
      </c>
      <c r="H340" s="69">
        <v>1.8</v>
      </c>
      <c r="I340" s="273">
        <v>42841.3541666667</v>
      </c>
      <c r="J340" s="273">
        <v>42843.625</v>
      </c>
      <c r="K340" s="86">
        <f t="shared" si="13"/>
        <v>54.4999999991851</v>
      </c>
      <c r="L340" s="155">
        <v>45</v>
      </c>
      <c r="M340" s="86">
        <f t="shared" si="14"/>
        <v>2452.49999996333</v>
      </c>
      <c r="N340" s="69"/>
    </row>
    <row r="341" spans="1:14">
      <c r="A341" s="213">
        <v>42846</v>
      </c>
      <c r="B341" s="168" t="s">
        <v>54</v>
      </c>
      <c r="C341" s="167" t="s">
        <v>39</v>
      </c>
      <c r="D341" s="154" t="s">
        <v>376</v>
      </c>
      <c r="E341" s="154" t="s">
        <v>280</v>
      </c>
      <c r="F341" s="69" t="s">
        <v>948</v>
      </c>
      <c r="G341" s="69" t="s">
        <v>949</v>
      </c>
      <c r="H341" s="69">
        <v>1</v>
      </c>
      <c r="I341" s="273">
        <v>42843.7083333333</v>
      </c>
      <c r="J341" s="273">
        <v>42843.7916666667</v>
      </c>
      <c r="K341" s="257">
        <f t="shared" si="13"/>
        <v>2.00000000162981</v>
      </c>
      <c r="L341" s="155">
        <v>25</v>
      </c>
      <c r="M341" s="257">
        <f t="shared" si="14"/>
        <v>50.0000000407452</v>
      </c>
      <c r="N341" s="69"/>
    </row>
    <row r="342" spans="1:14">
      <c r="A342" s="213">
        <v>42846</v>
      </c>
      <c r="B342" s="168" t="s">
        <v>54</v>
      </c>
      <c r="C342" s="167" t="s">
        <v>39</v>
      </c>
      <c r="D342" s="154" t="s">
        <v>376</v>
      </c>
      <c r="E342" s="154" t="s">
        <v>280</v>
      </c>
      <c r="F342" s="69" t="s">
        <v>950</v>
      </c>
      <c r="G342" s="69" t="s">
        <v>951</v>
      </c>
      <c r="H342" s="69">
        <v>1</v>
      </c>
      <c r="I342" s="273">
        <v>42845.7708333333</v>
      </c>
      <c r="J342" s="273">
        <v>42845.9166666667</v>
      </c>
      <c r="K342" s="257">
        <f t="shared" si="13"/>
        <v>3.50000000162981</v>
      </c>
      <c r="L342" s="155">
        <v>25</v>
      </c>
      <c r="M342" s="257">
        <f t="shared" si="14"/>
        <v>87.5000000407452</v>
      </c>
      <c r="N342" s="69"/>
    </row>
    <row r="343" spans="1:14">
      <c r="A343" s="213">
        <v>42846</v>
      </c>
      <c r="B343" s="168" t="s">
        <v>54</v>
      </c>
      <c r="C343" s="167" t="s">
        <v>39</v>
      </c>
      <c r="D343" s="154" t="s">
        <v>377</v>
      </c>
      <c r="E343" s="154" t="s">
        <v>280</v>
      </c>
      <c r="F343" s="69" t="s">
        <v>695</v>
      </c>
      <c r="G343" s="69" t="s">
        <v>935</v>
      </c>
      <c r="H343" s="69">
        <v>1</v>
      </c>
      <c r="I343" s="273">
        <v>42844.3958333333</v>
      </c>
      <c r="J343" s="273">
        <v>42844.5416666667</v>
      </c>
      <c r="K343" s="257">
        <f t="shared" si="13"/>
        <v>3.50000000162981</v>
      </c>
      <c r="L343" s="155">
        <v>25</v>
      </c>
      <c r="M343" s="257">
        <f t="shared" si="14"/>
        <v>87.5000000407452</v>
      </c>
      <c r="N343" s="69"/>
    </row>
    <row r="344" spans="1:14">
      <c r="A344" s="213">
        <v>42846</v>
      </c>
      <c r="B344" s="168" t="s">
        <v>54</v>
      </c>
      <c r="C344" s="167" t="s">
        <v>39</v>
      </c>
      <c r="D344" s="154" t="s">
        <v>377</v>
      </c>
      <c r="E344" s="154" t="s">
        <v>280</v>
      </c>
      <c r="F344" s="69" t="s">
        <v>902</v>
      </c>
      <c r="G344" s="69" t="s">
        <v>933</v>
      </c>
      <c r="H344" s="69">
        <v>1</v>
      </c>
      <c r="I344" s="273">
        <v>42844.5416666667</v>
      </c>
      <c r="J344" s="273">
        <v>42844.625</v>
      </c>
      <c r="K344" s="257">
        <f t="shared" si="13"/>
        <v>1.99999999918509</v>
      </c>
      <c r="L344" s="155">
        <v>25</v>
      </c>
      <c r="M344" s="257">
        <f t="shared" si="14"/>
        <v>49.9999999796273</v>
      </c>
      <c r="N344" s="69"/>
    </row>
    <row r="345" spans="1:14">
      <c r="A345" s="213">
        <v>42846</v>
      </c>
      <c r="B345" s="168" t="s">
        <v>54</v>
      </c>
      <c r="C345" s="161" t="s">
        <v>38</v>
      </c>
      <c r="D345" s="166" t="s">
        <v>259</v>
      </c>
      <c r="E345" s="68" t="s">
        <v>257</v>
      </c>
      <c r="F345" s="69" t="s">
        <v>902</v>
      </c>
      <c r="G345" s="69" t="s">
        <v>952</v>
      </c>
      <c r="H345" s="69">
        <v>1.2</v>
      </c>
      <c r="I345" s="273">
        <v>42843.75</v>
      </c>
      <c r="J345" s="273">
        <v>42845.625</v>
      </c>
      <c r="K345" s="257">
        <f t="shared" si="13"/>
        <v>45</v>
      </c>
      <c r="L345" s="155">
        <v>30</v>
      </c>
      <c r="M345" s="257">
        <f t="shared" si="14"/>
        <v>1350</v>
      </c>
      <c r="N345" s="69"/>
    </row>
    <row r="346" spans="1:14">
      <c r="A346" s="213">
        <v>42846</v>
      </c>
      <c r="B346" s="168" t="s">
        <v>54</v>
      </c>
      <c r="C346" s="167" t="s">
        <v>27</v>
      </c>
      <c r="D346" s="154" t="s">
        <v>424</v>
      </c>
      <c r="E346" s="154" t="s">
        <v>342</v>
      </c>
      <c r="F346" s="69" t="s">
        <v>751</v>
      </c>
      <c r="G346" s="69" t="s">
        <v>953</v>
      </c>
      <c r="H346" s="69">
        <v>1</v>
      </c>
      <c r="I346" s="273">
        <v>42843.7916666667</v>
      </c>
      <c r="J346" s="273">
        <v>42844.3958333333</v>
      </c>
      <c r="K346" s="257">
        <f t="shared" si="13"/>
        <v>14.4999999983702</v>
      </c>
      <c r="L346" s="155">
        <v>25</v>
      </c>
      <c r="M346" s="257">
        <f t="shared" si="14"/>
        <v>362.499999959255</v>
      </c>
      <c r="N346" s="69"/>
    </row>
    <row r="347" spans="1:14">
      <c r="A347" s="213">
        <v>42846</v>
      </c>
      <c r="B347" s="168" t="s">
        <v>54</v>
      </c>
      <c r="C347" s="167" t="s">
        <v>27</v>
      </c>
      <c r="D347" s="154" t="s">
        <v>424</v>
      </c>
      <c r="E347" s="154" t="s">
        <v>342</v>
      </c>
      <c r="F347" s="69" t="s">
        <v>751</v>
      </c>
      <c r="G347" s="69" t="s">
        <v>954</v>
      </c>
      <c r="H347" s="69">
        <v>1</v>
      </c>
      <c r="I347" s="273">
        <v>42844.625</v>
      </c>
      <c r="J347" s="273">
        <v>42845.7708333333</v>
      </c>
      <c r="K347" s="257">
        <f t="shared" si="13"/>
        <v>27.4999999991851</v>
      </c>
      <c r="L347" s="155">
        <v>25</v>
      </c>
      <c r="M347" s="257">
        <f t="shared" si="14"/>
        <v>687.499999979628</v>
      </c>
      <c r="N347" s="69"/>
    </row>
    <row r="348" spans="1:14">
      <c r="A348" s="213">
        <v>42849</v>
      </c>
      <c r="B348" s="168" t="s">
        <v>54</v>
      </c>
      <c r="C348" s="167" t="s">
        <v>27</v>
      </c>
      <c r="D348" s="154" t="s">
        <v>471</v>
      </c>
      <c r="E348" s="154" t="s">
        <v>261</v>
      </c>
      <c r="F348" s="69" t="s">
        <v>695</v>
      </c>
      <c r="G348" s="69" t="s">
        <v>955</v>
      </c>
      <c r="H348" s="69">
        <v>1.5</v>
      </c>
      <c r="I348" s="273">
        <v>42847.8333333333</v>
      </c>
      <c r="J348" s="273">
        <v>42849.4375</v>
      </c>
      <c r="K348" s="257">
        <f t="shared" si="13"/>
        <v>38.5000000008149</v>
      </c>
      <c r="L348" s="155">
        <v>35</v>
      </c>
      <c r="M348" s="257">
        <f t="shared" si="14"/>
        <v>1347.50000002852</v>
      </c>
      <c r="N348" s="69"/>
    </row>
    <row r="349" spans="1:14">
      <c r="A349" s="213">
        <v>42849</v>
      </c>
      <c r="B349" s="168" t="s">
        <v>54</v>
      </c>
      <c r="C349" s="167" t="s">
        <v>27</v>
      </c>
      <c r="D349" s="154" t="s">
        <v>424</v>
      </c>
      <c r="E349" s="154" t="s">
        <v>342</v>
      </c>
      <c r="F349" s="69" t="s">
        <v>902</v>
      </c>
      <c r="G349" s="69" t="s">
        <v>945</v>
      </c>
      <c r="H349" s="69">
        <v>1.8</v>
      </c>
      <c r="I349" s="273">
        <v>42846.3125</v>
      </c>
      <c r="J349" s="273">
        <v>42848.25</v>
      </c>
      <c r="K349" s="86">
        <f t="shared" si="13"/>
        <v>46.5</v>
      </c>
      <c r="L349" s="155">
        <v>35</v>
      </c>
      <c r="M349" s="86">
        <f t="shared" si="14"/>
        <v>1627.5</v>
      </c>
      <c r="N349" s="69"/>
    </row>
    <row r="350" spans="1:14">
      <c r="A350" s="213">
        <v>42849</v>
      </c>
      <c r="B350" s="168" t="s">
        <v>54</v>
      </c>
      <c r="C350" s="167" t="s">
        <v>27</v>
      </c>
      <c r="D350" s="154" t="s">
        <v>424</v>
      </c>
      <c r="E350" s="154" t="s">
        <v>342</v>
      </c>
      <c r="F350" s="69" t="s">
        <v>751</v>
      </c>
      <c r="G350" s="69" t="s">
        <v>956</v>
      </c>
      <c r="H350" s="69">
        <v>1</v>
      </c>
      <c r="I350" s="273">
        <v>42846.875</v>
      </c>
      <c r="J350" s="273">
        <v>42848.5416666667</v>
      </c>
      <c r="K350" s="257">
        <f t="shared" si="13"/>
        <v>40.0000000008149</v>
      </c>
      <c r="L350" s="155">
        <v>25</v>
      </c>
      <c r="M350" s="257">
        <f t="shared" si="14"/>
        <v>1000.00000002037</v>
      </c>
      <c r="N350" s="69"/>
    </row>
    <row r="351" spans="1:14">
      <c r="A351" s="213">
        <v>42849</v>
      </c>
      <c r="B351" s="168" t="s">
        <v>54</v>
      </c>
      <c r="C351" s="167" t="s">
        <v>27</v>
      </c>
      <c r="D351" s="154" t="s">
        <v>424</v>
      </c>
      <c r="E351" s="154" t="s">
        <v>342</v>
      </c>
      <c r="F351" s="69" t="s">
        <v>751</v>
      </c>
      <c r="G351" s="69" t="s">
        <v>954</v>
      </c>
      <c r="H351" s="69">
        <v>1</v>
      </c>
      <c r="I351" s="273">
        <v>42845.9166666667</v>
      </c>
      <c r="J351" s="273">
        <v>42846.875</v>
      </c>
      <c r="K351" s="257">
        <f t="shared" si="13"/>
        <v>22.9999999991851</v>
      </c>
      <c r="L351" s="155">
        <v>25</v>
      </c>
      <c r="M351" s="257">
        <f t="shared" si="14"/>
        <v>574.999999979628</v>
      </c>
      <c r="N351" s="69"/>
    </row>
    <row r="352" spans="1:14">
      <c r="A352" s="213">
        <v>42851</v>
      </c>
      <c r="B352" s="168" t="s">
        <v>54</v>
      </c>
      <c r="C352" s="167" t="s">
        <v>38</v>
      </c>
      <c r="D352" s="154" t="s">
        <v>472</v>
      </c>
      <c r="E352" s="154" t="s">
        <v>261</v>
      </c>
      <c r="F352" s="69" t="s">
        <v>698</v>
      </c>
      <c r="G352" s="69" t="s">
        <v>957</v>
      </c>
      <c r="H352" s="69">
        <v>1.2</v>
      </c>
      <c r="I352" s="273">
        <v>42848.5833333333</v>
      </c>
      <c r="J352" s="273">
        <v>42850.3958333333</v>
      </c>
      <c r="K352" s="257">
        <f t="shared" si="13"/>
        <v>43.5</v>
      </c>
      <c r="L352" s="155">
        <v>30</v>
      </c>
      <c r="M352" s="257">
        <f t="shared" si="14"/>
        <v>1305</v>
      </c>
      <c r="N352" s="69"/>
    </row>
    <row r="353" spans="1:14">
      <c r="A353" s="213">
        <v>42851</v>
      </c>
      <c r="B353" s="168" t="s">
        <v>54</v>
      </c>
      <c r="C353" s="167" t="s">
        <v>38</v>
      </c>
      <c r="D353" s="154" t="s">
        <v>472</v>
      </c>
      <c r="E353" s="154" t="s">
        <v>261</v>
      </c>
      <c r="F353" s="69" t="s">
        <v>890</v>
      </c>
      <c r="G353" s="69" t="s">
        <v>957</v>
      </c>
      <c r="H353" s="69">
        <v>1.2</v>
      </c>
      <c r="I353" s="273">
        <v>42848.2083333333</v>
      </c>
      <c r="J353" s="273">
        <v>42848.5833333333</v>
      </c>
      <c r="K353" s="257">
        <f t="shared" si="13"/>
        <v>9</v>
      </c>
      <c r="L353" s="155">
        <v>30</v>
      </c>
      <c r="M353" s="257">
        <f t="shared" si="14"/>
        <v>270</v>
      </c>
      <c r="N353" s="69"/>
    </row>
    <row r="354" spans="1:14">
      <c r="A354" s="213">
        <v>42851</v>
      </c>
      <c r="B354" s="168" t="s">
        <v>54</v>
      </c>
      <c r="C354" s="167" t="s">
        <v>27</v>
      </c>
      <c r="D354" s="154" t="s">
        <v>424</v>
      </c>
      <c r="E354" s="154" t="s">
        <v>342</v>
      </c>
      <c r="F354" s="69" t="s">
        <v>751</v>
      </c>
      <c r="G354" s="69" t="s">
        <v>956</v>
      </c>
      <c r="H354" s="69">
        <v>1</v>
      </c>
      <c r="I354" s="273">
        <v>42849.7916666667</v>
      </c>
      <c r="J354" s="273">
        <v>42850.8333333333</v>
      </c>
      <c r="K354" s="257">
        <f t="shared" si="13"/>
        <v>24.9999999983702</v>
      </c>
      <c r="L354" s="155">
        <v>25</v>
      </c>
      <c r="M354" s="257">
        <f t="shared" si="14"/>
        <v>624.999999959255</v>
      </c>
      <c r="N354" s="69"/>
    </row>
    <row r="355" spans="1:14">
      <c r="A355" s="213">
        <v>42851</v>
      </c>
      <c r="B355" s="168" t="s">
        <v>54</v>
      </c>
      <c r="C355" s="161" t="s">
        <v>38</v>
      </c>
      <c r="D355" s="166" t="s">
        <v>256</v>
      </c>
      <c r="E355" s="68" t="s">
        <v>257</v>
      </c>
      <c r="F355" s="69" t="s">
        <v>910</v>
      </c>
      <c r="G355" s="69" t="s">
        <v>958</v>
      </c>
      <c r="H355" s="69">
        <v>1</v>
      </c>
      <c r="I355" s="273">
        <v>42848.7083333333</v>
      </c>
      <c r="J355" s="273">
        <v>42849.6875</v>
      </c>
      <c r="K355" s="257">
        <f t="shared" si="13"/>
        <v>23.5000000008149</v>
      </c>
      <c r="L355" s="155">
        <v>25</v>
      </c>
      <c r="M355" s="257">
        <f t="shared" si="14"/>
        <v>587.500000020372</v>
      </c>
      <c r="N355" s="69"/>
    </row>
    <row r="356" spans="1:14">
      <c r="A356" s="213">
        <v>42851</v>
      </c>
      <c r="B356" s="168" t="s">
        <v>54</v>
      </c>
      <c r="C356" s="167" t="s">
        <v>27</v>
      </c>
      <c r="D356" s="154" t="s">
        <v>424</v>
      </c>
      <c r="E356" s="154" t="s">
        <v>342</v>
      </c>
      <c r="F356" s="69" t="s">
        <v>695</v>
      </c>
      <c r="G356" s="69" t="s">
        <v>947</v>
      </c>
      <c r="H356" s="69">
        <v>1.8</v>
      </c>
      <c r="I356" s="273">
        <v>42848.7916666667</v>
      </c>
      <c r="J356" s="273">
        <v>42851.1666666667</v>
      </c>
      <c r="K356" s="257">
        <f t="shared" si="13"/>
        <v>57</v>
      </c>
      <c r="L356" s="155">
        <v>45</v>
      </c>
      <c r="M356" s="257">
        <f t="shared" si="14"/>
        <v>2565</v>
      </c>
      <c r="N356" s="69"/>
    </row>
    <row r="357" spans="1:14">
      <c r="A357" s="213">
        <v>42853</v>
      </c>
      <c r="B357" s="168" t="s">
        <v>54</v>
      </c>
      <c r="C357" s="167" t="s">
        <v>27</v>
      </c>
      <c r="D357" s="154" t="s">
        <v>424</v>
      </c>
      <c r="E357" s="154" t="s">
        <v>342</v>
      </c>
      <c r="F357" s="69" t="s">
        <v>821</v>
      </c>
      <c r="G357" s="69" t="s">
        <v>947</v>
      </c>
      <c r="H357" s="69">
        <v>1.8</v>
      </c>
      <c r="I357" s="273">
        <v>42851.7916666667</v>
      </c>
      <c r="J357" s="273">
        <v>42852.4583333333</v>
      </c>
      <c r="K357" s="257">
        <f t="shared" si="13"/>
        <v>15.9999999983702</v>
      </c>
      <c r="L357" s="155">
        <v>45</v>
      </c>
      <c r="M357" s="257">
        <f t="shared" si="14"/>
        <v>719.999999926659</v>
      </c>
      <c r="N357" s="69"/>
    </row>
    <row r="358" spans="1:14">
      <c r="A358" s="213">
        <v>42853</v>
      </c>
      <c r="B358" s="168" t="s">
        <v>54</v>
      </c>
      <c r="C358" s="167" t="s">
        <v>45</v>
      </c>
      <c r="D358" s="154" t="s">
        <v>474</v>
      </c>
      <c r="E358" s="154" t="s">
        <v>261</v>
      </c>
      <c r="F358" s="69" t="s">
        <v>695</v>
      </c>
      <c r="G358" s="69" t="s">
        <v>959</v>
      </c>
      <c r="H358" s="69">
        <v>1.5</v>
      </c>
      <c r="I358" s="273">
        <v>42850.6041666667</v>
      </c>
      <c r="J358" s="273">
        <v>42851.7291666667</v>
      </c>
      <c r="K358" s="86">
        <f t="shared" si="13"/>
        <v>27</v>
      </c>
      <c r="L358" s="155">
        <v>30</v>
      </c>
      <c r="M358" s="86">
        <f t="shared" si="14"/>
        <v>810</v>
      </c>
      <c r="N358" s="69"/>
    </row>
    <row r="359" spans="1:14">
      <c r="A359" s="213">
        <v>42853</v>
      </c>
      <c r="B359" s="168" t="s">
        <v>54</v>
      </c>
      <c r="C359" s="167" t="s">
        <v>27</v>
      </c>
      <c r="D359" s="154" t="s">
        <v>424</v>
      </c>
      <c r="E359" s="154" t="s">
        <v>342</v>
      </c>
      <c r="F359" s="69" t="s">
        <v>690</v>
      </c>
      <c r="G359" s="69" t="s">
        <v>960</v>
      </c>
      <c r="H359" s="69">
        <v>1.5</v>
      </c>
      <c r="I359" s="273">
        <v>42852.9583333333</v>
      </c>
      <c r="J359" s="273">
        <v>42853.25</v>
      </c>
      <c r="K359" s="257">
        <f t="shared" si="13"/>
        <v>7.00000000081491</v>
      </c>
      <c r="L359" s="155">
        <v>25</v>
      </c>
      <c r="M359" s="257">
        <f t="shared" si="14"/>
        <v>175.000000020373</v>
      </c>
      <c r="N359" s="69"/>
    </row>
    <row r="360" spans="1:14">
      <c r="A360" s="213">
        <v>42853</v>
      </c>
      <c r="B360" s="168" t="s">
        <v>54</v>
      </c>
      <c r="C360" s="167" t="s">
        <v>38</v>
      </c>
      <c r="D360" s="154" t="s">
        <v>472</v>
      </c>
      <c r="E360" s="154" t="s">
        <v>261</v>
      </c>
      <c r="F360" s="69" t="s">
        <v>695</v>
      </c>
      <c r="G360" s="69" t="s">
        <v>961</v>
      </c>
      <c r="H360" s="69">
        <v>1.2</v>
      </c>
      <c r="I360" s="273">
        <v>42852.2291666667</v>
      </c>
      <c r="J360" s="273">
        <v>42852.75</v>
      </c>
      <c r="K360" s="257">
        <f t="shared" si="13"/>
        <v>12.4999999991851</v>
      </c>
      <c r="L360" s="155">
        <v>30</v>
      </c>
      <c r="M360" s="257">
        <f t="shared" si="14"/>
        <v>374.999999975553</v>
      </c>
      <c r="N360" s="69"/>
    </row>
    <row r="361" spans="1:14">
      <c r="A361" s="213">
        <v>42853</v>
      </c>
      <c r="B361" s="168" t="s">
        <v>54</v>
      </c>
      <c r="C361" s="167" t="s">
        <v>27</v>
      </c>
      <c r="D361" s="154" t="s">
        <v>424</v>
      </c>
      <c r="E361" s="154" t="s">
        <v>342</v>
      </c>
      <c r="F361" s="69" t="s">
        <v>690</v>
      </c>
      <c r="G361" s="69" t="s">
        <v>960</v>
      </c>
      <c r="H361" s="69">
        <v>1</v>
      </c>
      <c r="I361" s="273">
        <v>42850.8333333333</v>
      </c>
      <c r="J361" s="273">
        <v>42851.5208333333</v>
      </c>
      <c r="K361" s="257">
        <f t="shared" si="13"/>
        <v>16.5</v>
      </c>
      <c r="L361" s="155">
        <v>25</v>
      </c>
      <c r="M361" s="257">
        <f t="shared" si="14"/>
        <v>412.5</v>
      </c>
      <c r="N361" s="69"/>
    </row>
    <row r="362" spans="1:14">
      <c r="A362" s="213">
        <v>42853</v>
      </c>
      <c r="B362" s="168" t="s">
        <v>54</v>
      </c>
      <c r="C362" s="167" t="s">
        <v>27</v>
      </c>
      <c r="D362" s="154" t="s">
        <v>424</v>
      </c>
      <c r="E362" s="154" t="s">
        <v>342</v>
      </c>
      <c r="F362" s="69" t="s">
        <v>690</v>
      </c>
      <c r="G362" s="69" t="s">
        <v>960</v>
      </c>
      <c r="H362" s="69">
        <v>1</v>
      </c>
      <c r="I362" s="273">
        <v>42851.5208333333</v>
      </c>
      <c r="J362" s="273">
        <v>42851.8958333333</v>
      </c>
      <c r="K362" s="257">
        <f t="shared" si="13"/>
        <v>9</v>
      </c>
      <c r="L362" s="155">
        <v>25</v>
      </c>
      <c r="M362" s="257">
        <f t="shared" si="14"/>
        <v>225</v>
      </c>
      <c r="N362" s="69"/>
    </row>
    <row r="363" spans="1:14">
      <c r="A363" s="213">
        <v>42853</v>
      </c>
      <c r="B363" s="168" t="s">
        <v>54</v>
      </c>
      <c r="C363" s="167" t="s">
        <v>27</v>
      </c>
      <c r="D363" s="154" t="s">
        <v>424</v>
      </c>
      <c r="E363" s="154" t="s">
        <v>342</v>
      </c>
      <c r="F363" s="69" t="s">
        <v>751</v>
      </c>
      <c r="G363" s="69" t="s">
        <v>962</v>
      </c>
      <c r="H363" s="69">
        <v>1</v>
      </c>
      <c r="I363" s="273">
        <v>42852.5</v>
      </c>
      <c r="J363" s="273">
        <v>42852.6666666667</v>
      </c>
      <c r="K363" s="257">
        <f t="shared" si="13"/>
        <v>4.00000000081491</v>
      </c>
      <c r="L363" s="155">
        <v>25</v>
      </c>
      <c r="M363" s="257">
        <f t="shared" si="14"/>
        <v>100.000000020373</v>
      </c>
      <c r="N363" s="69"/>
    </row>
    <row r="364" spans="1:14">
      <c r="A364" s="213">
        <v>42853</v>
      </c>
      <c r="B364" s="168" t="s">
        <v>54</v>
      </c>
      <c r="C364" s="167" t="s">
        <v>27</v>
      </c>
      <c r="D364" s="154" t="s">
        <v>424</v>
      </c>
      <c r="E364" s="154" t="s">
        <v>342</v>
      </c>
      <c r="F364" s="69" t="s">
        <v>751</v>
      </c>
      <c r="G364" s="69" t="s">
        <v>962</v>
      </c>
      <c r="H364" s="69">
        <v>1</v>
      </c>
      <c r="I364" s="273">
        <v>42852.6666666667</v>
      </c>
      <c r="J364" s="273">
        <v>42852.8333333333</v>
      </c>
      <c r="K364" s="257">
        <f t="shared" si="13"/>
        <v>3.99999999837019</v>
      </c>
      <c r="L364" s="155">
        <v>25</v>
      </c>
      <c r="M364" s="257">
        <f t="shared" si="14"/>
        <v>99.9999999592548</v>
      </c>
      <c r="N364" s="69"/>
    </row>
    <row r="365" spans="1:14">
      <c r="A365" s="213">
        <v>42854</v>
      </c>
      <c r="B365" s="168" t="s">
        <v>54</v>
      </c>
      <c r="C365" s="167" t="s">
        <v>45</v>
      </c>
      <c r="D365" s="154" t="s">
        <v>474</v>
      </c>
      <c r="E365" s="154" t="s">
        <v>261</v>
      </c>
      <c r="F365" s="69" t="s">
        <v>698</v>
      </c>
      <c r="G365" s="69" t="s">
        <v>959</v>
      </c>
      <c r="H365" s="69">
        <v>1.8</v>
      </c>
      <c r="I365" s="273">
        <v>42852.4583333333</v>
      </c>
      <c r="J365" s="273">
        <v>42853.7291666667</v>
      </c>
      <c r="K365" s="257">
        <f t="shared" si="13"/>
        <v>30.5000000016298</v>
      </c>
      <c r="L365" s="155">
        <v>30</v>
      </c>
      <c r="M365" s="257">
        <f t="shared" si="14"/>
        <v>915.000000048894</v>
      </c>
      <c r="N365" s="69"/>
    </row>
    <row r="366" spans="1:14">
      <c r="A366" s="213">
        <v>42854</v>
      </c>
      <c r="B366" s="168" t="s">
        <v>54</v>
      </c>
      <c r="C366" s="167" t="s">
        <v>27</v>
      </c>
      <c r="D366" s="154" t="s">
        <v>471</v>
      </c>
      <c r="E366" s="154" t="s">
        <v>261</v>
      </c>
      <c r="F366" s="69" t="s">
        <v>695</v>
      </c>
      <c r="G366" s="69" t="s">
        <v>955</v>
      </c>
      <c r="H366" s="69">
        <v>1.8</v>
      </c>
      <c r="I366" s="273">
        <v>42853.7291666667</v>
      </c>
      <c r="J366" s="273">
        <v>42857.3958333333</v>
      </c>
      <c r="K366" s="257">
        <v>64</v>
      </c>
      <c r="L366" s="155">
        <v>45</v>
      </c>
      <c r="M366" s="257">
        <f t="shared" si="14"/>
        <v>2880</v>
      </c>
      <c r="N366" s="69" t="s">
        <v>963</v>
      </c>
    </row>
    <row r="367" spans="1:14">
      <c r="A367" s="213">
        <v>42854</v>
      </c>
      <c r="B367" s="168" t="s">
        <v>54</v>
      </c>
      <c r="C367" s="167" t="s">
        <v>38</v>
      </c>
      <c r="D367" s="154" t="s">
        <v>472</v>
      </c>
      <c r="E367" s="154" t="s">
        <v>261</v>
      </c>
      <c r="F367" s="69" t="s">
        <v>821</v>
      </c>
      <c r="G367" s="69" t="s">
        <v>961</v>
      </c>
      <c r="H367" s="69">
        <v>1.2</v>
      </c>
      <c r="I367" s="273">
        <v>42852.75</v>
      </c>
      <c r="J367" s="273">
        <v>42853.7083333333</v>
      </c>
      <c r="K367" s="86">
        <f t="shared" si="13"/>
        <v>22.9999999991851</v>
      </c>
      <c r="L367" s="155">
        <v>30</v>
      </c>
      <c r="M367" s="86">
        <f t="shared" si="14"/>
        <v>689.999999975553</v>
      </c>
      <c r="N367" s="69"/>
    </row>
    <row r="368" spans="1:14">
      <c r="A368" s="213">
        <v>42854</v>
      </c>
      <c r="B368" s="168" t="s">
        <v>54</v>
      </c>
      <c r="C368" s="167" t="s">
        <v>27</v>
      </c>
      <c r="D368" s="154" t="s">
        <v>424</v>
      </c>
      <c r="E368" s="154" t="s">
        <v>342</v>
      </c>
      <c r="F368" s="69" t="s">
        <v>751</v>
      </c>
      <c r="G368" s="69" t="s">
        <v>960</v>
      </c>
      <c r="H368" s="69">
        <v>1.2</v>
      </c>
      <c r="I368" s="273">
        <v>42855.0833333333</v>
      </c>
      <c r="J368" s="273">
        <v>42855.4583333333</v>
      </c>
      <c r="K368" s="257">
        <f t="shared" si="13"/>
        <v>9</v>
      </c>
      <c r="L368" s="155">
        <v>25</v>
      </c>
      <c r="M368" s="257">
        <f t="shared" si="14"/>
        <v>225</v>
      </c>
      <c r="N368" s="69"/>
    </row>
    <row r="369" spans="1:14">
      <c r="A369" s="213">
        <v>42854</v>
      </c>
      <c r="B369" s="168" t="s">
        <v>54</v>
      </c>
      <c r="C369" s="167" t="s">
        <v>27</v>
      </c>
      <c r="D369" s="154" t="s">
        <v>424</v>
      </c>
      <c r="E369" s="154" t="s">
        <v>342</v>
      </c>
      <c r="F369" s="69" t="s">
        <v>751</v>
      </c>
      <c r="G369" s="69" t="s">
        <v>960</v>
      </c>
      <c r="H369" s="69">
        <v>1</v>
      </c>
      <c r="I369" s="273">
        <v>42854.25</v>
      </c>
      <c r="J369" s="273">
        <v>42854.6666666667</v>
      </c>
      <c r="K369" s="257">
        <f t="shared" si="13"/>
        <v>10.0000000008149</v>
      </c>
      <c r="L369" s="155">
        <v>25</v>
      </c>
      <c r="M369" s="257">
        <f t="shared" si="14"/>
        <v>250.000000020373</v>
      </c>
      <c r="N369" s="69"/>
    </row>
    <row r="370" spans="1:14">
      <c r="A370" s="213">
        <v>42860</v>
      </c>
      <c r="B370" s="168" t="s">
        <v>54</v>
      </c>
      <c r="C370" s="167" t="s">
        <v>27</v>
      </c>
      <c r="D370" s="154" t="s">
        <v>471</v>
      </c>
      <c r="E370" s="154" t="s">
        <v>261</v>
      </c>
      <c r="F370" s="69" t="s">
        <v>698</v>
      </c>
      <c r="G370" s="69" t="s">
        <v>964</v>
      </c>
      <c r="H370" s="69">
        <v>1.5</v>
      </c>
      <c r="I370" s="273">
        <v>42855.7916666667</v>
      </c>
      <c r="J370" s="273">
        <v>42857.6458333333</v>
      </c>
      <c r="K370" s="257">
        <f t="shared" si="13"/>
        <v>44.4999999983702</v>
      </c>
      <c r="L370" s="155">
        <v>35</v>
      </c>
      <c r="M370" s="257">
        <f t="shared" si="14"/>
        <v>1557.49999994296</v>
      </c>
      <c r="N370" s="69"/>
    </row>
    <row r="371" spans="1:14">
      <c r="A371" s="213">
        <v>42867</v>
      </c>
      <c r="B371" s="168" t="s">
        <v>54</v>
      </c>
      <c r="C371" s="167" t="s">
        <v>27</v>
      </c>
      <c r="D371" s="154" t="s">
        <v>471</v>
      </c>
      <c r="E371" s="154" t="s">
        <v>261</v>
      </c>
      <c r="F371" s="69" t="s">
        <v>698</v>
      </c>
      <c r="G371" s="69" t="s">
        <v>964</v>
      </c>
      <c r="H371" s="69">
        <v>1.5</v>
      </c>
      <c r="I371" s="273">
        <v>42863.8541666667</v>
      </c>
      <c r="J371" s="273">
        <v>42866.8333333333</v>
      </c>
      <c r="K371" s="257">
        <f t="shared" si="13"/>
        <v>71.4999999983702</v>
      </c>
      <c r="L371" s="155">
        <v>35</v>
      </c>
      <c r="M371" s="257">
        <f t="shared" si="14"/>
        <v>2502.49999994296</v>
      </c>
      <c r="N371" s="69"/>
    </row>
    <row r="372" spans="1:14">
      <c r="A372" s="213">
        <v>42867</v>
      </c>
      <c r="B372" s="168" t="s">
        <v>54</v>
      </c>
      <c r="C372" s="167" t="s">
        <v>27</v>
      </c>
      <c r="D372" s="154" t="s">
        <v>424</v>
      </c>
      <c r="E372" s="154" t="s">
        <v>342</v>
      </c>
      <c r="F372" s="69" t="s">
        <v>690</v>
      </c>
      <c r="G372" s="69" t="s">
        <v>965</v>
      </c>
      <c r="H372" s="69">
        <v>1</v>
      </c>
      <c r="I372" s="273">
        <v>42860.8333333333</v>
      </c>
      <c r="J372" s="273">
        <v>42862.6666666667</v>
      </c>
      <c r="K372" s="257">
        <f t="shared" si="13"/>
        <v>44.0000000016298</v>
      </c>
      <c r="L372" s="155">
        <v>25</v>
      </c>
      <c r="M372" s="257">
        <f t="shared" si="14"/>
        <v>1100.00000004074</v>
      </c>
      <c r="N372" s="69"/>
    </row>
    <row r="373" spans="1:14">
      <c r="A373" s="213">
        <v>42870</v>
      </c>
      <c r="B373" s="168" t="s">
        <v>54</v>
      </c>
      <c r="C373" s="167" t="s">
        <v>27</v>
      </c>
      <c r="D373" s="154" t="s">
        <v>424</v>
      </c>
      <c r="E373" s="154" t="s">
        <v>342</v>
      </c>
      <c r="F373" s="69" t="s">
        <v>818</v>
      </c>
      <c r="G373" s="69" t="s">
        <v>966</v>
      </c>
      <c r="H373" s="69">
        <v>2.2</v>
      </c>
      <c r="I373" s="273">
        <v>42869.4375</v>
      </c>
      <c r="J373" s="273">
        <v>42870.125</v>
      </c>
      <c r="K373" s="257">
        <f t="shared" si="13"/>
        <v>16.5</v>
      </c>
      <c r="L373" s="155">
        <v>45</v>
      </c>
      <c r="M373" s="257">
        <f t="shared" si="14"/>
        <v>742.5</v>
      </c>
      <c r="N373" s="69"/>
    </row>
    <row r="374" spans="1:14">
      <c r="A374" s="213">
        <v>42872</v>
      </c>
      <c r="B374" s="168" t="s">
        <v>54</v>
      </c>
      <c r="C374" s="167" t="s">
        <v>144</v>
      </c>
      <c r="D374" s="154" t="s">
        <v>299</v>
      </c>
      <c r="E374" s="154" t="s">
        <v>261</v>
      </c>
      <c r="F374" s="69" t="s">
        <v>781</v>
      </c>
      <c r="G374" s="69" t="s">
        <v>967</v>
      </c>
      <c r="H374" s="69">
        <v>1.2</v>
      </c>
      <c r="I374" s="273">
        <v>42871.9375</v>
      </c>
      <c r="J374" s="273">
        <v>42872.1458333333</v>
      </c>
      <c r="K374" s="257">
        <f t="shared" si="13"/>
        <v>4.99999999918509</v>
      </c>
      <c r="L374" s="155">
        <v>30</v>
      </c>
      <c r="M374" s="257">
        <f t="shared" si="14"/>
        <v>149.999999975553</v>
      </c>
      <c r="N374" s="69"/>
    </row>
    <row r="375" spans="1:14">
      <c r="A375" s="213">
        <v>42872</v>
      </c>
      <c r="B375" s="159" t="s">
        <v>54</v>
      </c>
      <c r="C375" s="176" t="s">
        <v>496</v>
      </c>
      <c r="D375" s="175" t="s">
        <v>502</v>
      </c>
      <c r="E375" s="154" t="s">
        <v>56</v>
      </c>
      <c r="F375" s="69" t="s">
        <v>698</v>
      </c>
      <c r="G375" s="69" t="s">
        <v>968</v>
      </c>
      <c r="H375" s="69">
        <v>1.2</v>
      </c>
      <c r="I375" s="273">
        <v>42871.1041666667</v>
      </c>
      <c r="J375" s="273">
        <v>42871.9375</v>
      </c>
      <c r="K375" s="257">
        <f t="shared" si="13"/>
        <v>19.9999999991851</v>
      </c>
      <c r="L375" s="155">
        <v>30</v>
      </c>
      <c r="M375" s="257">
        <f t="shared" si="14"/>
        <v>599.999999975553</v>
      </c>
      <c r="N375" s="69"/>
    </row>
    <row r="376" spans="1:14">
      <c r="A376" s="213">
        <v>42872</v>
      </c>
      <c r="B376" s="159" t="s">
        <v>54</v>
      </c>
      <c r="C376" s="176" t="s">
        <v>496</v>
      </c>
      <c r="D376" s="175" t="s">
        <v>502</v>
      </c>
      <c r="E376" s="154" t="s">
        <v>56</v>
      </c>
      <c r="F376" s="69" t="s">
        <v>821</v>
      </c>
      <c r="G376" s="69" t="s">
        <v>969</v>
      </c>
      <c r="H376" s="69">
        <v>1.2</v>
      </c>
      <c r="I376" s="273">
        <v>42869.875</v>
      </c>
      <c r="J376" s="273">
        <v>42870.5416666667</v>
      </c>
      <c r="K376" s="86">
        <f t="shared" si="13"/>
        <v>16.0000000008149</v>
      </c>
      <c r="L376" s="155">
        <v>30</v>
      </c>
      <c r="M376" s="86">
        <f t="shared" si="14"/>
        <v>480.000000024447</v>
      </c>
      <c r="N376" s="69"/>
    </row>
    <row r="377" spans="1:14">
      <c r="A377" s="213">
        <v>42872</v>
      </c>
      <c r="B377" s="159" t="s">
        <v>54</v>
      </c>
      <c r="C377" s="176" t="s">
        <v>496</v>
      </c>
      <c r="D377" s="175" t="s">
        <v>498</v>
      </c>
      <c r="E377" s="175" t="s">
        <v>56</v>
      </c>
      <c r="F377" s="69" t="s">
        <v>814</v>
      </c>
      <c r="G377" s="69" t="s">
        <v>970</v>
      </c>
      <c r="H377" s="69">
        <v>1</v>
      </c>
      <c r="I377" s="273">
        <v>42871.75</v>
      </c>
      <c r="J377" s="273">
        <v>42871.9375</v>
      </c>
      <c r="K377" s="257">
        <f t="shared" si="13"/>
        <v>4.5</v>
      </c>
      <c r="L377" s="155">
        <v>25</v>
      </c>
      <c r="M377" s="257">
        <f t="shared" si="14"/>
        <v>112.5</v>
      </c>
      <c r="N377" s="69"/>
    </row>
    <row r="378" spans="1:14">
      <c r="A378" s="213">
        <v>42872</v>
      </c>
      <c r="B378" s="159" t="s">
        <v>54</v>
      </c>
      <c r="C378" s="176" t="s">
        <v>496</v>
      </c>
      <c r="D378" s="175" t="s">
        <v>498</v>
      </c>
      <c r="E378" s="175" t="s">
        <v>56</v>
      </c>
      <c r="F378" s="69" t="s">
        <v>821</v>
      </c>
      <c r="G378" s="69" t="s">
        <v>971</v>
      </c>
      <c r="H378" s="69">
        <v>1</v>
      </c>
      <c r="I378" s="273">
        <v>42871.9375</v>
      </c>
      <c r="J378" s="273">
        <v>42872.0208333333</v>
      </c>
      <c r="K378" s="257">
        <f t="shared" si="13"/>
        <v>1.99999999918509</v>
      </c>
      <c r="L378" s="155">
        <v>25</v>
      </c>
      <c r="M378" s="257">
        <f t="shared" si="14"/>
        <v>49.9999999796273</v>
      </c>
      <c r="N378" s="69"/>
    </row>
    <row r="379" spans="1:14">
      <c r="A379" s="213">
        <v>42872</v>
      </c>
      <c r="B379" s="159" t="s">
        <v>54</v>
      </c>
      <c r="C379" s="176" t="s">
        <v>496</v>
      </c>
      <c r="D379" s="175" t="s">
        <v>502</v>
      </c>
      <c r="E379" s="154" t="s">
        <v>56</v>
      </c>
      <c r="F379" s="69" t="s">
        <v>890</v>
      </c>
      <c r="G379" s="69" t="s">
        <v>972</v>
      </c>
      <c r="H379" s="69">
        <v>1</v>
      </c>
      <c r="I379" s="273">
        <v>42870.6875</v>
      </c>
      <c r="J379" s="273">
        <v>42870.8958333333</v>
      </c>
      <c r="K379" s="257">
        <f t="shared" si="13"/>
        <v>4.99999999918509</v>
      </c>
      <c r="L379" s="155">
        <v>25</v>
      </c>
      <c r="M379" s="257">
        <f t="shared" si="14"/>
        <v>124.999999979627</v>
      </c>
      <c r="N379" s="69"/>
    </row>
    <row r="380" spans="1:14">
      <c r="A380" s="213">
        <v>42874</v>
      </c>
      <c r="B380" s="159" t="s">
        <v>54</v>
      </c>
      <c r="C380" s="176" t="s">
        <v>496</v>
      </c>
      <c r="D380" s="175" t="s">
        <v>498</v>
      </c>
      <c r="E380" s="175" t="s">
        <v>56</v>
      </c>
      <c r="F380" s="69" t="s">
        <v>695</v>
      </c>
      <c r="G380" s="69" t="s">
        <v>971</v>
      </c>
      <c r="H380" s="69">
        <v>1.2</v>
      </c>
      <c r="I380" s="273">
        <v>42872.1458333333</v>
      </c>
      <c r="J380" s="273">
        <v>42872.5</v>
      </c>
      <c r="K380" s="257">
        <f t="shared" si="13"/>
        <v>8.50000000081491</v>
      </c>
      <c r="L380" s="155">
        <v>25</v>
      </c>
      <c r="M380" s="257">
        <f t="shared" si="14"/>
        <v>212.500000020373</v>
      </c>
      <c r="N380" s="69"/>
    </row>
    <row r="381" spans="1:14">
      <c r="A381" s="213">
        <v>42874</v>
      </c>
      <c r="B381" s="159" t="s">
        <v>54</v>
      </c>
      <c r="C381" s="176" t="s">
        <v>496</v>
      </c>
      <c r="D381" s="175" t="s">
        <v>498</v>
      </c>
      <c r="E381" s="175" t="s">
        <v>56</v>
      </c>
      <c r="F381" s="69" t="s">
        <v>812</v>
      </c>
      <c r="G381" s="69" t="s">
        <v>970</v>
      </c>
      <c r="H381" s="69">
        <v>1</v>
      </c>
      <c r="I381" s="273">
        <v>42872.0208333333</v>
      </c>
      <c r="J381" s="273">
        <v>42872.5833333333</v>
      </c>
      <c r="K381" s="257">
        <f t="shared" si="13"/>
        <v>13.5</v>
      </c>
      <c r="L381" s="155">
        <v>25</v>
      </c>
      <c r="M381" s="257">
        <f t="shared" si="14"/>
        <v>337.5</v>
      </c>
      <c r="N381" s="69"/>
    </row>
    <row r="382" spans="1:14">
      <c r="A382" s="213">
        <v>42874</v>
      </c>
      <c r="B382" s="168" t="s">
        <v>54</v>
      </c>
      <c r="C382" s="161" t="s">
        <v>96</v>
      </c>
      <c r="D382" s="168" t="s">
        <v>519</v>
      </c>
      <c r="E382" s="155" t="s">
        <v>56</v>
      </c>
      <c r="F382" s="69" t="s">
        <v>973</v>
      </c>
      <c r="G382" s="69" t="s">
        <v>974</v>
      </c>
      <c r="H382" s="69">
        <v>1</v>
      </c>
      <c r="I382" s="273">
        <v>42873.1041666667</v>
      </c>
      <c r="J382" s="273">
        <v>42873.5416666667</v>
      </c>
      <c r="K382" s="257">
        <f t="shared" si="13"/>
        <v>10.5</v>
      </c>
      <c r="L382" s="155">
        <v>25</v>
      </c>
      <c r="M382" s="257">
        <f t="shared" si="14"/>
        <v>262.5</v>
      </c>
      <c r="N382" s="69"/>
    </row>
    <row r="383" spans="1:14">
      <c r="A383" s="213">
        <v>42874</v>
      </c>
      <c r="B383" s="168" t="s">
        <v>54</v>
      </c>
      <c r="C383" s="161" t="s">
        <v>96</v>
      </c>
      <c r="D383" s="168" t="s">
        <v>519</v>
      </c>
      <c r="E383" s="155" t="s">
        <v>56</v>
      </c>
      <c r="F383" s="69" t="s">
        <v>973</v>
      </c>
      <c r="G383" s="69" t="s">
        <v>974</v>
      </c>
      <c r="H383" s="69">
        <v>1</v>
      </c>
      <c r="I383" s="273">
        <v>42872.7291666667</v>
      </c>
      <c r="J383" s="273">
        <v>42873.1041666667</v>
      </c>
      <c r="K383" s="257">
        <f t="shared" si="13"/>
        <v>9</v>
      </c>
      <c r="L383" s="155">
        <v>25</v>
      </c>
      <c r="M383" s="257">
        <f t="shared" si="14"/>
        <v>225</v>
      </c>
      <c r="N383" s="69"/>
    </row>
    <row r="384" spans="1:14">
      <c r="A384" s="213">
        <v>42874</v>
      </c>
      <c r="B384" s="168" t="s">
        <v>54</v>
      </c>
      <c r="C384" s="161" t="s">
        <v>96</v>
      </c>
      <c r="D384" s="168" t="s">
        <v>519</v>
      </c>
      <c r="E384" s="155" t="s">
        <v>56</v>
      </c>
      <c r="F384" s="69" t="s">
        <v>973</v>
      </c>
      <c r="G384" s="69" t="s">
        <v>975</v>
      </c>
      <c r="H384" s="69">
        <v>1.2</v>
      </c>
      <c r="I384" s="273">
        <v>42872.875</v>
      </c>
      <c r="J384" s="273">
        <v>42873.8333333333</v>
      </c>
      <c r="K384" s="257">
        <f t="shared" si="13"/>
        <v>22.9999999991851</v>
      </c>
      <c r="L384" s="155">
        <v>30</v>
      </c>
      <c r="M384" s="257">
        <f t="shared" si="14"/>
        <v>689.999999975553</v>
      </c>
      <c r="N384" s="69"/>
    </row>
    <row r="385" spans="1:14">
      <c r="A385" s="213">
        <v>42877</v>
      </c>
      <c r="B385" s="159" t="s">
        <v>54</v>
      </c>
      <c r="C385" s="176" t="s">
        <v>27</v>
      </c>
      <c r="D385" s="175" t="s">
        <v>498</v>
      </c>
      <c r="E385" s="175" t="s">
        <v>56</v>
      </c>
      <c r="F385" s="69" t="s">
        <v>890</v>
      </c>
      <c r="G385" s="69" t="s">
        <v>964</v>
      </c>
      <c r="H385" s="69">
        <v>1.8</v>
      </c>
      <c r="I385" s="273">
        <v>42874.3958333333</v>
      </c>
      <c r="J385" s="273">
        <v>42875.3333333333</v>
      </c>
      <c r="K385" s="86">
        <f t="shared" si="13"/>
        <v>22.5</v>
      </c>
      <c r="L385" s="155">
        <v>45</v>
      </c>
      <c r="M385" s="86">
        <f t="shared" si="14"/>
        <v>1012.5</v>
      </c>
      <c r="N385" s="69"/>
    </row>
    <row r="386" spans="1:14">
      <c r="A386" s="213">
        <v>42877</v>
      </c>
      <c r="B386" s="159" t="s">
        <v>54</v>
      </c>
      <c r="C386" s="176" t="s">
        <v>496</v>
      </c>
      <c r="D386" s="175" t="s">
        <v>498</v>
      </c>
      <c r="E386" s="175" t="s">
        <v>56</v>
      </c>
      <c r="F386" s="69" t="s">
        <v>801</v>
      </c>
      <c r="G386" s="69" t="s">
        <v>976</v>
      </c>
      <c r="H386" s="69">
        <v>1.8</v>
      </c>
      <c r="I386" s="273">
        <v>42875.9583333333</v>
      </c>
      <c r="J386" s="273">
        <v>42876.2083333333</v>
      </c>
      <c r="K386" s="257">
        <f t="shared" si="13"/>
        <v>6</v>
      </c>
      <c r="L386" s="155">
        <v>25</v>
      </c>
      <c r="M386" s="257">
        <f t="shared" si="14"/>
        <v>150</v>
      </c>
      <c r="N386" s="69"/>
    </row>
    <row r="387" spans="1:14">
      <c r="A387" s="213">
        <v>42877</v>
      </c>
      <c r="B387" s="159" t="s">
        <v>54</v>
      </c>
      <c r="C387" s="176" t="s">
        <v>496</v>
      </c>
      <c r="D387" s="175" t="s">
        <v>502</v>
      </c>
      <c r="E387" s="154" t="s">
        <v>56</v>
      </c>
      <c r="F387" s="69" t="s">
        <v>823</v>
      </c>
      <c r="G387" s="69" t="s">
        <v>977</v>
      </c>
      <c r="H387" s="69">
        <v>1.8</v>
      </c>
      <c r="I387" s="273">
        <v>42875.9166666667</v>
      </c>
      <c r="J387" s="273">
        <v>42875.9583333333</v>
      </c>
      <c r="K387" s="257">
        <f t="shared" si="13"/>
        <v>0.999999998370185</v>
      </c>
      <c r="L387" s="155">
        <v>25</v>
      </c>
      <c r="M387" s="257">
        <f t="shared" si="14"/>
        <v>24.9999999592546</v>
      </c>
      <c r="N387" s="69"/>
    </row>
    <row r="388" spans="1:14">
      <c r="A388" s="213">
        <v>42877</v>
      </c>
      <c r="B388" s="159" t="s">
        <v>54</v>
      </c>
      <c r="C388" s="176" t="s">
        <v>496</v>
      </c>
      <c r="D388" s="175" t="s">
        <v>502</v>
      </c>
      <c r="E388" s="154" t="s">
        <v>56</v>
      </c>
      <c r="F388" s="69" t="s">
        <v>801</v>
      </c>
      <c r="G388" s="69" t="s">
        <v>978</v>
      </c>
      <c r="H388" s="69">
        <v>1.2</v>
      </c>
      <c r="I388" s="273">
        <v>42874.8333333333</v>
      </c>
      <c r="J388" s="273">
        <v>42875.625</v>
      </c>
      <c r="K388" s="257">
        <f t="shared" si="13"/>
        <v>19.0000000008149</v>
      </c>
      <c r="L388" s="155">
        <v>30</v>
      </c>
      <c r="M388" s="257">
        <f t="shared" si="14"/>
        <v>570.000000024447</v>
      </c>
      <c r="N388" s="69"/>
    </row>
    <row r="389" spans="1:14">
      <c r="A389" s="213">
        <v>42877</v>
      </c>
      <c r="B389" s="159" t="s">
        <v>54</v>
      </c>
      <c r="C389" s="176" t="s">
        <v>496</v>
      </c>
      <c r="D389" s="175" t="s">
        <v>502</v>
      </c>
      <c r="E389" s="154" t="s">
        <v>56</v>
      </c>
      <c r="F389" s="69" t="s">
        <v>781</v>
      </c>
      <c r="G389" s="69" t="s">
        <v>979</v>
      </c>
      <c r="H389" s="69">
        <v>1</v>
      </c>
      <c r="I389" s="273">
        <v>42876.4583333333</v>
      </c>
      <c r="J389" s="273">
        <v>42876.5625</v>
      </c>
      <c r="K389" s="257">
        <f t="shared" si="13"/>
        <v>2.50000000081491</v>
      </c>
      <c r="L389" s="155">
        <v>25</v>
      </c>
      <c r="M389" s="257">
        <f t="shared" si="14"/>
        <v>62.5000000203727</v>
      </c>
      <c r="N389" s="69"/>
    </row>
    <row r="390" spans="1:14">
      <c r="A390" s="213">
        <v>42877</v>
      </c>
      <c r="B390" s="168" t="s">
        <v>54</v>
      </c>
      <c r="C390" s="161" t="s">
        <v>96</v>
      </c>
      <c r="D390" s="168" t="s">
        <v>519</v>
      </c>
      <c r="E390" s="155" t="s">
        <v>56</v>
      </c>
      <c r="F390" s="69" t="s">
        <v>781</v>
      </c>
      <c r="G390" s="69" t="s">
        <v>980</v>
      </c>
      <c r="H390" s="69">
        <v>1.8</v>
      </c>
      <c r="I390" s="273">
        <v>42875.3541666667</v>
      </c>
      <c r="J390" s="273">
        <v>42875.6875</v>
      </c>
      <c r="K390" s="257">
        <f t="shared" si="13"/>
        <v>7.99999999918509</v>
      </c>
      <c r="L390" s="155">
        <v>45</v>
      </c>
      <c r="M390" s="257">
        <f t="shared" si="14"/>
        <v>359.999999963329</v>
      </c>
      <c r="N390" s="69"/>
    </row>
    <row r="391" spans="1:14">
      <c r="A391" s="213">
        <v>42877</v>
      </c>
      <c r="B391" s="168" t="s">
        <v>54</v>
      </c>
      <c r="C391" s="161" t="s">
        <v>96</v>
      </c>
      <c r="D391" s="168" t="s">
        <v>519</v>
      </c>
      <c r="E391" s="155" t="s">
        <v>56</v>
      </c>
      <c r="F391" s="69" t="s">
        <v>781</v>
      </c>
      <c r="G391" s="69" t="s">
        <v>980</v>
      </c>
      <c r="H391" s="69">
        <v>1.8</v>
      </c>
      <c r="I391" s="273">
        <v>42875.6875</v>
      </c>
      <c r="J391" s="273">
        <v>42875.9166666667</v>
      </c>
      <c r="K391" s="257">
        <f t="shared" si="13"/>
        <v>5.50000000081491</v>
      </c>
      <c r="L391" s="155">
        <v>45</v>
      </c>
      <c r="M391" s="257">
        <f t="shared" si="14"/>
        <v>247.500000036671</v>
      </c>
      <c r="N391" s="69"/>
    </row>
    <row r="392" spans="1:14">
      <c r="A392" s="213">
        <v>42877</v>
      </c>
      <c r="B392" s="168" t="s">
        <v>54</v>
      </c>
      <c r="C392" s="161" t="s">
        <v>96</v>
      </c>
      <c r="D392" s="168" t="s">
        <v>519</v>
      </c>
      <c r="E392" s="155" t="s">
        <v>56</v>
      </c>
      <c r="F392" s="69" t="s">
        <v>801</v>
      </c>
      <c r="G392" s="69" t="s">
        <v>981</v>
      </c>
      <c r="H392" s="69">
        <v>1.5</v>
      </c>
      <c r="I392" s="273">
        <v>42873.9583333333</v>
      </c>
      <c r="J392" s="273">
        <v>42875.5833333333</v>
      </c>
      <c r="K392" s="257">
        <f t="shared" si="13"/>
        <v>39</v>
      </c>
      <c r="L392" s="155">
        <v>34</v>
      </c>
      <c r="M392" s="257">
        <f t="shared" si="14"/>
        <v>1326</v>
      </c>
      <c r="N392" s="69"/>
    </row>
    <row r="393" spans="1:14">
      <c r="A393" s="213">
        <v>42877</v>
      </c>
      <c r="B393" s="168" t="s">
        <v>54</v>
      </c>
      <c r="C393" s="161" t="s">
        <v>96</v>
      </c>
      <c r="D393" s="168" t="s">
        <v>519</v>
      </c>
      <c r="E393" s="155" t="s">
        <v>56</v>
      </c>
      <c r="F393" s="69" t="s">
        <v>690</v>
      </c>
      <c r="G393" s="69" t="s">
        <v>982</v>
      </c>
      <c r="H393" s="69">
        <v>1</v>
      </c>
      <c r="I393" s="273">
        <v>42874.7291666667</v>
      </c>
      <c r="J393" s="273">
        <v>42876.4583333333</v>
      </c>
      <c r="K393" s="257">
        <f t="shared" si="13"/>
        <v>41.4999999983702</v>
      </c>
      <c r="L393" s="155">
        <v>25</v>
      </c>
      <c r="M393" s="257">
        <f t="shared" si="14"/>
        <v>1037.49999995926</v>
      </c>
      <c r="N393" s="69"/>
    </row>
    <row r="394" spans="1:14">
      <c r="A394" s="213">
        <v>42877</v>
      </c>
      <c r="B394" s="159" t="s">
        <v>54</v>
      </c>
      <c r="C394" s="176" t="s">
        <v>496</v>
      </c>
      <c r="D394" s="175" t="s">
        <v>497</v>
      </c>
      <c r="E394" s="175" t="s">
        <v>56</v>
      </c>
      <c r="F394" s="69" t="s">
        <v>812</v>
      </c>
      <c r="G394" s="69" t="s">
        <v>983</v>
      </c>
      <c r="H394" s="69">
        <v>1.2</v>
      </c>
      <c r="I394" s="273">
        <v>42875.625</v>
      </c>
      <c r="J394" s="273">
        <v>42875.6666666667</v>
      </c>
      <c r="K394" s="86">
        <f t="shared" si="13"/>
        <v>1.00000000081491</v>
      </c>
      <c r="L394" s="155">
        <v>30</v>
      </c>
      <c r="M394" s="86">
        <f t="shared" si="14"/>
        <v>30.0000000244473</v>
      </c>
      <c r="N394" s="69"/>
    </row>
    <row r="395" spans="1:14">
      <c r="A395" s="213">
        <v>42879</v>
      </c>
      <c r="B395" s="168" t="s">
        <v>54</v>
      </c>
      <c r="C395" s="167" t="s">
        <v>27</v>
      </c>
      <c r="D395" s="154" t="s">
        <v>471</v>
      </c>
      <c r="E395" s="154" t="s">
        <v>261</v>
      </c>
      <c r="F395" s="69" t="s">
        <v>866</v>
      </c>
      <c r="G395" s="69" t="s">
        <v>984</v>
      </c>
      <c r="H395" s="69">
        <v>1.5</v>
      </c>
      <c r="I395" s="273">
        <v>42877.5416666667</v>
      </c>
      <c r="J395" s="273">
        <v>42879.0416666667</v>
      </c>
      <c r="K395" s="257">
        <f t="shared" si="13"/>
        <v>36</v>
      </c>
      <c r="L395" s="155">
        <v>35</v>
      </c>
      <c r="M395" s="257">
        <f t="shared" si="14"/>
        <v>1260</v>
      </c>
      <c r="N395" s="69"/>
    </row>
    <row r="396" spans="1:14">
      <c r="A396" s="213">
        <v>42879</v>
      </c>
      <c r="B396" s="168" t="s">
        <v>54</v>
      </c>
      <c r="C396" s="161" t="s">
        <v>96</v>
      </c>
      <c r="D396" s="168" t="s">
        <v>519</v>
      </c>
      <c r="E396" s="155" t="s">
        <v>56</v>
      </c>
      <c r="F396" s="69" t="s">
        <v>812</v>
      </c>
      <c r="G396" s="69" t="s">
        <v>985</v>
      </c>
      <c r="H396" s="69">
        <v>1.8</v>
      </c>
      <c r="I396" s="273">
        <v>42876.2083333333</v>
      </c>
      <c r="J396" s="273">
        <v>42878.625</v>
      </c>
      <c r="K396" s="257">
        <f t="shared" si="13"/>
        <v>57.9999999999418</v>
      </c>
      <c r="L396" s="155">
        <v>45</v>
      </c>
      <c r="M396" s="257">
        <f t="shared" si="14"/>
        <v>2609.99999999738</v>
      </c>
      <c r="N396" s="69"/>
    </row>
    <row r="397" spans="1:14">
      <c r="A397" s="213">
        <v>42879</v>
      </c>
      <c r="B397" s="168" t="s">
        <v>54</v>
      </c>
      <c r="C397" s="161" t="s">
        <v>96</v>
      </c>
      <c r="D397" s="168" t="s">
        <v>519</v>
      </c>
      <c r="E397" s="155" t="s">
        <v>56</v>
      </c>
      <c r="F397" s="69" t="s">
        <v>690</v>
      </c>
      <c r="G397" s="69" t="s">
        <v>975</v>
      </c>
      <c r="H397" s="69">
        <v>1.2</v>
      </c>
      <c r="I397" s="273">
        <v>42877.8333333333</v>
      </c>
      <c r="J397" s="273">
        <v>42879.1666666667</v>
      </c>
      <c r="K397" s="257">
        <f t="shared" ref="K397:K461" si="15">(J397-I397)*24</f>
        <v>32.0000000016298</v>
      </c>
      <c r="L397" s="155">
        <v>30</v>
      </c>
      <c r="M397" s="257">
        <f t="shared" ref="M397:M460" si="16">K397*L397</f>
        <v>960.000000048894</v>
      </c>
      <c r="N397" s="69"/>
    </row>
    <row r="398" spans="1:14">
      <c r="A398" s="213">
        <v>42879</v>
      </c>
      <c r="B398" s="159" t="s">
        <v>54</v>
      </c>
      <c r="C398" s="176" t="s">
        <v>496</v>
      </c>
      <c r="D398" s="175" t="s">
        <v>497</v>
      </c>
      <c r="E398" s="175" t="s">
        <v>56</v>
      </c>
      <c r="F398" s="69" t="s">
        <v>695</v>
      </c>
      <c r="G398" s="69" t="s">
        <v>986</v>
      </c>
      <c r="H398" s="69">
        <v>1</v>
      </c>
      <c r="I398" s="273">
        <v>42876.5625</v>
      </c>
      <c r="J398" s="273">
        <v>42877.6041666667</v>
      </c>
      <c r="K398" s="257">
        <f t="shared" si="15"/>
        <v>25.0000000008149</v>
      </c>
      <c r="L398" s="155">
        <v>25</v>
      </c>
      <c r="M398" s="257">
        <f t="shared" si="16"/>
        <v>625.000000020372</v>
      </c>
      <c r="N398" s="69"/>
    </row>
    <row r="399" spans="1:14">
      <c r="A399" s="213">
        <v>42881</v>
      </c>
      <c r="B399" s="159" t="s">
        <v>54</v>
      </c>
      <c r="C399" s="176" t="s">
        <v>496</v>
      </c>
      <c r="D399" s="175" t="s">
        <v>497</v>
      </c>
      <c r="E399" s="175" t="s">
        <v>56</v>
      </c>
      <c r="F399" s="69" t="s">
        <v>987</v>
      </c>
      <c r="G399" s="69" t="s">
        <v>988</v>
      </c>
      <c r="H399" s="69">
        <v>1.2</v>
      </c>
      <c r="I399" s="273">
        <v>42879.1666666667</v>
      </c>
      <c r="J399" s="273">
        <v>42879.9583333333</v>
      </c>
      <c r="K399" s="257">
        <f t="shared" si="15"/>
        <v>18.9999999983702</v>
      </c>
      <c r="L399" s="155">
        <v>25</v>
      </c>
      <c r="M399" s="257">
        <f t="shared" si="16"/>
        <v>474.999999959255</v>
      </c>
      <c r="N399" s="69"/>
    </row>
    <row r="400" spans="1:14">
      <c r="A400" s="213">
        <v>42881</v>
      </c>
      <c r="B400" s="159" t="s">
        <v>54</v>
      </c>
      <c r="C400" s="176" t="s">
        <v>496</v>
      </c>
      <c r="D400" s="175" t="s">
        <v>497</v>
      </c>
      <c r="E400" s="175" t="s">
        <v>56</v>
      </c>
      <c r="F400" s="69" t="s">
        <v>781</v>
      </c>
      <c r="G400" s="69" t="s">
        <v>989</v>
      </c>
      <c r="H400" s="69">
        <v>1</v>
      </c>
      <c r="I400" s="273">
        <v>42879.5208333333</v>
      </c>
      <c r="J400" s="273">
        <v>42879.6041666667</v>
      </c>
      <c r="K400" s="257">
        <f t="shared" si="15"/>
        <v>2.00000000162981</v>
      </c>
      <c r="L400" s="155">
        <v>25</v>
      </c>
      <c r="M400" s="257">
        <f t="shared" si="16"/>
        <v>50.0000000407452</v>
      </c>
      <c r="N400" s="69"/>
    </row>
    <row r="401" spans="1:14">
      <c r="A401" s="213">
        <v>42881</v>
      </c>
      <c r="B401" s="168" t="s">
        <v>54</v>
      </c>
      <c r="C401" s="161" t="s">
        <v>96</v>
      </c>
      <c r="D401" s="168" t="s">
        <v>519</v>
      </c>
      <c r="E401" s="155" t="s">
        <v>56</v>
      </c>
      <c r="F401" s="69" t="s">
        <v>690</v>
      </c>
      <c r="G401" s="69" t="s">
        <v>974</v>
      </c>
      <c r="H401" s="69">
        <v>1</v>
      </c>
      <c r="I401" s="273">
        <v>42879.6041666667</v>
      </c>
      <c r="J401" s="273">
        <v>42880.4375</v>
      </c>
      <c r="K401" s="257">
        <f t="shared" si="15"/>
        <v>19.9999999991851</v>
      </c>
      <c r="L401" s="155">
        <v>25</v>
      </c>
      <c r="M401" s="257">
        <f t="shared" si="16"/>
        <v>499.999999979627</v>
      </c>
      <c r="N401" s="69"/>
    </row>
    <row r="402" spans="1:14">
      <c r="A402" s="213">
        <v>42881</v>
      </c>
      <c r="B402" s="168" t="s">
        <v>54</v>
      </c>
      <c r="C402" s="161" t="s">
        <v>96</v>
      </c>
      <c r="D402" s="168" t="s">
        <v>519</v>
      </c>
      <c r="E402" s="155" t="s">
        <v>56</v>
      </c>
      <c r="F402" s="69" t="s">
        <v>690</v>
      </c>
      <c r="G402" s="69" t="s">
        <v>974</v>
      </c>
      <c r="H402" s="69">
        <v>1</v>
      </c>
      <c r="I402" s="273">
        <v>42878.7083333333</v>
      </c>
      <c r="J402" s="273">
        <v>42879.5208333333</v>
      </c>
      <c r="K402" s="257">
        <f t="shared" si="15"/>
        <v>19.5</v>
      </c>
      <c r="L402" s="155">
        <v>25</v>
      </c>
      <c r="M402" s="257">
        <f t="shared" si="16"/>
        <v>487.5</v>
      </c>
      <c r="N402" s="69"/>
    </row>
    <row r="403" spans="1:14">
      <c r="A403" s="213">
        <v>42884</v>
      </c>
      <c r="B403" s="168" t="s">
        <v>54</v>
      </c>
      <c r="C403" s="161" t="s">
        <v>96</v>
      </c>
      <c r="D403" s="168" t="s">
        <v>519</v>
      </c>
      <c r="E403" s="155" t="s">
        <v>56</v>
      </c>
      <c r="F403" s="69" t="s">
        <v>695</v>
      </c>
      <c r="G403" s="69" t="s">
        <v>990</v>
      </c>
      <c r="H403" s="69">
        <v>1.8</v>
      </c>
      <c r="I403" s="273">
        <v>42880.5833333333</v>
      </c>
      <c r="J403" s="273">
        <v>42881.875</v>
      </c>
      <c r="K403" s="86">
        <f t="shared" si="15"/>
        <v>31.0000000008149</v>
      </c>
      <c r="L403" s="155">
        <v>45</v>
      </c>
      <c r="M403" s="86">
        <f t="shared" si="16"/>
        <v>1395.00000003667</v>
      </c>
      <c r="N403" s="69"/>
    </row>
    <row r="404" spans="1:14">
      <c r="A404" s="213">
        <v>42888</v>
      </c>
      <c r="B404" s="168" t="s">
        <v>54</v>
      </c>
      <c r="C404" s="161" t="s">
        <v>96</v>
      </c>
      <c r="D404" s="168" t="s">
        <v>519</v>
      </c>
      <c r="E404" s="155" t="s">
        <v>56</v>
      </c>
      <c r="F404" s="69" t="s">
        <v>788</v>
      </c>
      <c r="G404" s="69" t="s">
        <v>991</v>
      </c>
      <c r="H404" s="69">
        <v>2.2</v>
      </c>
      <c r="I404" s="273">
        <v>42883.625</v>
      </c>
      <c r="J404" s="273">
        <v>42886.5208333333</v>
      </c>
      <c r="K404" s="257">
        <f t="shared" si="15"/>
        <v>69.4999999991851</v>
      </c>
      <c r="L404" s="155">
        <v>60</v>
      </c>
      <c r="M404" s="257">
        <f t="shared" si="16"/>
        <v>4169.99999995111</v>
      </c>
      <c r="N404" s="69"/>
    </row>
    <row r="405" spans="1:14">
      <c r="A405" s="213">
        <v>42888</v>
      </c>
      <c r="B405" s="168" t="s">
        <v>54</v>
      </c>
      <c r="C405" s="167" t="s">
        <v>27</v>
      </c>
      <c r="D405" s="154" t="s">
        <v>292</v>
      </c>
      <c r="E405" s="154" t="s">
        <v>278</v>
      </c>
      <c r="F405" s="69" t="s">
        <v>754</v>
      </c>
      <c r="G405" s="69" t="s">
        <v>992</v>
      </c>
      <c r="H405" s="69">
        <v>1.8</v>
      </c>
      <c r="I405" s="273">
        <v>42887.375</v>
      </c>
      <c r="J405" s="273">
        <v>42887.6041666667</v>
      </c>
      <c r="K405" s="257">
        <f t="shared" si="15"/>
        <v>5.50000000081491</v>
      </c>
      <c r="L405" s="155">
        <v>45</v>
      </c>
      <c r="M405" s="257">
        <f t="shared" si="16"/>
        <v>247.500000036671</v>
      </c>
      <c r="N405" s="69"/>
    </row>
    <row r="406" spans="1:14">
      <c r="A406" s="213">
        <v>42888</v>
      </c>
      <c r="B406" s="168" t="s">
        <v>54</v>
      </c>
      <c r="C406" s="167" t="s">
        <v>33</v>
      </c>
      <c r="D406" s="154" t="s">
        <v>544</v>
      </c>
      <c r="E406" s="155" t="s">
        <v>56</v>
      </c>
      <c r="F406" s="69" t="s">
        <v>695</v>
      </c>
      <c r="G406" s="69" t="s">
        <v>993</v>
      </c>
      <c r="H406" s="69">
        <v>1.5</v>
      </c>
      <c r="I406" s="273">
        <v>42885.8541666667</v>
      </c>
      <c r="J406" s="273">
        <v>42886.375</v>
      </c>
      <c r="K406" s="257">
        <f t="shared" si="15"/>
        <v>12.4999999991851</v>
      </c>
      <c r="L406" s="155">
        <v>35</v>
      </c>
      <c r="M406" s="257">
        <f t="shared" si="16"/>
        <v>437.499999971478</v>
      </c>
      <c r="N406" s="69"/>
    </row>
    <row r="407" spans="1:14">
      <c r="A407" s="213">
        <v>42888</v>
      </c>
      <c r="B407" s="159" t="s">
        <v>54</v>
      </c>
      <c r="C407" s="176" t="s">
        <v>496</v>
      </c>
      <c r="D407" s="175" t="s">
        <v>498</v>
      </c>
      <c r="E407" s="175" t="s">
        <v>56</v>
      </c>
      <c r="F407" s="69" t="s">
        <v>781</v>
      </c>
      <c r="G407" s="69" t="s">
        <v>994</v>
      </c>
      <c r="H407" s="69">
        <v>1</v>
      </c>
      <c r="I407" s="273">
        <v>42880.5</v>
      </c>
      <c r="J407" s="273">
        <v>42880.5416666667</v>
      </c>
      <c r="K407" s="257">
        <f t="shared" si="15"/>
        <v>1.00000000081491</v>
      </c>
      <c r="L407" s="155">
        <v>25</v>
      </c>
      <c r="M407" s="257">
        <f t="shared" si="16"/>
        <v>25.0000000203727</v>
      </c>
      <c r="N407" s="69"/>
    </row>
    <row r="408" spans="1:14">
      <c r="A408" s="213">
        <v>42888</v>
      </c>
      <c r="B408" s="159" t="s">
        <v>54</v>
      </c>
      <c r="C408" s="176" t="s">
        <v>496</v>
      </c>
      <c r="D408" s="175" t="s">
        <v>498</v>
      </c>
      <c r="E408" s="175" t="s">
        <v>56</v>
      </c>
      <c r="F408" s="69" t="s">
        <v>781</v>
      </c>
      <c r="G408" s="69" t="s">
        <v>995</v>
      </c>
      <c r="H408" s="69">
        <v>1</v>
      </c>
      <c r="I408" s="273">
        <v>42880.5416666667</v>
      </c>
      <c r="J408" s="273">
        <v>42880.6875</v>
      </c>
      <c r="K408" s="257">
        <f t="shared" si="15"/>
        <v>3.49999999918509</v>
      </c>
      <c r="L408" s="155">
        <v>25</v>
      </c>
      <c r="M408" s="257">
        <f t="shared" si="16"/>
        <v>87.4999999796272</v>
      </c>
      <c r="N408" s="69"/>
    </row>
    <row r="409" spans="1:14">
      <c r="A409" s="213">
        <v>42888</v>
      </c>
      <c r="B409" s="159" t="s">
        <v>54</v>
      </c>
      <c r="C409" s="176" t="s">
        <v>496</v>
      </c>
      <c r="D409" s="175" t="s">
        <v>498</v>
      </c>
      <c r="E409" s="175" t="s">
        <v>56</v>
      </c>
      <c r="F409" s="69" t="s">
        <v>781</v>
      </c>
      <c r="G409" s="69" t="s">
        <v>996</v>
      </c>
      <c r="H409" s="69">
        <v>1</v>
      </c>
      <c r="I409" s="273">
        <v>42874.6458333333</v>
      </c>
      <c r="J409" s="273">
        <v>42874.7291666667</v>
      </c>
      <c r="K409" s="257">
        <f t="shared" si="15"/>
        <v>2.00000000162981</v>
      </c>
      <c r="L409" s="155">
        <v>25</v>
      </c>
      <c r="M409" s="257">
        <f t="shared" si="16"/>
        <v>50.0000000407452</v>
      </c>
      <c r="N409" s="69"/>
    </row>
    <row r="410" spans="1:14">
      <c r="A410" s="213">
        <v>42891</v>
      </c>
      <c r="B410" s="168" t="s">
        <v>54</v>
      </c>
      <c r="C410" s="161" t="s">
        <v>96</v>
      </c>
      <c r="D410" s="168" t="s">
        <v>519</v>
      </c>
      <c r="E410" s="155" t="s">
        <v>56</v>
      </c>
      <c r="F410" s="69" t="s">
        <v>781</v>
      </c>
      <c r="G410" s="69" t="s">
        <v>997</v>
      </c>
      <c r="H410" s="69">
        <v>2.2</v>
      </c>
      <c r="I410" s="273">
        <v>42889.5833333333</v>
      </c>
      <c r="J410" s="273">
        <v>42890.1875</v>
      </c>
      <c r="K410" s="257">
        <f t="shared" si="15"/>
        <v>14.5000000008149</v>
      </c>
      <c r="L410" s="155">
        <v>60</v>
      </c>
      <c r="M410" s="257">
        <f t="shared" si="16"/>
        <v>870.000000048894</v>
      </c>
      <c r="N410" s="69"/>
    </row>
    <row r="411" spans="1:14">
      <c r="A411" s="213">
        <v>42891</v>
      </c>
      <c r="B411" s="168" t="s">
        <v>54</v>
      </c>
      <c r="C411" s="161" t="s">
        <v>96</v>
      </c>
      <c r="D411" s="168" t="s">
        <v>519</v>
      </c>
      <c r="E411" s="155" t="s">
        <v>56</v>
      </c>
      <c r="F411" s="69" t="s">
        <v>814</v>
      </c>
      <c r="G411" s="69" t="s">
        <v>998</v>
      </c>
      <c r="H411" s="69">
        <v>2.2</v>
      </c>
      <c r="I411" s="273">
        <v>42886.625</v>
      </c>
      <c r="J411" s="273">
        <v>42888.8541666667</v>
      </c>
      <c r="K411" s="257">
        <f t="shared" si="15"/>
        <v>53.5000000008149</v>
      </c>
      <c r="L411" s="155">
        <v>60</v>
      </c>
      <c r="M411" s="257">
        <f t="shared" si="16"/>
        <v>3210.00000004889</v>
      </c>
      <c r="N411" s="69"/>
    </row>
    <row r="412" spans="1:14">
      <c r="A412" s="213">
        <v>42893</v>
      </c>
      <c r="B412" s="168" t="s">
        <v>54</v>
      </c>
      <c r="C412" s="61" t="s">
        <v>186</v>
      </c>
      <c r="D412" s="69" t="s">
        <v>196</v>
      </c>
      <c r="E412" s="155" t="s">
        <v>56</v>
      </c>
      <c r="F412" s="69" t="s">
        <v>754</v>
      </c>
      <c r="G412" s="69" t="s">
        <v>815</v>
      </c>
      <c r="H412" s="69">
        <v>1.8</v>
      </c>
      <c r="I412" s="273">
        <v>42891.8333333333</v>
      </c>
      <c r="J412" s="273">
        <v>42892</v>
      </c>
      <c r="K412" s="86">
        <f t="shared" si="15"/>
        <v>4.00000000081491</v>
      </c>
      <c r="L412" s="155">
        <v>45</v>
      </c>
      <c r="M412" s="86">
        <f t="shared" si="16"/>
        <v>180.000000036671</v>
      </c>
      <c r="N412" s="69"/>
    </row>
    <row r="413" spans="1:14">
      <c r="A413" s="213">
        <v>42893</v>
      </c>
      <c r="B413" s="168" t="s">
        <v>54</v>
      </c>
      <c r="C413" s="167" t="s">
        <v>33</v>
      </c>
      <c r="D413" s="154" t="s">
        <v>544</v>
      </c>
      <c r="E413" s="155" t="s">
        <v>56</v>
      </c>
      <c r="F413" s="69" t="s">
        <v>814</v>
      </c>
      <c r="G413" s="69" t="s">
        <v>999</v>
      </c>
      <c r="H413" s="69">
        <v>1</v>
      </c>
      <c r="I413" s="273">
        <v>42892.9166666667</v>
      </c>
      <c r="J413" s="273">
        <v>42893.125</v>
      </c>
      <c r="K413" s="257">
        <f t="shared" si="15"/>
        <v>4.99999999918509</v>
      </c>
      <c r="L413" s="155">
        <v>25</v>
      </c>
      <c r="M413" s="257">
        <f t="shared" si="16"/>
        <v>124.999999979627</v>
      </c>
      <c r="N413" s="69"/>
    </row>
    <row r="414" spans="1:14">
      <c r="A414" s="213">
        <v>42893</v>
      </c>
      <c r="B414" s="168" t="s">
        <v>54</v>
      </c>
      <c r="C414" s="167" t="s">
        <v>33</v>
      </c>
      <c r="D414" s="154" t="s">
        <v>544</v>
      </c>
      <c r="E414" s="155" t="s">
        <v>56</v>
      </c>
      <c r="F414" s="69" t="s">
        <v>812</v>
      </c>
      <c r="G414" s="69" t="s">
        <v>999</v>
      </c>
      <c r="H414" s="69">
        <v>1</v>
      </c>
      <c r="I414" s="273">
        <v>42892.625</v>
      </c>
      <c r="J414" s="273">
        <v>42892.9166666667</v>
      </c>
      <c r="K414" s="257">
        <v>5</v>
      </c>
      <c r="L414" s="155">
        <v>25</v>
      </c>
      <c r="M414" s="257">
        <f t="shared" si="16"/>
        <v>125</v>
      </c>
      <c r="N414" s="69" t="s">
        <v>1000</v>
      </c>
    </row>
    <row r="415" spans="1:14">
      <c r="A415" s="213">
        <v>42893</v>
      </c>
      <c r="B415" s="159" t="s">
        <v>54</v>
      </c>
      <c r="C415" s="176" t="s">
        <v>496</v>
      </c>
      <c r="D415" s="175" t="s">
        <v>498</v>
      </c>
      <c r="E415" s="175" t="s">
        <v>56</v>
      </c>
      <c r="F415" s="69" t="s">
        <v>823</v>
      </c>
      <c r="G415" s="69" t="s">
        <v>995</v>
      </c>
      <c r="H415" s="69">
        <v>1</v>
      </c>
      <c r="I415" s="273">
        <v>42892.5625</v>
      </c>
      <c r="J415" s="273">
        <v>42892.625</v>
      </c>
      <c r="K415" s="257">
        <f t="shared" si="15"/>
        <v>1.5</v>
      </c>
      <c r="L415" s="155">
        <v>25</v>
      </c>
      <c r="M415" s="257">
        <f t="shared" si="16"/>
        <v>37.5</v>
      </c>
      <c r="N415" s="69"/>
    </row>
    <row r="416" spans="1:14">
      <c r="A416" s="213">
        <v>42895</v>
      </c>
      <c r="B416" s="168" t="s">
        <v>54</v>
      </c>
      <c r="C416" s="161" t="s">
        <v>96</v>
      </c>
      <c r="D416" s="168" t="s">
        <v>519</v>
      </c>
      <c r="E416" s="155" t="s">
        <v>56</v>
      </c>
      <c r="F416" s="69" t="s">
        <v>695</v>
      </c>
      <c r="G416" s="69" t="s">
        <v>990</v>
      </c>
      <c r="H416" s="69">
        <v>2.2</v>
      </c>
      <c r="I416" s="273">
        <v>42890.1875</v>
      </c>
      <c r="J416" s="273">
        <v>42894.8541666667</v>
      </c>
      <c r="K416" s="257">
        <f t="shared" si="15"/>
        <v>112.000000000815</v>
      </c>
      <c r="L416" s="155">
        <v>60</v>
      </c>
      <c r="M416" s="257">
        <f t="shared" si="16"/>
        <v>6720.0000000489</v>
      </c>
      <c r="N416" s="69"/>
    </row>
    <row r="417" spans="1:14">
      <c r="A417" s="213">
        <v>42895</v>
      </c>
      <c r="B417" s="168" t="s">
        <v>54</v>
      </c>
      <c r="C417" s="161" t="s">
        <v>96</v>
      </c>
      <c r="D417" s="168" t="s">
        <v>519</v>
      </c>
      <c r="E417" s="155" t="s">
        <v>56</v>
      </c>
      <c r="F417" s="69" t="s">
        <v>812</v>
      </c>
      <c r="G417" s="69" t="s">
        <v>1001</v>
      </c>
      <c r="H417" s="69">
        <v>1.8</v>
      </c>
      <c r="I417" s="273">
        <v>42892</v>
      </c>
      <c r="J417" s="273">
        <v>42895.25</v>
      </c>
      <c r="K417" s="257">
        <f t="shared" si="15"/>
        <v>78</v>
      </c>
      <c r="L417" s="155">
        <v>45</v>
      </c>
      <c r="M417" s="257">
        <f t="shared" si="16"/>
        <v>3510</v>
      </c>
      <c r="N417" s="69"/>
    </row>
    <row r="418" spans="1:14">
      <c r="A418" s="213">
        <v>42895</v>
      </c>
      <c r="B418" s="168" t="s">
        <v>54</v>
      </c>
      <c r="C418" s="167" t="s">
        <v>27</v>
      </c>
      <c r="D418" s="154" t="s">
        <v>476</v>
      </c>
      <c r="E418" s="154" t="s">
        <v>342</v>
      </c>
      <c r="F418" s="69"/>
      <c r="G418" s="69" t="s">
        <v>1002</v>
      </c>
      <c r="H418" s="69">
        <v>1.2</v>
      </c>
      <c r="I418" s="273">
        <v>42894.5833333333</v>
      </c>
      <c r="J418" s="273">
        <v>42894.9583333333</v>
      </c>
      <c r="K418" s="257">
        <f t="shared" si="15"/>
        <v>9</v>
      </c>
      <c r="L418" s="155">
        <v>30</v>
      </c>
      <c r="M418" s="257">
        <f t="shared" si="16"/>
        <v>270</v>
      </c>
      <c r="N418" s="69"/>
    </row>
    <row r="419" spans="1:14">
      <c r="A419" s="213">
        <v>42895</v>
      </c>
      <c r="B419" s="168" t="s">
        <v>54</v>
      </c>
      <c r="C419" s="167" t="s">
        <v>33</v>
      </c>
      <c r="D419" s="154" t="s">
        <v>544</v>
      </c>
      <c r="E419" s="155" t="s">
        <v>56</v>
      </c>
      <c r="F419" s="69" t="s">
        <v>937</v>
      </c>
      <c r="G419" s="69" t="s">
        <v>1003</v>
      </c>
      <c r="H419" s="69">
        <v>1</v>
      </c>
      <c r="I419" s="273">
        <v>42893.1458333333</v>
      </c>
      <c r="J419" s="273">
        <v>42893.3125</v>
      </c>
      <c r="K419" s="257">
        <f t="shared" si="15"/>
        <v>4.00000000081491</v>
      </c>
      <c r="L419" s="155">
        <v>25</v>
      </c>
      <c r="M419" s="257">
        <f t="shared" si="16"/>
        <v>100.000000020373</v>
      </c>
      <c r="N419" s="69"/>
    </row>
    <row r="420" spans="1:14">
      <c r="A420" s="213">
        <v>42895</v>
      </c>
      <c r="B420" s="168" t="s">
        <v>54</v>
      </c>
      <c r="C420" s="167" t="s">
        <v>33</v>
      </c>
      <c r="D420" s="154" t="s">
        <v>544</v>
      </c>
      <c r="E420" s="155" t="s">
        <v>56</v>
      </c>
      <c r="F420" s="69" t="s">
        <v>821</v>
      </c>
      <c r="G420" s="69" t="s">
        <v>1003</v>
      </c>
      <c r="H420" s="69">
        <v>1</v>
      </c>
      <c r="I420" s="273">
        <v>42893.3125</v>
      </c>
      <c r="J420" s="273">
        <v>42893.6041666667</v>
      </c>
      <c r="K420" s="257">
        <f t="shared" si="15"/>
        <v>7.00000000081491</v>
      </c>
      <c r="L420" s="155">
        <v>25</v>
      </c>
      <c r="M420" s="257">
        <f t="shared" si="16"/>
        <v>175.000000020373</v>
      </c>
      <c r="N420" s="69"/>
    </row>
    <row r="421" spans="1:14">
      <c r="A421" s="213">
        <v>42898</v>
      </c>
      <c r="B421" s="168" t="s">
        <v>54</v>
      </c>
      <c r="C421" s="167" t="s">
        <v>96</v>
      </c>
      <c r="D421" s="154" t="s">
        <v>455</v>
      </c>
      <c r="E421" s="154" t="s">
        <v>267</v>
      </c>
      <c r="F421" s="69" t="s">
        <v>695</v>
      </c>
      <c r="G421" s="69" t="s">
        <v>990</v>
      </c>
      <c r="H421" s="69">
        <v>2.2</v>
      </c>
      <c r="I421" s="273">
        <v>42894.8541666667</v>
      </c>
      <c r="J421" s="273">
        <v>42896.625</v>
      </c>
      <c r="K421" s="86">
        <f t="shared" si="15"/>
        <v>42.4999999991851</v>
      </c>
      <c r="L421" s="155">
        <v>60</v>
      </c>
      <c r="M421" s="86">
        <f t="shared" si="16"/>
        <v>2549.99999995111</v>
      </c>
      <c r="N421" s="69"/>
    </row>
    <row r="422" spans="1:14">
      <c r="A422" s="213">
        <v>42898</v>
      </c>
      <c r="B422" s="168" t="s">
        <v>54</v>
      </c>
      <c r="C422" s="167" t="s">
        <v>33</v>
      </c>
      <c r="D422" s="154" t="s">
        <v>544</v>
      </c>
      <c r="E422" s="155" t="s">
        <v>56</v>
      </c>
      <c r="F422" s="69" t="s">
        <v>751</v>
      </c>
      <c r="G422" s="69" t="s">
        <v>1004</v>
      </c>
      <c r="H422" s="69">
        <v>1.8</v>
      </c>
      <c r="I422" s="273">
        <v>42895.3333333333</v>
      </c>
      <c r="J422" s="273">
        <v>42895.5833333333</v>
      </c>
      <c r="K422" s="257">
        <f t="shared" si="15"/>
        <v>6</v>
      </c>
      <c r="L422" s="155">
        <v>25</v>
      </c>
      <c r="M422" s="257">
        <f t="shared" si="16"/>
        <v>150</v>
      </c>
      <c r="N422" s="69"/>
    </row>
    <row r="423" spans="1:14">
      <c r="A423" s="213">
        <v>42898</v>
      </c>
      <c r="B423" s="168" t="s">
        <v>54</v>
      </c>
      <c r="C423" s="167" t="s">
        <v>30</v>
      </c>
      <c r="D423" s="154" t="s">
        <v>559</v>
      </c>
      <c r="E423" s="155" t="s">
        <v>56</v>
      </c>
      <c r="F423" s="69" t="s">
        <v>695</v>
      </c>
      <c r="G423" s="69" t="s">
        <v>1005</v>
      </c>
      <c r="H423" s="69">
        <v>1.5</v>
      </c>
      <c r="I423" s="273">
        <v>42897.25</v>
      </c>
      <c r="J423" s="273">
        <v>42898.1666666667</v>
      </c>
      <c r="K423" s="257">
        <f t="shared" si="15"/>
        <v>22.0000000008149</v>
      </c>
      <c r="L423" s="155">
        <v>30</v>
      </c>
      <c r="M423" s="257">
        <f t="shared" si="16"/>
        <v>660.000000024447</v>
      </c>
      <c r="N423" s="69"/>
    </row>
    <row r="424" spans="1:14">
      <c r="A424" s="213">
        <v>42898</v>
      </c>
      <c r="B424" s="168" t="s">
        <v>54</v>
      </c>
      <c r="C424" s="167" t="s">
        <v>33</v>
      </c>
      <c r="D424" s="154" t="s">
        <v>544</v>
      </c>
      <c r="E424" s="155" t="s">
        <v>56</v>
      </c>
      <c r="F424" s="69" t="s">
        <v>751</v>
      </c>
      <c r="G424" s="69" t="s">
        <v>1006</v>
      </c>
      <c r="H424" s="69">
        <v>1</v>
      </c>
      <c r="I424" s="273">
        <v>42894.5416666667</v>
      </c>
      <c r="J424" s="273">
        <v>42895.4583333333</v>
      </c>
      <c r="K424" s="257">
        <f t="shared" si="15"/>
        <v>21.9999999983702</v>
      </c>
      <c r="L424" s="155">
        <v>25</v>
      </c>
      <c r="M424" s="257">
        <f t="shared" si="16"/>
        <v>549.999999959255</v>
      </c>
      <c r="N424" s="69"/>
    </row>
    <row r="425" spans="1:14">
      <c r="A425" s="213">
        <v>42898</v>
      </c>
      <c r="B425" s="168" t="s">
        <v>54</v>
      </c>
      <c r="C425" s="167" t="s">
        <v>33</v>
      </c>
      <c r="D425" s="154" t="s">
        <v>544</v>
      </c>
      <c r="E425" s="155" t="s">
        <v>56</v>
      </c>
      <c r="F425" s="69" t="s">
        <v>751</v>
      </c>
      <c r="G425" s="69" t="s">
        <v>1007</v>
      </c>
      <c r="H425" s="69">
        <v>1</v>
      </c>
      <c r="I425" s="273">
        <v>42896.75</v>
      </c>
      <c r="J425" s="273">
        <v>42896.8333333333</v>
      </c>
      <c r="K425" s="257">
        <f t="shared" si="15"/>
        <v>1.99999999918509</v>
      </c>
      <c r="L425" s="155">
        <v>25</v>
      </c>
      <c r="M425" s="257">
        <f t="shared" si="16"/>
        <v>49.9999999796273</v>
      </c>
      <c r="N425" s="69"/>
    </row>
    <row r="426" spans="1:14">
      <c r="A426" s="213">
        <v>42900</v>
      </c>
      <c r="B426" s="168" t="s">
        <v>54</v>
      </c>
      <c r="C426" s="161" t="s">
        <v>96</v>
      </c>
      <c r="D426" s="168" t="s">
        <v>519</v>
      </c>
      <c r="E426" s="155" t="s">
        <v>56</v>
      </c>
      <c r="F426" s="69" t="s">
        <v>781</v>
      </c>
      <c r="G426" s="69" t="s">
        <v>1008</v>
      </c>
      <c r="H426" s="69">
        <v>2.2</v>
      </c>
      <c r="I426" s="273">
        <v>42896.9166666667</v>
      </c>
      <c r="J426" s="273">
        <v>42898.7083333333</v>
      </c>
      <c r="K426" s="257">
        <f t="shared" si="15"/>
        <v>42.9999999983702</v>
      </c>
      <c r="L426" s="155">
        <v>60</v>
      </c>
      <c r="M426" s="257">
        <f t="shared" si="16"/>
        <v>2579.99999990221</v>
      </c>
      <c r="N426" s="69"/>
    </row>
    <row r="427" spans="1:14">
      <c r="A427" s="213">
        <v>42900</v>
      </c>
      <c r="B427" s="168" t="s">
        <v>54</v>
      </c>
      <c r="C427" s="167" t="s">
        <v>33</v>
      </c>
      <c r="D427" s="154" t="s">
        <v>544</v>
      </c>
      <c r="E427" s="155" t="s">
        <v>56</v>
      </c>
      <c r="F427" s="69" t="s">
        <v>818</v>
      </c>
      <c r="G427" s="69" t="s">
        <v>1009</v>
      </c>
      <c r="H427" s="69">
        <v>1.8</v>
      </c>
      <c r="I427" s="273">
        <v>42898.8333333333</v>
      </c>
      <c r="J427" s="273">
        <v>42898.9583333333</v>
      </c>
      <c r="K427" s="257">
        <f t="shared" si="15"/>
        <v>3</v>
      </c>
      <c r="L427" s="155">
        <v>30</v>
      </c>
      <c r="M427" s="257">
        <f t="shared" si="16"/>
        <v>90</v>
      </c>
      <c r="N427" s="69"/>
    </row>
    <row r="428" spans="1:14">
      <c r="A428" s="213">
        <v>42900</v>
      </c>
      <c r="B428" s="168" t="s">
        <v>54</v>
      </c>
      <c r="C428" s="167" t="s">
        <v>33</v>
      </c>
      <c r="D428" s="154" t="s">
        <v>544</v>
      </c>
      <c r="E428" s="155" t="s">
        <v>56</v>
      </c>
      <c r="F428" s="69" t="s">
        <v>788</v>
      </c>
      <c r="G428" s="69" t="s">
        <v>1010</v>
      </c>
      <c r="H428" s="69">
        <v>1.2</v>
      </c>
      <c r="I428" s="273">
        <v>42898.875</v>
      </c>
      <c r="J428" s="273">
        <v>42899.0416666667</v>
      </c>
      <c r="K428" s="257">
        <f t="shared" si="15"/>
        <v>4.00000000081491</v>
      </c>
      <c r="L428" s="155">
        <v>30</v>
      </c>
      <c r="M428" s="257">
        <f t="shared" si="16"/>
        <v>120.000000024447</v>
      </c>
      <c r="N428" s="69"/>
    </row>
    <row r="429" spans="1:14">
      <c r="A429" s="213">
        <v>42900</v>
      </c>
      <c r="B429" s="168" t="s">
        <v>54</v>
      </c>
      <c r="C429" s="167" t="s">
        <v>33</v>
      </c>
      <c r="D429" s="154" t="s">
        <v>544</v>
      </c>
      <c r="E429" s="155" t="s">
        <v>56</v>
      </c>
      <c r="F429" s="69" t="s">
        <v>823</v>
      </c>
      <c r="G429" s="69" t="s">
        <v>1010</v>
      </c>
      <c r="H429" s="69">
        <v>1.2</v>
      </c>
      <c r="I429" s="273">
        <v>42899.5625</v>
      </c>
      <c r="J429" s="273">
        <v>42899.7291666667</v>
      </c>
      <c r="K429" s="257">
        <f t="shared" si="15"/>
        <v>4.00000000081491</v>
      </c>
      <c r="L429" s="155">
        <v>30</v>
      </c>
      <c r="M429" s="257">
        <f t="shared" si="16"/>
        <v>120.000000024447</v>
      </c>
      <c r="N429" s="69"/>
    </row>
    <row r="430" spans="1:14">
      <c r="A430" s="213">
        <v>42900</v>
      </c>
      <c r="B430" s="168" t="s">
        <v>54</v>
      </c>
      <c r="C430" s="167" t="s">
        <v>27</v>
      </c>
      <c r="D430" s="154" t="s">
        <v>298</v>
      </c>
      <c r="E430" s="154" t="s">
        <v>261</v>
      </c>
      <c r="F430" s="69" t="s">
        <v>698</v>
      </c>
      <c r="G430" s="69" t="s">
        <v>1011</v>
      </c>
      <c r="H430" s="69">
        <v>1</v>
      </c>
      <c r="I430" s="273">
        <v>42898.6458333333</v>
      </c>
      <c r="J430" s="273">
        <v>42899.5833333333</v>
      </c>
      <c r="K430" s="86">
        <f t="shared" si="15"/>
        <v>22.5</v>
      </c>
      <c r="L430" s="155">
        <v>25</v>
      </c>
      <c r="M430" s="86">
        <f t="shared" si="16"/>
        <v>562.5</v>
      </c>
      <c r="N430" s="69"/>
    </row>
    <row r="431" spans="1:14">
      <c r="A431" s="213">
        <v>42902</v>
      </c>
      <c r="B431" s="168" t="s">
        <v>54</v>
      </c>
      <c r="C431" s="61" t="s">
        <v>186</v>
      </c>
      <c r="D431" s="69" t="s">
        <v>1012</v>
      </c>
      <c r="E431" s="69" t="s">
        <v>1013</v>
      </c>
      <c r="F431" s="69" t="s">
        <v>754</v>
      </c>
      <c r="G431" s="69" t="s">
        <v>1014</v>
      </c>
      <c r="H431" s="69">
        <v>2.2</v>
      </c>
      <c r="I431" s="273">
        <v>42899.8125</v>
      </c>
      <c r="J431" s="273">
        <v>42900.375</v>
      </c>
      <c r="K431" s="257">
        <f t="shared" si="15"/>
        <v>13.5</v>
      </c>
      <c r="L431" s="155">
        <v>30</v>
      </c>
      <c r="M431" s="257">
        <f t="shared" si="16"/>
        <v>405</v>
      </c>
      <c r="N431" s="69"/>
    </row>
    <row r="432" spans="1:14">
      <c r="A432" s="213">
        <v>42902</v>
      </c>
      <c r="B432" s="168" t="s">
        <v>54</v>
      </c>
      <c r="C432" s="61" t="s">
        <v>186</v>
      </c>
      <c r="D432" s="69" t="s">
        <v>1012</v>
      </c>
      <c r="E432" s="69" t="s">
        <v>1013</v>
      </c>
      <c r="F432" s="69" t="s">
        <v>754</v>
      </c>
      <c r="G432" s="69" t="s">
        <v>1015</v>
      </c>
      <c r="H432" s="69">
        <v>2.2</v>
      </c>
      <c r="I432" s="273">
        <v>42900.0416666667</v>
      </c>
      <c r="J432" s="273">
        <v>42900.375</v>
      </c>
      <c r="K432" s="257">
        <f t="shared" si="15"/>
        <v>7.99999999918509</v>
      </c>
      <c r="L432" s="155">
        <v>45</v>
      </c>
      <c r="M432" s="257">
        <f t="shared" si="16"/>
        <v>359.999999963329</v>
      </c>
      <c r="N432" s="69"/>
    </row>
    <row r="433" spans="1:14">
      <c r="A433" s="213">
        <v>42902</v>
      </c>
      <c r="B433" s="168" t="s">
        <v>54</v>
      </c>
      <c r="C433" s="61" t="s">
        <v>186</v>
      </c>
      <c r="D433" s="69" t="s">
        <v>1012</v>
      </c>
      <c r="E433" s="69" t="s">
        <v>1013</v>
      </c>
      <c r="F433" s="69" t="s">
        <v>1016</v>
      </c>
      <c r="G433" s="69" t="s">
        <v>1017</v>
      </c>
      <c r="H433" s="69">
        <v>2.2</v>
      </c>
      <c r="I433" s="273">
        <v>42900.5</v>
      </c>
      <c r="J433" s="273">
        <v>42900.5833333333</v>
      </c>
      <c r="K433" s="257">
        <f t="shared" si="15"/>
        <v>1.99999999918509</v>
      </c>
      <c r="L433" s="155">
        <v>45</v>
      </c>
      <c r="M433" s="257">
        <f t="shared" si="16"/>
        <v>89.9999999633291</v>
      </c>
      <c r="N433" s="69"/>
    </row>
    <row r="434" spans="1:14">
      <c r="A434" s="213">
        <v>42902</v>
      </c>
      <c r="B434" s="168" t="s">
        <v>54</v>
      </c>
      <c r="C434" s="167" t="s">
        <v>30</v>
      </c>
      <c r="D434" s="154" t="s">
        <v>559</v>
      </c>
      <c r="E434" s="155" t="s">
        <v>56</v>
      </c>
      <c r="F434" s="69" t="s">
        <v>698</v>
      </c>
      <c r="G434" s="69" t="s">
        <v>1018</v>
      </c>
      <c r="H434" s="69">
        <v>1.5</v>
      </c>
      <c r="I434" s="273">
        <v>42898.875</v>
      </c>
      <c r="J434" s="273">
        <v>42899.375</v>
      </c>
      <c r="K434" s="257">
        <f t="shared" si="15"/>
        <v>12</v>
      </c>
      <c r="L434" s="155">
        <v>30</v>
      </c>
      <c r="M434" s="257">
        <f t="shared" si="16"/>
        <v>360</v>
      </c>
      <c r="N434" s="69"/>
    </row>
    <row r="435" spans="1:14">
      <c r="A435" s="213">
        <v>42902</v>
      </c>
      <c r="B435" s="168" t="s">
        <v>54</v>
      </c>
      <c r="C435" s="167" t="s">
        <v>30</v>
      </c>
      <c r="D435" s="154" t="s">
        <v>559</v>
      </c>
      <c r="E435" s="155" t="s">
        <v>56</v>
      </c>
      <c r="F435" s="69" t="s">
        <v>890</v>
      </c>
      <c r="G435" s="69" t="s">
        <v>1018</v>
      </c>
      <c r="H435" s="69">
        <v>1.5</v>
      </c>
      <c r="I435" s="273">
        <v>42899.375</v>
      </c>
      <c r="J435" s="273">
        <v>42900.6666666667</v>
      </c>
      <c r="K435" s="257">
        <f t="shared" si="15"/>
        <v>31.0000000008149</v>
      </c>
      <c r="L435" s="155">
        <v>30</v>
      </c>
      <c r="M435" s="257">
        <f t="shared" si="16"/>
        <v>930.000000024447</v>
      </c>
      <c r="N435" s="69"/>
    </row>
    <row r="436" spans="1:14">
      <c r="A436" s="213">
        <v>42902</v>
      </c>
      <c r="B436" s="155" t="s">
        <v>54</v>
      </c>
      <c r="C436" s="161" t="s">
        <v>82</v>
      </c>
      <c r="D436" s="166" t="s">
        <v>103</v>
      </c>
      <c r="E436" s="159" t="s">
        <v>84</v>
      </c>
      <c r="F436" s="69" t="s">
        <v>754</v>
      </c>
      <c r="G436" s="69" t="s">
        <v>1019</v>
      </c>
      <c r="H436" s="69">
        <v>1.5</v>
      </c>
      <c r="I436" s="273">
        <v>42900.6666666667</v>
      </c>
      <c r="J436" s="273">
        <v>42900.7291666667</v>
      </c>
      <c r="K436" s="257">
        <f t="shared" si="15"/>
        <v>1.5</v>
      </c>
      <c r="L436" s="155">
        <v>30</v>
      </c>
      <c r="M436" s="257">
        <f t="shared" si="16"/>
        <v>45</v>
      </c>
      <c r="N436" s="69"/>
    </row>
    <row r="437" spans="1:14">
      <c r="A437" s="213">
        <v>42902</v>
      </c>
      <c r="B437" s="155" t="s">
        <v>54</v>
      </c>
      <c r="C437" s="161" t="s">
        <v>82</v>
      </c>
      <c r="D437" s="166" t="s">
        <v>103</v>
      </c>
      <c r="E437" s="159" t="s">
        <v>84</v>
      </c>
      <c r="F437" s="69" t="s">
        <v>866</v>
      </c>
      <c r="G437" s="69" t="s">
        <v>1020</v>
      </c>
      <c r="H437" s="69">
        <v>1.2</v>
      </c>
      <c r="I437" s="273">
        <v>42901.0833333333</v>
      </c>
      <c r="J437" s="273">
        <v>42901.5416666667</v>
      </c>
      <c r="K437" s="257">
        <f t="shared" si="15"/>
        <v>11.0000000016298</v>
      </c>
      <c r="L437" s="155">
        <v>30</v>
      </c>
      <c r="M437" s="257">
        <f t="shared" si="16"/>
        <v>330.000000048894</v>
      </c>
      <c r="N437" s="69"/>
    </row>
    <row r="438" spans="1:14">
      <c r="A438" s="213">
        <v>42902</v>
      </c>
      <c r="B438" s="168" t="s">
        <v>54</v>
      </c>
      <c r="C438" s="167" t="s">
        <v>33</v>
      </c>
      <c r="D438" s="154" t="s">
        <v>544</v>
      </c>
      <c r="E438" s="155" t="s">
        <v>56</v>
      </c>
      <c r="F438" s="69" t="s">
        <v>860</v>
      </c>
      <c r="G438" s="69" t="s">
        <v>1021</v>
      </c>
      <c r="H438" s="69">
        <v>1.2</v>
      </c>
      <c r="I438" s="273">
        <v>42900.5</v>
      </c>
      <c r="J438" s="273">
        <v>42901.0833333333</v>
      </c>
      <c r="K438" s="257">
        <f t="shared" si="15"/>
        <v>13.9999999991851</v>
      </c>
      <c r="L438" s="155">
        <v>30</v>
      </c>
      <c r="M438" s="257">
        <f t="shared" si="16"/>
        <v>419.999999975553</v>
      </c>
      <c r="N438" s="69"/>
    </row>
    <row r="439" spans="1:14">
      <c r="A439" s="213">
        <v>42902</v>
      </c>
      <c r="B439" s="168" t="s">
        <v>54</v>
      </c>
      <c r="C439" s="167" t="s">
        <v>33</v>
      </c>
      <c r="D439" s="154" t="s">
        <v>544</v>
      </c>
      <c r="E439" s="155" t="s">
        <v>56</v>
      </c>
      <c r="F439" s="69" t="s">
        <v>781</v>
      </c>
      <c r="G439" s="69" t="s">
        <v>1022</v>
      </c>
      <c r="H439" s="69">
        <v>1.2</v>
      </c>
      <c r="I439" s="273">
        <v>42901.25</v>
      </c>
      <c r="J439" s="273">
        <v>42901.2916666667</v>
      </c>
      <c r="K439" s="257">
        <f t="shared" si="15"/>
        <v>1.00000000081491</v>
      </c>
      <c r="L439" s="155">
        <v>25</v>
      </c>
      <c r="M439" s="257">
        <f t="shared" si="16"/>
        <v>25.0000000203727</v>
      </c>
      <c r="N439" s="69"/>
    </row>
    <row r="440" spans="1:14">
      <c r="A440" s="213">
        <v>42902</v>
      </c>
      <c r="B440" s="168" t="s">
        <v>54</v>
      </c>
      <c r="C440" s="161" t="s">
        <v>96</v>
      </c>
      <c r="D440" s="168" t="s">
        <v>519</v>
      </c>
      <c r="E440" s="155" t="s">
        <v>56</v>
      </c>
      <c r="F440" s="69" t="s">
        <v>745</v>
      </c>
      <c r="G440" s="69" t="s">
        <v>1023</v>
      </c>
      <c r="H440" s="69">
        <v>1</v>
      </c>
      <c r="I440" s="273">
        <v>42899.5833333333</v>
      </c>
      <c r="J440" s="273">
        <v>42900.3958333333</v>
      </c>
      <c r="K440" s="86">
        <f t="shared" si="15"/>
        <v>19.5</v>
      </c>
      <c r="L440" s="155">
        <v>25</v>
      </c>
      <c r="M440" s="86">
        <f t="shared" si="16"/>
        <v>487.5</v>
      </c>
      <c r="N440" s="69"/>
    </row>
    <row r="441" spans="1:14">
      <c r="A441" s="213">
        <v>42905</v>
      </c>
      <c r="B441" s="168" t="s">
        <v>54</v>
      </c>
      <c r="C441" s="161" t="s">
        <v>96</v>
      </c>
      <c r="D441" s="168" t="s">
        <v>519</v>
      </c>
      <c r="E441" s="155" t="s">
        <v>56</v>
      </c>
      <c r="F441" s="69" t="s">
        <v>781</v>
      </c>
      <c r="G441" s="69" t="s">
        <v>1024</v>
      </c>
      <c r="H441" s="69">
        <v>2.2</v>
      </c>
      <c r="I441" s="273">
        <v>42904.5625</v>
      </c>
      <c r="J441" s="273">
        <v>42904.7083333333</v>
      </c>
      <c r="K441" s="257">
        <f t="shared" si="15"/>
        <v>3.49999999918509</v>
      </c>
      <c r="L441" s="155">
        <v>60</v>
      </c>
      <c r="M441" s="257">
        <f t="shared" si="16"/>
        <v>209.999999951105</v>
      </c>
      <c r="N441" s="69"/>
    </row>
    <row r="442" spans="1:14">
      <c r="A442" s="213">
        <v>42905</v>
      </c>
      <c r="B442" s="168" t="s">
        <v>54</v>
      </c>
      <c r="C442" s="167" t="s">
        <v>30</v>
      </c>
      <c r="D442" s="154" t="s">
        <v>559</v>
      </c>
      <c r="E442" s="155" t="s">
        <v>56</v>
      </c>
      <c r="F442" s="69" t="s">
        <v>937</v>
      </c>
      <c r="G442" s="69" t="s">
        <v>1005</v>
      </c>
      <c r="H442" s="69">
        <v>1.5</v>
      </c>
      <c r="I442" s="273">
        <v>42903.7083333333</v>
      </c>
      <c r="J442" s="273">
        <v>42903.7708333333</v>
      </c>
      <c r="K442" s="257">
        <f t="shared" si="15"/>
        <v>1.5</v>
      </c>
      <c r="L442" s="155">
        <v>30</v>
      </c>
      <c r="M442" s="257">
        <f t="shared" si="16"/>
        <v>45</v>
      </c>
      <c r="N442" s="69"/>
    </row>
    <row r="443" spans="1:14">
      <c r="A443" s="213">
        <v>42905</v>
      </c>
      <c r="B443" s="168" t="s">
        <v>54</v>
      </c>
      <c r="C443" s="167" t="s">
        <v>30</v>
      </c>
      <c r="D443" s="154" t="s">
        <v>559</v>
      </c>
      <c r="E443" s="155" t="s">
        <v>56</v>
      </c>
      <c r="F443" s="69" t="s">
        <v>823</v>
      </c>
      <c r="G443" s="69" t="s">
        <v>1025</v>
      </c>
      <c r="H443" s="69">
        <v>1.5</v>
      </c>
      <c r="I443" s="273">
        <v>42888.7708333333</v>
      </c>
      <c r="J443" s="273">
        <v>42888.8541666667</v>
      </c>
      <c r="K443" s="257">
        <f t="shared" si="15"/>
        <v>2.00000000162981</v>
      </c>
      <c r="L443" s="155">
        <v>40</v>
      </c>
      <c r="M443" s="257">
        <f t="shared" si="16"/>
        <v>80.0000000651924</v>
      </c>
      <c r="N443" s="69"/>
    </row>
    <row r="444" spans="1:14">
      <c r="A444" s="213">
        <v>42905</v>
      </c>
      <c r="B444" s="168" t="s">
        <v>54</v>
      </c>
      <c r="C444" s="167" t="s">
        <v>30</v>
      </c>
      <c r="D444" s="154" t="s">
        <v>559</v>
      </c>
      <c r="E444" s="155" t="s">
        <v>56</v>
      </c>
      <c r="F444" s="69" t="s">
        <v>1026</v>
      </c>
      <c r="G444" s="69" t="s">
        <v>1025</v>
      </c>
      <c r="H444" s="69">
        <v>1.5</v>
      </c>
      <c r="I444" s="273">
        <v>42908.8541666667</v>
      </c>
      <c r="J444" s="273">
        <v>42908.9375</v>
      </c>
      <c r="K444" s="257">
        <f t="shared" si="15"/>
        <v>1.99999999918509</v>
      </c>
      <c r="L444" s="155">
        <v>40</v>
      </c>
      <c r="M444" s="257">
        <f t="shared" si="16"/>
        <v>79.9999999674036</v>
      </c>
      <c r="N444" s="69"/>
    </row>
    <row r="445" spans="1:14">
      <c r="A445" s="213">
        <v>42905</v>
      </c>
      <c r="B445" s="168" t="s">
        <v>54</v>
      </c>
      <c r="C445" s="161" t="s">
        <v>96</v>
      </c>
      <c r="D445" s="168" t="s">
        <v>519</v>
      </c>
      <c r="E445" s="155" t="s">
        <v>56</v>
      </c>
      <c r="F445" s="69" t="s">
        <v>1027</v>
      </c>
      <c r="G445" s="69" t="s">
        <v>1008</v>
      </c>
      <c r="H445" s="69">
        <v>2.2</v>
      </c>
      <c r="I445" s="273">
        <v>42905.6666666667</v>
      </c>
      <c r="J445" s="273">
        <v>42907.8958333333</v>
      </c>
      <c r="K445" s="257">
        <f t="shared" si="15"/>
        <v>53.4999999983702</v>
      </c>
      <c r="L445" s="155">
        <v>60</v>
      </c>
      <c r="M445" s="257">
        <f t="shared" si="16"/>
        <v>3209.99999990221</v>
      </c>
      <c r="N445" s="69"/>
    </row>
    <row r="446" spans="1:14">
      <c r="A446" s="213">
        <v>42912</v>
      </c>
      <c r="B446" s="168" t="s">
        <v>54</v>
      </c>
      <c r="C446" s="167" t="s">
        <v>40</v>
      </c>
      <c r="D446" s="154" t="s">
        <v>574</v>
      </c>
      <c r="E446" s="155" t="s">
        <v>56</v>
      </c>
      <c r="F446" s="69" t="s">
        <v>812</v>
      </c>
      <c r="G446" s="69" t="s">
        <v>1028</v>
      </c>
      <c r="H446" s="69">
        <v>1.8</v>
      </c>
      <c r="I446" s="273">
        <v>42910.5</v>
      </c>
      <c r="J446" s="273">
        <v>42911.5833333333</v>
      </c>
      <c r="K446" s="257">
        <f t="shared" si="15"/>
        <v>25.9999999991851</v>
      </c>
      <c r="L446" s="155">
        <v>30</v>
      </c>
      <c r="M446" s="257">
        <f t="shared" si="16"/>
        <v>779.999999975553</v>
      </c>
      <c r="N446" s="69"/>
    </row>
    <row r="447" spans="1:14">
      <c r="A447" s="213">
        <v>42912</v>
      </c>
      <c r="B447" s="168" t="s">
        <v>54</v>
      </c>
      <c r="C447" s="167" t="s">
        <v>40</v>
      </c>
      <c r="D447" s="154" t="s">
        <v>573</v>
      </c>
      <c r="E447" s="155" t="s">
        <v>56</v>
      </c>
      <c r="F447" s="69" t="s">
        <v>698</v>
      </c>
      <c r="G447" s="69" t="s">
        <v>1029</v>
      </c>
      <c r="H447" s="69">
        <v>1.8</v>
      </c>
      <c r="I447" s="273">
        <v>42909.8333333333</v>
      </c>
      <c r="J447" s="273">
        <v>42910.5</v>
      </c>
      <c r="K447" s="86">
        <f t="shared" si="15"/>
        <v>16.0000000008149</v>
      </c>
      <c r="L447" s="155">
        <v>30</v>
      </c>
      <c r="M447" s="86">
        <f t="shared" si="16"/>
        <v>480.000000024447</v>
      </c>
      <c r="N447" s="69"/>
    </row>
    <row r="448" spans="1:14">
      <c r="A448" s="213">
        <v>42912</v>
      </c>
      <c r="B448" s="168" t="s">
        <v>54</v>
      </c>
      <c r="C448" s="167" t="s">
        <v>30</v>
      </c>
      <c r="D448" s="154" t="s">
        <v>559</v>
      </c>
      <c r="E448" s="155" t="s">
        <v>56</v>
      </c>
      <c r="F448" s="69" t="s">
        <v>801</v>
      </c>
      <c r="G448" s="69" t="s">
        <v>1030</v>
      </c>
      <c r="H448" s="69">
        <v>1.8</v>
      </c>
      <c r="I448" s="273">
        <v>42909</v>
      </c>
      <c r="J448" s="273">
        <v>42909.4166666667</v>
      </c>
      <c r="K448" s="257">
        <f t="shared" si="15"/>
        <v>10.0000000008149</v>
      </c>
      <c r="L448" s="155">
        <v>30</v>
      </c>
      <c r="M448" s="257">
        <f t="shared" si="16"/>
        <v>300.000000024447</v>
      </c>
      <c r="N448" s="69"/>
    </row>
    <row r="449" spans="1:14">
      <c r="A449" s="213">
        <v>42912</v>
      </c>
      <c r="B449" s="168" t="s">
        <v>54</v>
      </c>
      <c r="C449" s="167" t="s">
        <v>40</v>
      </c>
      <c r="D449" s="154" t="s">
        <v>573</v>
      </c>
      <c r="E449" s="155" t="s">
        <v>56</v>
      </c>
      <c r="F449" s="69" t="s">
        <v>695</v>
      </c>
      <c r="G449" s="69" t="s">
        <v>1029</v>
      </c>
      <c r="H449" s="69">
        <v>1.5</v>
      </c>
      <c r="I449" s="273">
        <v>42909.875</v>
      </c>
      <c r="J449" s="273">
        <v>42910.5625</v>
      </c>
      <c r="K449" s="257">
        <f t="shared" si="15"/>
        <v>16.5</v>
      </c>
      <c r="L449" s="155">
        <v>30</v>
      </c>
      <c r="M449" s="257">
        <f t="shared" si="16"/>
        <v>495</v>
      </c>
      <c r="N449" s="69"/>
    </row>
    <row r="450" spans="1:14">
      <c r="A450" s="213">
        <v>42912</v>
      </c>
      <c r="B450" s="168" t="s">
        <v>54</v>
      </c>
      <c r="C450" s="167" t="s">
        <v>30</v>
      </c>
      <c r="D450" s="154" t="s">
        <v>559</v>
      </c>
      <c r="E450" s="155" t="s">
        <v>56</v>
      </c>
      <c r="F450" s="69" t="s">
        <v>686</v>
      </c>
      <c r="G450" s="69" t="s">
        <v>1031</v>
      </c>
      <c r="H450" s="69">
        <v>1</v>
      </c>
      <c r="I450" s="273">
        <v>42909</v>
      </c>
      <c r="J450" s="273">
        <v>42909.4583333333</v>
      </c>
      <c r="K450" s="257">
        <f t="shared" si="15"/>
        <v>10.9999999991851</v>
      </c>
      <c r="L450" s="155">
        <v>25</v>
      </c>
      <c r="M450" s="257">
        <f t="shared" si="16"/>
        <v>274.999999979627</v>
      </c>
      <c r="N450" s="69"/>
    </row>
    <row r="451" spans="1:14">
      <c r="A451" s="213">
        <v>42912</v>
      </c>
      <c r="B451" s="168" t="s">
        <v>54</v>
      </c>
      <c r="C451" s="167" t="s">
        <v>30</v>
      </c>
      <c r="D451" s="154" t="s">
        <v>559</v>
      </c>
      <c r="E451" s="155" t="s">
        <v>56</v>
      </c>
      <c r="F451" s="69" t="s">
        <v>781</v>
      </c>
      <c r="G451" s="69" t="s">
        <v>1032</v>
      </c>
      <c r="H451" s="69">
        <v>1</v>
      </c>
      <c r="I451" s="273">
        <v>42909.4583333333</v>
      </c>
      <c r="J451" s="273">
        <v>42909.5</v>
      </c>
      <c r="K451" s="257">
        <f t="shared" si="15"/>
        <v>1.00000000081491</v>
      </c>
      <c r="L451" s="155">
        <v>25</v>
      </c>
      <c r="M451" s="257">
        <f t="shared" si="16"/>
        <v>25.0000000203727</v>
      </c>
      <c r="N451" s="69"/>
    </row>
    <row r="452" spans="1:14">
      <c r="A452" s="213">
        <v>42912</v>
      </c>
      <c r="B452" s="155" t="s">
        <v>54</v>
      </c>
      <c r="C452" s="161" t="s">
        <v>186</v>
      </c>
      <c r="D452" s="166" t="s">
        <v>1033</v>
      </c>
      <c r="E452" s="159" t="s">
        <v>84</v>
      </c>
      <c r="F452" s="69" t="s">
        <v>754</v>
      </c>
      <c r="G452" s="69" t="s">
        <v>1034</v>
      </c>
      <c r="H452" s="69">
        <v>1</v>
      </c>
      <c r="I452" s="273">
        <v>42909.5833333333</v>
      </c>
      <c r="J452" s="273">
        <v>42909.6875</v>
      </c>
      <c r="K452" s="257">
        <f t="shared" si="15"/>
        <v>2.50000000081491</v>
      </c>
      <c r="L452" s="155">
        <v>25</v>
      </c>
      <c r="M452" s="257">
        <f t="shared" si="16"/>
        <v>62.5000000203727</v>
      </c>
      <c r="N452" s="69"/>
    </row>
    <row r="453" spans="1:14">
      <c r="A453" s="213">
        <v>42912</v>
      </c>
      <c r="B453" s="168" t="s">
        <v>54</v>
      </c>
      <c r="C453" s="167" t="s">
        <v>40</v>
      </c>
      <c r="D453" s="154" t="s">
        <v>574</v>
      </c>
      <c r="E453" s="155" t="s">
        <v>56</v>
      </c>
      <c r="F453" s="69" t="s">
        <v>695</v>
      </c>
      <c r="G453" s="69" t="s">
        <v>1028</v>
      </c>
      <c r="H453" s="69">
        <v>1</v>
      </c>
      <c r="I453" s="273">
        <v>42910.5625</v>
      </c>
      <c r="J453" s="273">
        <v>42910.75</v>
      </c>
      <c r="K453" s="257">
        <f t="shared" si="15"/>
        <v>4.5</v>
      </c>
      <c r="L453" s="155">
        <v>25</v>
      </c>
      <c r="M453" s="257">
        <f t="shared" si="16"/>
        <v>112.5</v>
      </c>
      <c r="N453" s="69"/>
    </row>
    <row r="454" spans="1:14">
      <c r="A454" s="213">
        <v>42912</v>
      </c>
      <c r="B454" s="168" t="s">
        <v>54</v>
      </c>
      <c r="C454" s="167" t="s">
        <v>40</v>
      </c>
      <c r="D454" s="154" t="s">
        <v>574</v>
      </c>
      <c r="E454" s="155" t="s">
        <v>56</v>
      </c>
      <c r="F454" s="69" t="s">
        <v>821</v>
      </c>
      <c r="G454" s="69" t="s">
        <v>1028</v>
      </c>
      <c r="H454" s="69">
        <v>1</v>
      </c>
      <c r="I454" s="273">
        <v>42910.7916666667</v>
      </c>
      <c r="J454" s="273">
        <v>42911.375</v>
      </c>
      <c r="K454" s="257">
        <f t="shared" si="15"/>
        <v>13.9999999991851</v>
      </c>
      <c r="L454" s="155">
        <v>25</v>
      </c>
      <c r="M454" s="257">
        <f t="shared" si="16"/>
        <v>349.999999979627</v>
      </c>
      <c r="N454" s="69"/>
    </row>
    <row r="455" spans="1:14">
      <c r="A455" s="213">
        <v>42909</v>
      </c>
      <c r="B455" s="159" t="s">
        <v>54</v>
      </c>
      <c r="C455" s="176" t="s">
        <v>38</v>
      </c>
      <c r="D455" s="175" t="s">
        <v>508</v>
      </c>
      <c r="E455" s="155" t="s">
        <v>56</v>
      </c>
      <c r="F455" s="69" t="s">
        <v>902</v>
      </c>
      <c r="G455" s="69" t="s">
        <v>1035</v>
      </c>
      <c r="H455" s="69">
        <v>2.2</v>
      </c>
      <c r="I455" s="273">
        <v>42904.7083333333</v>
      </c>
      <c r="J455" s="273">
        <v>42905.6666666667</v>
      </c>
      <c r="K455" s="257">
        <f t="shared" si="15"/>
        <v>23.0000000016298</v>
      </c>
      <c r="L455" s="155">
        <v>25</v>
      </c>
      <c r="M455" s="257">
        <f t="shared" si="16"/>
        <v>575.000000040745</v>
      </c>
      <c r="N455" s="69"/>
    </row>
    <row r="456" spans="1:14">
      <c r="A456" s="213">
        <v>42912</v>
      </c>
      <c r="B456" s="159" t="s">
        <v>54</v>
      </c>
      <c r="C456" s="176" t="s">
        <v>38</v>
      </c>
      <c r="D456" s="175" t="s">
        <v>508</v>
      </c>
      <c r="E456" s="155" t="s">
        <v>56</v>
      </c>
      <c r="F456" s="69" t="s">
        <v>917</v>
      </c>
      <c r="G456" s="69" t="s">
        <v>1035</v>
      </c>
      <c r="H456" s="69">
        <v>2.2</v>
      </c>
      <c r="I456" s="273">
        <v>42907.8958333333</v>
      </c>
      <c r="J456" s="273">
        <v>42911.7708333333</v>
      </c>
      <c r="K456" s="86">
        <f t="shared" si="15"/>
        <v>93</v>
      </c>
      <c r="L456" s="155">
        <v>60</v>
      </c>
      <c r="M456" s="86">
        <f t="shared" si="16"/>
        <v>5580</v>
      </c>
      <c r="N456" s="69"/>
    </row>
    <row r="457" spans="1:14">
      <c r="A457" s="213">
        <v>42915</v>
      </c>
      <c r="B457" s="155" t="s">
        <v>54</v>
      </c>
      <c r="C457" s="161" t="s">
        <v>201</v>
      </c>
      <c r="D457" s="166" t="s">
        <v>202</v>
      </c>
      <c r="E457" s="159" t="s">
        <v>84</v>
      </c>
      <c r="F457" s="69" t="s">
        <v>754</v>
      </c>
      <c r="G457" s="69" t="s">
        <v>1036</v>
      </c>
      <c r="H457" s="69">
        <v>1.8</v>
      </c>
      <c r="I457" s="273">
        <v>42913.8541666667</v>
      </c>
      <c r="J457" s="273">
        <v>42913.9791666667</v>
      </c>
      <c r="K457" s="257">
        <f t="shared" si="15"/>
        <v>3</v>
      </c>
      <c r="L457" s="155">
        <v>60</v>
      </c>
      <c r="M457" s="257">
        <f t="shared" si="16"/>
        <v>180</v>
      </c>
      <c r="N457" s="69"/>
    </row>
    <row r="458" spans="1:14">
      <c r="A458" s="213">
        <v>42915</v>
      </c>
      <c r="B458" s="168" t="s">
        <v>54</v>
      </c>
      <c r="C458" s="167" t="s">
        <v>27</v>
      </c>
      <c r="D458" s="154" t="s">
        <v>579</v>
      </c>
      <c r="E458" s="155" t="s">
        <v>56</v>
      </c>
      <c r="F458" s="69" t="s">
        <v>812</v>
      </c>
      <c r="G458" s="69" t="s">
        <v>1037</v>
      </c>
      <c r="H458" s="69">
        <v>1.8</v>
      </c>
      <c r="I458" s="273">
        <v>42913.9791666667</v>
      </c>
      <c r="J458" s="273">
        <v>42914.7916666667</v>
      </c>
      <c r="K458" s="257">
        <f t="shared" si="15"/>
        <v>19.5</v>
      </c>
      <c r="L458" s="155">
        <v>25</v>
      </c>
      <c r="M458" s="257">
        <f t="shared" si="16"/>
        <v>487.5</v>
      </c>
      <c r="N458" s="69"/>
    </row>
    <row r="459" spans="1:14">
      <c r="A459" s="213">
        <v>42915</v>
      </c>
      <c r="B459" s="168" t="s">
        <v>54</v>
      </c>
      <c r="C459" s="167" t="s">
        <v>27</v>
      </c>
      <c r="D459" s="154" t="s">
        <v>424</v>
      </c>
      <c r="E459" s="154" t="s">
        <v>342</v>
      </c>
      <c r="F459" s="69" t="s">
        <v>686</v>
      </c>
      <c r="G459" s="69" t="s">
        <v>1038</v>
      </c>
      <c r="H459" s="69">
        <v>1.8</v>
      </c>
      <c r="I459" s="273">
        <v>42914.7916666667</v>
      </c>
      <c r="J459" s="273">
        <v>42914.875</v>
      </c>
      <c r="K459" s="257">
        <f t="shared" si="15"/>
        <v>2.00000000005821</v>
      </c>
      <c r="L459" s="155">
        <v>60</v>
      </c>
      <c r="M459" s="257">
        <f t="shared" si="16"/>
        <v>120.000000003493</v>
      </c>
      <c r="N459" s="69"/>
    </row>
    <row r="460" spans="1:14">
      <c r="A460" s="213">
        <v>42915</v>
      </c>
      <c r="B460" s="168" t="s">
        <v>54</v>
      </c>
      <c r="C460" s="167" t="s">
        <v>37</v>
      </c>
      <c r="D460" s="168" t="s">
        <v>536</v>
      </c>
      <c r="E460" s="155" t="s">
        <v>56</v>
      </c>
      <c r="F460" s="69" t="s">
        <v>695</v>
      </c>
      <c r="G460" s="69" t="s">
        <v>1039</v>
      </c>
      <c r="H460" s="69">
        <v>1.5</v>
      </c>
      <c r="I460" s="273">
        <v>42912.7916666667</v>
      </c>
      <c r="J460" s="273">
        <v>42912.9166666667</v>
      </c>
      <c r="K460" s="257">
        <f t="shared" ref="K460:K523" si="17">(J460-I460)*24</f>
        <v>3</v>
      </c>
      <c r="L460" s="155">
        <v>30</v>
      </c>
      <c r="M460" s="257">
        <f t="shared" ref="M460:M523" si="18">K460*L460</f>
        <v>90</v>
      </c>
      <c r="N460" s="69"/>
    </row>
    <row r="461" spans="1:14">
      <c r="A461" s="213">
        <v>42915</v>
      </c>
      <c r="B461" s="159" t="s">
        <v>54</v>
      </c>
      <c r="C461" s="176" t="s">
        <v>38</v>
      </c>
      <c r="D461" s="175" t="s">
        <v>508</v>
      </c>
      <c r="E461" s="155" t="s">
        <v>56</v>
      </c>
      <c r="F461" s="69" t="s">
        <v>745</v>
      </c>
      <c r="G461" s="69" t="s">
        <v>1040</v>
      </c>
      <c r="H461" s="69">
        <v>1.2</v>
      </c>
      <c r="I461" s="273">
        <v>42911.4791666667</v>
      </c>
      <c r="J461" s="273">
        <v>42912.8333333333</v>
      </c>
      <c r="K461" s="257">
        <f t="shared" si="17"/>
        <v>32.4999999983702</v>
      </c>
      <c r="L461" s="155">
        <v>25</v>
      </c>
      <c r="M461" s="257">
        <f t="shared" si="18"/>
        <v>812.499999959255</v>
      </c>
      <c r="N461" s="69"/>
    </row>
    <row r="462" spans="1:14">
      <c r="A462" s="213">
        <v>42915</v>
      </c>
      <c r="B462" s="168" t="s">
        <v>54</v>
      </c>
      <c r="C462" s="167" t="s">
        <v>37</v>
      </c>
      <c r="D462" s="168" t="s">
        <v>536</v>
      </c>
      <c r="E462" s="155" t="s">
        <v>56</v>
      </c>
      <c r="F462" s="69" t="s">
        <v>890</v>
      </c>
      <c r="G462" s="69" t="s">
        <v>1041</v>
      </c>
      <c r="H462" s="69">
        <v>1.2</v>
      </c>
      <c r="I462" s="273">
        <v>42912.8333333333</v>
      </c>
      <c r="J462" s="273">
        <v>42914.125</v>
      </c>
      <c r="K462" s="257">
        <f t="shared" si="17"/>
        <v>31.0000000008149</v>
      </c>
      <c r="L462" s="155">
        <v>30</v>
      </c>
      <c r="M462" s="257">
        <f t="shared" si="18"/>
        <v>930.000000024447</v>
      </c>
      <c r="N462" s="69"/>
    </row>
    <row r="463" spans="1:14">
      <c r="A463" s="213">
        <v>42915</v>
      </c>
      <c r="B463" s="168" t="s">
        <v>54</v>
      </c>
      <c r="C463" s="167" t="s">
        <v>27</v>
      </c>
      <c r="D463" s="154" t="s">
        <v>579</v>
      </c>
      <c r="E463" s="155" t="s">
        <v>56</v>
      </c>
      <c r="F463" s="69" t="s">
        <v>695</v>
      </c>
      <c r="G463" s="69" t="s">
        <v>1042</v>
      </c>
      <c r="H463" s="69">
        <v>1.2</v>
      </c>
      <c r="I463" s="273">
        <v>42914.125</v>
      </c>
      <c r="J463" s="273">
        <v>42914.9166666667</v>
      </c>
      <c r="K463" s="257">
        <f t="shared" si="17"/>
        <v>19.0000000008149</v>
      </c>
      <c r="L463" s="155">
        <v>25</v>
      </c>
      <c r="M463" s="257">
        <f t="shared" si="18"/>
        <v>475.000000020373</v>
      </c>
      <c r="N463" s="69"/>
    </row>
    <row r="464" spans="1:14">
      <c r="A464" s="213">
        <v>42915</v>
      </c>
      <c r="B464" s="168" t="s">
        <v>54</v>
      </c>
      <c r="C464" s="167" t="s">
        <v>40</v>
      </c>
      <c r="D464" s="154" t="s">
        <v>575</v>
      </c>
      <c r="E464" s="155" t="s">
        <v>56</v>
      </c>
      <c r="F464" s="69" t="s">
        <v>890</v>
      </c>
      <c r="G464" s="69" t="s">
        <v>1043</v>
      </c>
      <c r="H464" s="69">
        <v>1.2</v>
      </c>
      <c r="I464" s="273">
        <v>42911.0833333333</v>
      </c>
      <c r="J464" s="273">
        <v>42911.4791666667</v>
      </c>
      <c r="K464" s="257">
        <f t="shared" si="17"/>
        <v>9.50000000162981</v>
      </c>
      <c r="L464" s="155">
        <v>25</v>
      </c>
      <c r="M464" s="257">
        <f t="shared" si="18"/>
        <v>237.500000040745</v>
      </c>
      <c r="N464" s="69"/>
    </row>
    <row r="465" spans="1:14">
      <c r="A465" s="213">
        <v>42915</v>
      </c>
      <c r="B465" s="168" t="s">
        <v>54</v>
      </c>
      <c r="C465" s="167" t="s">
        <v>37</v>
      </c>
      <c r="D465" s="168" t="s">
        <v>536</v>
      </c>
      <c r="E465" s="155" t="s">
        <v>56</v>
      </c>
      <c r="F465" s="69" t="s">
        <v>821</v>
      </c>
      <c r="G465" s="69" t="s">
        <v>1039</v>
      </c>
      <c r="H465" s="69">
        <v>1</v>
      </c>
      <c r="I465" s="273">
        <v>42912.9375</v>
      </c>
      <c r="J465" s="273">
        <v>42913.5833333333</v>
      </c>
      <c r="K465" s="86">
        <f t="shared" si="17"/>
        <v>15.4999999991851</v>
      </c>
      <c r="L465" s="155">
        <v>25</v>
      </c>
      <c r="M465" s="86">
        <f t="shared" si="18"/>
        <v>387.499999979627</v>
      </c>
      <c r="N465" s="69"/>
    </row>
    <row r="466" spans="1:14">
      <c r="A466" s="213">
        <v>42915</v>
      </c>
      <c r="B466" s="168" t="s">
        <v>54</v>
      </c>
      <c r="C466" s="167" t="s">
        <v>40</v>
      </c>
      <c r="D466" s="154" t="s">
        <v>575</v>
      </c>
      <c r="E466" s="155" t="s">
        <v>56</v>
      </c>
      <c r="F466" s="69" t="s">
        <v>695</v>
      </c>
      <c r="G466" s="69" t="s">
        <v>1044</v>
      </c>
      <c r="H466" s="69">
        <v>1</v>
      </c>
      <c r="I466" s="273">
        <v>42911.8541666667</v>
      </c>
      <c r="J466" s="273">
        <v>42912.5625</v>
      </c>
      <c r="K466" s="257">
        <f t="shared" si="17"/>
        <v>16.9999999991851</v>
      </c>
      <c r="L466" s="155">
        <v>25</v>
      </c>
      <c r="M466" s="257">
        <f t="shared" si="18"/>
        <v>424.999999979627</v>
      </c>
      <c r="N466" s="69"/>
    </row>
    <row r="467" spans="1:14">
      <c r="A467" s="213">
        <v>42917</v>
      </c>
      <c r="B467" s="168" t="s">
        <v>54</v>
      </c>
      <c r="C467" s="167" t="s">
        <v>33</v>
      </c>
      <c r="D467" s="154" t="s">
        <v>544</v>
      </c>
      <c r="E467" s="155" t="s">
        <v>56</v>
      </c>
      <c r="F467" s="69" t="s">
        <v>788</v>
      </c>
      <c r="G467" s="69" t="s">
        <v>1010</v>
      </c>
      <c r="H467" s="69">
        <v>1</v>
      </c>
      <c r="I467" s="273">
        <v>42915.9791666667</v>
      </c>
      <c r="J467" s="273">
        <v>42916.1666666667</v>
      </c>
      <c r="K467" s="257">
        <f t="shared" si="17"/>
        <v>4.5</v>
      </c>
      <c r="L467" s="155">
        <v>25</v>
      </c>
      <c r="M467" s="257">
        <f t="shared" si="18"/>
        <v>112.5</v>
      </c>
      <c r="N467" s="69"/>
    </row>
    <row r="468" spans="1:14">
      <c r="A468" s="213">
        <v>42917</v>
      </c>
      <c r="B468" s="168" t="s">
        <v>54</v>
      </c>
      <c r="C468" s="167" t="s">
        <v>27</v>
      </c>
      <c r="D468" s="154" t="s">
        <v>570</v>
      </c>
      <c r="E468" s="155" t="s">
        <v>56</v>
      </c>
      <c r="F468" s="69" t="s">
        <v>824</v>
      </c>
      <c r="G468" s="69" t="s">
        <v>1045</v>
      </c>
      <c r="H468" s="69">
        <v>1</v>
      </c>
      <c r="I468" s="273">
        <v>42914</v>
      </c>
      <c r="J468" s="273">
        <v>42915.75</v>
      </c>
      <c r="K468" s="257">
        <f t="shared" si="17"/>
        <v>42</v>
      </c>
      <c r="L468" s="155">
        <v>25</v>
      </c>
      <c r="M468" s="257">
        <f t="shared" si="18"/>
        <v>1050</v>
      </c>
      <c r="N468" s="69"/>
    </row>
    <row r="469" spans="1:14">
      <c r="A469" s="213">
        <v>42917</v>
      </c>
      <c r="B469" s="168" t="s">
        <v>54</v>
      </c>
      <c r="C469" s="167" t="s">
        <v>127</v>
      </c>
      <c r="D469" s="154" t="s">
        <v>380</v>
      </c>
      <c r="E469" s="154" t="s">
        <v>261</v>
      </c>
      <c r="F469" s="69" t="s">
        <v>754</v>
      </c>
      <c r="G469" s="69" t="s">
        <v>1046</v>
      </c>
      <c r="H469" s="69">
        <v>1.5</v>
      </c>
      <c r="I469" s="273">
        <v>42915.8333333333</v>
      </c>
      <c r="J469" s="273">
        <v>42915.9166666667</v>
      </c>
      <c r="K469" s="257">
        <f t="shared" si="17"/>
        <v>2.00000000162981</v>
      </c>
      <c r="L469" s="155">
        <v>35</v>
      </c>
      <c r="M469" s="257">
        <f t="shared" si="18"/>
        <v>70.0000000570434</v>
      </c>
      <c r="N469" s="69"/>
    </row>
    <row r="470" spans="1:14">
      <c r="A470" s="213">
        <v>42917</v>
      </c>
      <c r="B470" s="168" t="s">
        <v>54</v>
      </c>
      <c r="C470" s="167" t="s">
        <v>27</v>
      </c>
      <c r="D470" s="154" t="s">
        <v>570</v>
      </c>
      <c r="E470" s="155" t="s">
        <v>56</v>
      </c>
      <c r="F470" s="69" t="s">
        <v>1047</v>
      </c>
      <c r="G470" s="69" t="s">
        <v>1048</v>
      </c>
      <c r="H470" s="69">
        <v>1.2</v>
      </c>
      <c r="I470" s="273">
        <v>42914.9166666667</v>
      </c>
      <c r="J470" s="273">
        <v>42915.9583333333</v>
      </c>
      <c r="K470" s="257">
        <f t="shared" si="17"/>
        <v>24.9999999983702</v>
      </c>
      <c r="L470" s="155">
        <v>30</v>
      </c>
      <c r="M470" s="257">
        <f t="shared" si="18"/>
        <v>749.999999951106</v>
      </c>
      <c r="N470" s="69"/>
    </row>
    <row r="471" spans="1:14">
      <c r="A471" s="213">
        <v>42917</v>
      </c>
      <c r="B471" s="168" t="s">
        <v>54</v>
      </c>
      <c r="C471" s="167" t="s">
        <v>197</v>
      </c>
      <c r="D471" s="168" t="s">
        <v>529</v>
      </c>
      <c r="E471" s="155" t="s">
        <v>56</v>
      </c>
      <c r="F471" s="69" t="s">
        <v>917</v>
      </c>
      <c r="G471" s="69" t="s">
        <v>1049</v>
      </c>
      <c r="H471" s="69">
        <v>1.2</v>
      </c>
      <c r="I471" s="273">
        <v>42915.9583333333</v>
      </c>
      <c r="J471" s="273">
        <v>42917.0833333333</v>
      </c>
      <c r="K471" s="257">
        <f t="shared" si="17"/>
        <v>27</v>
      </c>
      <c r="L471" s="155">
        <v>30</v>
      </c>
      <c r="M471" s="257">
        <f t="shared" si="18"/>
        <v>810</v>
      </c>
      <c r="N471" s="69"/>
    </row>
    <row r="472" spans="1:14">
      <c r="A472" s="213">
        <v>42920</v>
      </c>
      <c r="B472" s="168" t="s">
        <v>54</v>
      </c>
      <c r="C472" s="167" t="s">
        <v>340</v>
      </c>
      <c r="D472" s="154" t="s">
        <v>568</v>
      </c>
      <c r="E472" s="155" t="s">
        <v>56</v>
      </c>
      <c r="F472" s="69" t="s">
        <v>821</v>
      </c>
      <c r="G472" s="69" t="s">
        <v>1050</v>
      </c>
      <c r="H472" s="69">
        <v>1.8</v>
      </c>
      <c r="I472" s="273">
        <v>42917.4583333333</v>
      </c>
      <c r="J472" s="273">
        <v>42918.7083333333</v>
      </c>
      <c r="K472" s="257">
        <f t="shared" si="17"/>
        <v>30</v>
      </c>
      <c r="L472" s="155">
        <v>35</v>
      </c>
      <c r="M472" s="257">
        <f t="shared" si="18"/>
        <v>1050</v>
      </c>
      <c r="N472" s="69"/>
    </row>
    <row r="473" spans="1:14">
      <c r="A473" s="213">
        <v>42920</v>
      </c>
      <c r="B473" s="168" t="s">
        <v>54</v>
      </c>
      <c r="C473" s="167" t="s">
        <v>27</v>
      </c>
      <c r="D473" s="168" t="s">
        <v>534</v>
      </c>
      <c r="E473" s="155" t="s">
        <v>56</v>
      </c>
      <c r="F473" s="69" t="s">
        <v>902</v>
      </c>
      <c r="G473" s="69" t="s">
        <v>1051</v>
      </c>
      <c r="H473" s="69">
        <v>1.8</v>
      </c>
      <c r="I473" s="273">
        <v>42918.7083333333</v>
      </c>
      <c r="J473" s="273">
        <v>42919.6041666667</v>
      </c>
      <c r="K473" s="257">
        <f t="shared" si="17"/>
        <v>21.5000000016298</v>
      </c>
      <c r="L473" s="155">
        <v>30</v>
      </c>
      <c r="M473" s="257">
        <f t="shared" si="18"/>
        <v>645.000000048894</v>
      </c>
      <c r="N473" s="69"/>
    </row>
    <row r="474" spans="1:14">
      <c r="A474" s="213">
        <v>42920</v>
      </c>
      <c r="B474" s="168" t="s">
        <v>54</v>
      </c>
      <c r="C474" s="167" t="s">
        <v>340</v>
      </c>
      <c r="D474" s="154" t="s">
        <v>568</v>
      </c>
      <c r="E474" s="155" t="s">
        <v>56</v>
      </c>
      <c r="F474" s="69" t="s">
        <v>698</v>
      </c>
      <c r="G474" s="69" t="s">
        <v>1052</v>
      </c>
      <c r="H474" s="69">
        <v>1.5</v>
      </c>
      <c r="I474" s="273">
        <v>42915.5</v>
      </c>
      <c r="J474" s="273">
        <v>42917.6458333333</v>
      </c>
      <c r="K474" s="86">
        <f t="shared" si="17"/>
        <v>51.4999999991851</v>
      </c>
      <c r="L474" s="155">
        <v>35</v>
      </c>
      <c r="M474" s="86">
        <f t="shared" si="18"/>
        <v>1802.49999997148</v>
      </c>
      <c r="N474" s="69"/>
    </row>
    <row r="475" spans="1:14">
      <c r="A475" s="213">
        <v>42920</v>
      </c>
      <c r="B475" s="168" t="s">
        <v>54</v>
      </c>
      <c r="C475" s="167" t="s">
        <v>197</v>
      </c>
      <c r="D475" s="168" t="s">
        <v>529</v>
      </c>
      <c r="E475" s="155" t="s">
        <v>56</v>
      </c>
      <c r="F475" s="69" t="s">
        <v>821</v>
      </c>
      <c r="G475" s="69" t="s">
        <v>1053</v>
      </c>
      <c r="H475" s="69">
        <v>1.2</v>
      </c>
      <c r="I475" s="273">
        <v>42917.6666666667</v>
      </c>
      <c r="J475" s="273">
        <v>42918.8333333333</v>
      </c>
      <c r="K475" s="257">
        <f t="shared" si="17"/>
        <v>27.9999999983702</v>
      </c>
      <c r="L475" s="155">
        <v>30</v>
      </c>
      <c r="M475" s="257">
        <f t="shared" si="18"/>
        <v>839.999999951106</v>
      </c>
      <c r="N475" s="69"/>
    </row>
    <row r="476" spans="1:14">
      <c r="A476" s="213">
        <v>42920</v>
      </c>
      <c r="B476" s="168" t="s">
        <v>54</v>
      </c>
      <c r="C476" s="167" t="s">
        <v>197</v>
      </c>
      <c r="D476" s="168" t="s">
        <v>529</v>
      </c>
      <c r="E476" s="155" t="s">
        <v>56</v>
      </c>
      <c r="F476" s="69" t="s">
        <v>751</v>
      </c>
      <c r="G476" s="69" t="s">
        <v>1054</v>
      </c>
      <c r="H476" s="69">
        <v>1</v>
      </c>
      <c r="I476" s="273">
        <v>42916.5</v>
      </c>
      <c r="J476" s="273">
        <v>42917.9791666667</v>
      </c>
      <c r="K476" s="257">
        <f t="shared" si="17"/>
        <v>35.5000000008149</v>
      </c>
      <c r="L476" s="155">
        <v>25</v>
      </c>
      <c r="M476" s="257">
        <f t="shared" si="18"/>
        <v>887.500000020372</v>
      </c>
      <c r="N476" s="69"/>
    </row>
    <row r="477" spans="1:14">
      <c r="A477" s="213">
        <v>42920</v>
      </c>
      <c r="B477" s="168" t="s">
        <v>54</v>
      </c>
      <c r="C477" s="167" t="s">
        <v>27</v>
      </c>
      <c r="D477" s="168" t="s">
        <v>534</v>
      </c>
      <c r="E477" s="155" t="s">
        <v>56</v>
      </c>
      <c r="F477" s="69" t="s">
        <v>824</v>
      </c>
      <c r="G477" s="69" t="s">
        <v>1055</v>
      </c>
      <c r="H477" s="69">
        <v>1</v>
      </c>
      <c r="I477" s="273">
        <v>42917.9791666667</v>
      </c>
      <c r="J477" s="273">
        <v>42918.2916666667</v>
      </c>
      <c r="K477" s="257">
        <f t="shared" si="17"/>
        <v>7.5</v>
      </c>
      <c r="L477" s="155">
        <v>25</v>
      </c>
      <c r="M477" s="257">
        <f t="shared" si="18"/>
        <v>187.5</v>
      </c>
      <c r="N477" s="69"/>
    </row>
    <row r="478" spans="1:14">
      <c r="A478" s="213">
        <v>42920</v>
      </c>
      <c r="B478" s="168" t="s">
        <v>54</v>
      </c>
      <c r="C478" s="167" t="s">
        <v>197</v>
      </c>
      <c r="D478" s="168" t="s">
        <v>529</v>
      </c>
      <c r="E478" s="155" t="s">
        <v>56</v>
      </c>
      <c r="F478" s="69" t="s">
        <v>690</v>
      </c>
      <c r="G478" s="69" t="s">
        <v>1056</v>
      </c>
      <c r="H478" s="69">
        <v>1</v>
      </c>
      <c r="I478" s="273">
        <v>42918.2916666667</v>
      </c>
      <c r="J478" s="273">
        <v>42918.7083333333</v>
      </c>
      <c r="K478" s="257">
        <f t="shared" si="17"/>
        <v>9.99999999837019</v>
      </c>
      <c r="L478" s="155">
        <v>25</v>
      </c>
      <c r="M478" s="257">
        <f t="shared" si="18"/>
        <v>249.999999959255</v>
      </c>
      <c r="N478" s="69"/>
    </row>
    <row r="479" spans="1:14">
      <c r="A479" s="213">
        <v>42922</v>
      </c>
      <c r="B479" s="168" t="s">
        <v>54</v>
      </c>
      <c r="C479" s="167" t="s">
        <v>27</v>
      </c>
      <c r="D479" s="154" t="s">
        <v>570</v>
      </c>
      <c r="E479" s="155" t="s">
        <v>56</v>
      </c>
      <c r="F479" s="69" t="s">
        <v>695</v>
      </c>
      <c r="G479" s="69" t="s">
        <v>1057</v>
      </c>
      <c r="H479" s="69">
        <v>1.2</v>
      </c>
      <c r="I479" s="273">
        <v>42918.8333333333</v>
      </c>
      <c r="J479" s="273">
        <v>42920.6041666667</v>
      </c>
      <c r="K479" s="257">
        <f t="shared" si="17"/>
        <v>42.5000000016298</v>
      </c>
      <c r="L479" s="155">
        <v>30</v>
      </c>
      <c r="M479" s="257">
        <f t="shared" si="18"/>
        <v>1275.00000004889</v>
      </c>
      <c r="N479" s="69"/>
    </row>
    <row r="480" spans="1:14">
      <c r="A480" s="213">
        <v>42922</v>
      </c>
      <c r="B480" s="168" t="s">
        <v>54</v>
      </c>
      <c r="C480" s="61" t="s">
        <v>328</v>
      </c>
      <c r="D480" s="69" t="s">
        <v>1058</v>
      </c>
      <c r="E480" s="155" t="s">
        <v>56</v>
      </c>
      <c r="F480" s="69" t="s">
        <v>812</v>
      </c>
      <c r="G480" s="69" t="s">
        <v>1059</v>
      </c>
      <c r="H480" s="69">
        <v>1</v>
      </c>
      <c r="I480" s="273">
        <v>42920.4375</v>
      </c>
      <c r="J480" s="273">
        <v>42920.9791666667</v>
      </c>
      <c r="K480" s="257">
        <f t="shared" si="17"/>
        <v>13.0000000008149</v>
      </c>
      <c r="L480" s="155">
        <v>25</v>
      </c>
      <c r="M480" s="257">
        <f t="shared" si="18"/>
        <v>325.000000020373</v>
      </c>
      <c r="N480" s="69"/>
    </row>
    <row r="481" spans="1:14">
      <c r="A481" s="213">
        <v>42922</v>
      </c>
      <c r="B481" s="168" t="s">
        <v>54</v>
      </c>
      <c r="C481" s="61" t="s">
        <v>328</v>
      </c>
      <c r="D481" s="69" t="s">
        <v>1058</v>
      </c>
      <c r="E481" s="155" t="s">
        <v>56</v>
      </c>
      <c r="F481" s="69" t="s">
        <v>695</v>
      </c>
      <c r="G481" s="69" t="s">
        <v>1059</v>
      </c>
      <c r="H481" s="69">
        <v>1.2</v>
      </c>
      <c r="I481" s="273">
        <v>42920.6041666667</v>
      </c>
      <c r="J481" s="273">
        <v>42921.2916666667</v>
      </c>
      <c r="K481" s="257">
        <f t="shared" si="17"/>
        <v>16.5</v>
      </c>
      <c r="L481" s="155">
        <v>25</v>
      </c>
      <c r="M481" s="257">
        <f t="shared" si="18"/>
        <v>412.5</v>
      </c>
      <c r="N481" s="69"/>
    </row>
    <row r="482" spans="1:14">
      <c r="A482" s="213">
        <v>42922</v>
      </c>
      <c r="B482" s="155" t="s">
        <v>54</v>
      </c>
      <c r="C482" s="161" t="s">
        <v>40</v>
      </c>
      <c r="D482" s="162" t="s">
        <v>107</v>
      </c>
      <c r="E482" s="155" t="s">
        <v>56</v>
      </c>
      <c r="F482" s="69" t="s">
        <v>754</v>
      </c>
      <c r="G482" s="69" t="s">
        <v>1060</v>
      </c>
      <c r="H482" s="69">
        <v>1.2</v>
      </c>
      <c r="I482" s="273">
        <v>42921.2916666667</v>
      </c>
      <c r="J482" s="273">
        <v>42921.4166666667</v>
      </c>
      <c r="K482" s="257">
        <f t="shared" si="17"/>
        <v>3</v>
      </c>
      <c r="L482" s="155">
        <v>25</v>
      </c>
      <c r="M482" s="257">
        <f t="shared" si="18"/>
        <v>75</v>
      </c>
      <c r="N482" s="69"/>
    </row>
    <row r="483" spans="1:14">
      <c r="A483" s="213">
        <v>42922</v>
      </c>
      <c r="B483" s="168" t="s">
        <v>54</v>
      </c>
      <c r="C483" s="167" t="s">
        <v>39</v>
      </c>
      <c r="D483" s="168" t="s">
        <v>532</v>
      </c>
      <c r="E483" s="155" t="s">
        <v>56</v>
      </c>
      <c r="F483" s="69" t="s">
        <v>902</v>
      </c>
      <c r="G483" s="69" t="s">
        <v>1061</v>
      </c>
      <c r="H483" s="69">
        <v>1.2</v>
      </c>
      <c r="I483" s="273">
        <v>42921.4166666667</v>
      </c>
      <c r="J483" s="273">
        <v>42922.0833333333</v>
      </c>
      <c r="K483" s="86">
        <f t="shared" si="17"/>
        <v>15.9999999983702</v>
      </c>
      <c r="L483" s="155">
        <v>25</v>
      </c>
      <c r="M483" s="86">
        <f t="shared" si="18"/>
        <v>399.999999959255</v>
      </c>
      <c r="N483" s="69"/>
    </row>
    <row r="484" spans="1:14">
      <c r="A484" s="213">
        <v>42922</v>
      </c>
      <c r="B484" s="168" t="s">
        <v>54</v>
      </c>
      <c r="C484" s="167" t="s">
        <v>340</v>
      </c>
      <c r="D484" s="154" t="s">
        <v>568</v>
      </c>
      <c r="E484" s="155" t="s">
        <v>56</v>
      </c>
      <c r="F484" s="69" t="s">
        <v>695</v>
      </c>
      <c r="G484" s="69" t="s">
        <v>1050</v>
      </c>
      <c r="H484" s="69">
        <v>1.5</v>
      </c>
      <c r="I484" s="273">
        <v>42920.0833333333</v>
      </c>
      <c r="J484" s="273">
        <v>42920.6666666667</v>
      </c>
      <c r="K484" s="257">
        <f t="shared" si="17"/>
        <v>14.0000000016298</v>
      </c>
      <c r="L484" s="155">
        <v>35</v>
      </c>
      <c r="M484" s="257">
        <f t="shared" si="18"/>
        <v>490.000000057043</v>
      </c>
      <c r="N484" s="69"/>
    </row>
    <row r="485" spans="1:14">
      <c r="A485" s="213">
        <v>42922</v>
      </c>
      <c r="B485" s="168" t="s">
        <v>54</v>
      </c>
      <c r="C485" s="167" t="s">
        <v>197</v>
      </c>
      <c r="D485" s="154" t="s">
        <v>569</v>
      </c>
      <c r="E485" s="155" t="s">
        <v>56</v>
      </c>
      <c r="F485" s="69" t="s">
        <v>698</v>
      </c>
      <c r="G485" s="69" t="s">
        <v>1062</v>
      </c>
      <c r="H485" s="69">
        <v>1.5</v>
      </c>
      <c r="I485" s="273">
        <v>42920.6666666667</v>
      </c>
      <c r="J485" s="273">
        <v>42921.9375</v>
      </c>
      <c r="K485" s="257">
        <f t="shared" si="17"/>
        <v>30.4999999991851</v>
      </c>
      <c r="L485" s="155">
        <v>35</v>
      </c>
      <c r="M485" s="257">
        <f t="shared" si="18"/>
        <v>1067.49999997148</v>
      </c>
      <c r="N485" s="69"/>
    </row>
    <row r="486" spans="1:14">
      <c r="A486" s="213">
        <v>42922</v>
      </c>
      <c r="B486" s="159" t="s">
        <v>54</v>
      </c>
      <c r="C486" s="176" t="s">
        <v>38</v>
      </c>
      <c r="D486" s="175" t="s">
        <v>508</v>
      </c>
      <c r="E486" s="155" t="s">
        <v>56</v>
      </c>
      <c r="F486" s="69" t="s">
        <v>812</v>
      </c>
      <c r="G486" s="69" t="s">
        <v>1063</v>
      </c>
      <c r="H486" s="69">
        <v>2.2</v>
      </c>
      <c r="I486" s="273">
        <v>42914.2083333333</v>
      </c>
      <c r="J486" s="273">
        <v>42917.375</v>
      </c>
      <c r="K486" s="257">
        <f t="shared" si="17"/>
        <v>76.0000000008149</v>
      </c>
      <c r="L486" s="155">
        <v>60</v>
      </c>
      <c r="M486" s="257">
        <f t="shared" si="18"/>
        <v>4560.00000004889</v>
      </c>
      <c r="N486" s="69"/>
    </row>
    <row r="487" spans="1:14">
      <c r="A487" s="213">
        <v>42922</v>
      </c>
      <c r="B487" s="159" t="s">
        <v>54</v>
      </c>
      <c r="C487" s="176" t="s">
        <v>38</v>
      </c>
      <c r="D487" s="175" t="s">
        <v>508</v>
      </c>
      <c r="E487" s="155" t="s">
        <v>56</v>
      </c>
      <c r="F487" s="69" t="s">
        <v>814</v>
      </c>
      <c r="G487" s="69" t="s">
        <v>1064</v>
      </c>
      <c r="H487" s="69">
        <v>2.2</v>
      </c>
      <c r="I487" s="273">
        <v>42917.375</v>
      </c>
      <c r="J487" s="273">
        <v>42922.0833333333</v>
      </c>
      <c r="K487" s="257">
        <f t="shared" si="17"/>
        <v>112.999999999185</v>
      </c>
      <c r="L487" s="155">
        <v>60</v>
      </c>
      <c r="M487" s="257">
        <f t="shared" si="18"/>
        <v>6779.9999999511</v>
      </c>
      <c r="N487" s="69"/>
    </row>
    <row r="488" spans="1:14">
      <c r="A488" s="213">
        <v>42922</v>
      </c>
      <c r="B488" s="168" t="s">
        <v>54</v>
      </c>
      <c r="C488" s="167" t="s">
        <v>197</v>
      </c>
      <c r="D488" s="168" t="s">
        <v>529</v>
      </c>
      <c r="E488" s="155" t="s">
        <v>56</v>
      </c>
      <c r="F488" s="69" t="s">
        <v>690</v>
      </c>
      <c r="G488" s="69" t="s">
        <v>1056</v>
      </c>
      <c r="H488" s="69">
        <v>1</v>
      </c>
      <c r="I488" s="273">
        <v>42919.9791666667</v>
      </c>
      <c r="J488" s="273">
        <v>42920.4375</v>
      </c>
      <c r="K488" s="257">
        <f t="shared" si="17"/>
        <v>10.9999999991851</v>
      </c>
      <c r="L488" s="155">
        <v>25</v>
      </c>
      <c r="M488" s="257">
        <f t="shared" si="18"/>
        <v>274.999999979627</v>
      </c>
      <c r="N488" s="69"/>
    </row>
    <row r="489" spans="1:14">
      <c r="A489" s="213">
        <v>42922</v>
      </c>
      <c r="B489" s="168" t="s">
        <v>54</v>
      </c>
      <c r="C489" s="167" t="s">
        <v>197</v>
      </c>
      <c r="D489" s="154" t="s">
        <v>569</v>
      </c>
      <c r="E489" s="155" t="s">
        <v>56</v>
      </c>
      <c r="F489" s="69" t="s">
        <v>695</v>
      </c>
      <c r="G489" s="69" t="s">
        <v>1065</v>
      </c>
      <c r="H489" s="69">
        <v>1.8</v>
      </c>
      <c r="I489" s="273">
        <v>42920.7916666667</v>
      </c>
      <c r="J489" s="273">
        <v>42921.9791666667</v>
      </c>
      <c r="K489" s="257">
        <f t="shared" si="17"/>
        <v>28.5</v>
      </c>
      <c r="L489" s="155">
        <v>35</v>
      </c>
      <c r="M489" s="257">
        <f t="shared" si="18"/>
        <v>997.5</v>
      </c>
      <c r="N489" s="69"/>
    </row>
    <row r="490" spans="1:14">
      <c r="A490" s="213">
        <v>42924</v>
      </c>
      <c r="B490" s="168" t="s">
        <v>54</v>
      </c>
      <c r="C490" s="161" t="s">
        <v>96</v>
      </c>
      <c r="D490" s="168" t="s">
        <v>519</v>
      </c>
      <c r="E490" s="155" t="s">
        <v>56</v>
      </c>
      <c r="F490" s="69" t="s">
        <v>805</v>
      </c>
      <c r="G490" s="69" t="s">
        <v>1066</v>
      </c>
      <c r="H490" s="69">
        <v>2.2</v>
      </c>
      <c r="I490" s="273">
        <v>42922.0833333333</v>
      </c>
      <c r="J490" s="273">
        <v>42922.4791666667</v>
      </c>
      <c r="K490" s="257">
        <f t="shared" si="17"/>
        <v>9.50000000162981</v>
      </c>
      <c r="L490" s="155">
        <v>60</v>
      </c>
      <c r="M490" s="257">
        <f t="shared" si="18"/>
        <v>570.000000097789</v>
      </c>
      <c r="N490" s="69"/>
    </row>
    <row r="491" spans="1:14">
      <c r="A491" s="213">
        <v>42924</v>
      </c>
      <c r="B491" s="168" t="s">
        <v>54</v>
      </c>
      <c r="C491" s="167" t="s">
        <v>30</v>
      </c>
      <c r="D491" s="154" t="s">
        <v>283</v>
      </c>
      <c r="E491" s="154" t="s">
        <v>284</v>
      </c>
      <c r="F491" s="69" t="s">
        <v>812</v>
      </c>
      <c r="G491" s="69" t="s">
        <v>1067</v>
      </c>
      <c r="H491" s="69">
        <v>1.8</v>
      </c>
      <c r="I491" s="273">
        <v>42923.8541666667</v>
      </c>
      <c r="J491" s="273">
        <v>42923.9791666667</v>
      </c>
      <c r="K491" s="257">
        <f t="shared" si="17"/>
        <v>3</v>
      </c>
      <c r="L491" s="155">
        <v>45</v>
      </c>
      <c r="M491" s="257">
        <f t="shared" si="18"/>
        <v>135</v>
      </c>
      <c r="N491" s="69"/>
    </row>
    <row r="492" spans="1:14">
      <c r="A492" s="213">
        <v>42924</v>
      </c>
      <c r="B492" s="168" t="s">
        <v>54</v>
      </c>
      <c r="C492" s="167" t="s">
        <v>39</v>
      </c>
      <c r="D492" s="168" t="s">
        <v>532</v>
      </c>
      <c r="E492" s="155" t="s">
        <v>56</v>
      </c>
      <c r="F492" s="69" t="s">
        <v>1068</v>
      </c>
      <c r="G492" s="69" t="s">
        <v>694</v>
      </c>
      <c r="H492" s="69">
        <v>1.2</v>
      </c>
      <c r="I492" s="273">
        <v>42923.625</v>
      </c>
      <c r="J492" s="273">
        <v>42923.75</v>
      </c>
      <c r="K492" s="86">
        <f t="shared" si="17"/>
        <v>3</v>
      </c>
      <c r="L492" s="155">
        <v>25</v>
      </c>
      <c r="M492" s="86">
        <f t="shared" si="18"/>
        <v>75</v>
      </c>
      <c r="N492" s="69"/>
    </row>
    <row r="493" spans="1:14">
      <c r="A493" s="213">
        <v>42924</v>
      </c>
      <c r="B493" s="168" t="s">
        <v>54</v>
      </c>
      <c r="C493" s="167" t="s">
        <v>27</v>
      </c>
      <c r="D493" s="168" t="s">
        <v>535</v>
      </c>
      <c r="E493" s="155" t="s">
        <v>56</v>
      </c>
      <c r="F493" s="69" t="s">
        <v>1069</v>
      </c>
      <c r="G493" s="69" t="s">
        <v>1070</v>
      </c>
      <c r="H493" s="69">
        <v>1.2</v>
      </c>
      <c r="I493" s="273">
        <v>42922.8333333333</v>
      </c>
      <c r="J493" s="273">
        <v>42923.3541666667</v>
      </c>
      <c r="K493" s="257">
        <f t="shared" si="17"/>
        <v>12.5000000016298</v>
      </c>
      <c r="L493" s="155">
        <v>25</v>
      </c>
      <c r="M493" s="257">
        <f t="shared" si="18"/>
        <v>312.500000040745</v>
      </c>
      <c r="N493" s="69"/>
    </row>
    <row r="494" spans="1:14">
      <c r="A494" s="213">
        <v>42924</v>
      </c>
      <c r="B494" s="168" t="s">
        <v>54</v>
      </c>
      <c r="C494" s="167" t="s">
        <v>197</v>
      </c>
      <c r="D494" s="168" t="s">
        <v>529</v>
      </c>
      <c r="E494" s="155" t="s">
        <v>56</v>
      </c>
      <c r="F494" s="69" t="s">
        <v>987</v>
      </c>
      <c r="G494" s="69" t="s">
        <v>1071</v>
      </c>
      <c r="H494" s="69">
        <v>1.2</v>
      </c>
      <c r="I494" s="273">
        <v>42922.0833333333</v>
      </c>
      <c r="J494" s="273">
        <v>42922.5</v>
      </c>
      <c r="K494" s="257">
        <f t="shared" si="17"/>
        <v>10.0000000008149</v>
      </c>
      <c r="L494" s="155">
        <v>25</v>
      </c>
      <c r="M494" s="257">
        <f t="shared" si="18"/>
        <v>250.000000020373</v>
      </c>
      <c r="N494" s="69"/>
    </row>
    <row r="495" spans="1:14">
      <c r="A495" s="213">
        <v>42924</v>
      </c>
      <c r="B495" s="168" t="s">
        <v>54</v>
      </c>
      <c r="C495" s="167" t="s">
        <v>197</v>
      </c>
      <c r="D495" s="168" t="s">
        <v>529</v>
      </c>
      <c r="E495" s="155" t="s">
        <v>56</v>
      </c>
      <c r="F495" s="69" t="s">
        <v>686</v>
      </c>
      <c r="G495" s="69" t="s">
        <v>1072</v>
      </c>
      <c r="H495" s="69">
        <v>1.2</v>
      </c>
      <c r="I495" s="273">
        <v>42922.5</v>
      </c>
      <c r="J495" s="273">
        <v>42922.8333333333</v>
      </c>
      <c r="K495" s="257">
        <f t="shared" si="17"/>
        <v>7.99999999918509</v>
      </c>
      <c r="L495" s="155">
        <v>25</v>
      </c>
      <c r="M495" s="257">
        <f t="shared" si="18"/>
        <v>199.999999979627</v>
      </c>
      <c r="N495" s="69"/>
    </row>
    <row r="496" spans="1:14">
      <c r="A496" s="213">
        <v>42924</v>
      </c>
      <c r="B496" s="168" t="s">
        <v>54</v>
      </c>
      <c r="C496" s="167" t="s">
        <v>197</v>
      </c>
      <c r="D496" s="168" t="s">
        <v>529</v>
      </c>
      <c r="E496" s="155" t="s">
        <v>56</v>
      </c>
      <c r="F496" s="69" t="s">
        <v>781</v>
      </c>
      <c r="G496" s="69" t="s">
        <v>1073</v>
      </c>
      <c r="H496" s="69">
        <v>1.2</v>
      </c>
      <c r="I496" s="273">
        <v>42923.3541666667</v>
      </c>
      <c r="J496" s="273">
        <v>42923.625</v>
      </c>
      <c r="K496" s="257">
        <f t="shared" si="17"/>
        <v>6.49999999918509</v>
      </c>
      <c r="L496" s="155">
        <v>25</v>
      </c>
      <c r="M496" s="257">
        <f t="shared" si="18"/>
        <v>162.499999979627</v>
      </c>
      <c r="N496" s="69"/>
    </row>
    <row r="497" spans="1:14">
      <c r="A497" s="213">
        <v>42924</v>
      </c>
      <c r="B497" s="168" t="s">
        <v>54</v>
      </c>
      <c r="C497" s="167" t="s">
        <v>27</v>
      </c>
      <c r="D497" s="168" t="s">
        <v>534</v>
      </c>
      <c r="E497" s="155" t="s">
        <v>56</v>
      </c>
      <c r="F497" s="69" t="s">
        <v>751</v>
      </c>
      <c r="G497" s="69" t="s">
        <v>1074</v>
      </c>
      <c r="H497" s="69">
        <v>1</v>
      </c>
      <c r="I497" s="273">
        <v>42922.8958333333</v>
      </c>
      <c r="J497" s="273">
        <v>42923.3958333333</v>
      </c>
      <c r="K497" s="257">
        <f t="shared" si="17"/>
        <v>12</v>
      </c>
      <c r="L497" s="155">
        <v>25</v>
      </c>
      <c r="M497" s="257">
        <f t="shared" si="18"/>
        <v>300</v>
      </c>
      <c r="N497" s="69"/>
    </row>
    <row r="498" spans="1:14">
      <c r="A498" s="213">
        <v>42924</v>
      </c>
      <c r="B498" s="168" t="s">
        <v>54</v>
      </c>
      <c r="C498" s="167" t="s">
        <v>27</v>
      </c>
      <c r="D498" s="168" t="s">
        <v>535</v>
      </c>
      <c r="E498" s="155" t="s">
        <v>56</v>
      </c>
      <c r="F498" s="69" t="s">
        <v>821</v>
      </c>
      <c r="G498" s="69" t="s">
        <v>1075</v>
      </c>
      <c r="H498" s="69">
        <v>1</v>
      </c>
      <c r="I498" s="273">
        <v>42921.8541666667</v>
      </c>
      <c r="J498" s="273">
        <v>42922.4791666667</v>
      </c>
      <c r="K498" s="257">
        <f t="shared" si="17"/>
        <v>15</v>
      </c>
      <c r="L498" s="155">
        <v>25</v>
      </c>
      <c r="M498" s="257">
        <f t="shared" si="18"/>
        <v>375</v>
      </c>
      <c r="N498" s="69"/>
    </row>
    <row r="499" spans="1:14">
      <c r="A499" s="213">
        <v>42924</v>
      </c>
      <c r="B499" s="168" t="s">
        <v>54</v>
      </c>
      <c r="C499" s="167" t="s">
        <v>27</v>
      </c>
      <c r="D499" s="168" t="s">
        <v>534</v>
      </c>
      <c r="E499" s="155" t="s">
        <v>56</v>
      </c>
      <c r="F499" s="69" t="s">
        <v>937</v>
      </c>
      <c r="G499" s="69" t="s">
        <v>1076</v>
      </c>
      <c r="H499" s="69">
        <v>1</v>
      </c>
      <c r="I499" s="273">
        <v>42921.5</v>
      </c>
      <c r="J499" s="273">
        <v>42921.8541666667</v>
      </c>
      <c r="K499" s="257">
        <f t="shared" si="17"/>
        <v>8.50000000081491</v>
      </c>
      <c r="L499" s="155">
        <v>25</v>
      </c>
      <c r="M499" s="257">
        <f t="shared" si="18"/>
        <v>212.500000020373</v>
      </c>
      <c r="N499" s="69"/>
    </row>
    <row r="500" spans="1:14">
      <c r="A500" s="213">
        <v>42926</v>
      </c>
      <c r="B500" s="168" t="s">
        <v>54</v>
      </c>
      <c r="C500" s="167" t="s">
        <v>46</v>
      </c>
      <c r="D500" s="154" t="s">
        <v>593</v>
      </c>
      <c r="E500" s="155" t="s">
        <v>56</v>
      </c>
      <c r="F500" s="69" t="s">
        <v>814</v>
      </c>
      <c r="G500" s="69" t="s">
        <v>1077</v>
      </c>
      <c r="H500" s="69">
        <v>1</v>
      </c>
      <c r="I500" s="273">
        <v>42924.625</v>
      </c>
      <c r="J500" s="273">
        <v>42924.75</v>
      </c>
      <c r="K500" s="257">
        <f t="shared" si="17"/>
        <v>3</v>
      </c>
      <c r="L500" s="155">
        <v>25</v>
      </c>
      <c r="M500" s="257">
        <f t="shared" si="18"/>
        <v>75</v>
      </c>
      <c r="N500" s="69"/>
    </row>
    <row r="501" spans="1:14">
      <c r="A501" s="213">
        <v>42926</v>
      </c>
      <c r="B501" s="168" t="s">
        <v>54</v>
      </c>
      <c r="C501" s="167" t="s">
        <v>46</v>
      </c>
      <c r="D501" s="154" t="s">
        <v>593</v>
      </c>
      <c r="E501" s="155" t="s">
        <v>56</v>
      </c>
      <c r="F501" s="69" t="s">
        <v>814</v>
      </c>
      <c r="G501" s="69" t="s">
        <v>1077</v>
      </c>
      <c r="H501" s="69">
        <v>1</v>
      </c>
      <c r="I501" s="273">
        <v>42925.0416666667</v>
      </c>
      <c r="J501" s="273">
        <v>42925.7083333333</v>
      </c>
      <c r="K501" s="86">
        <f t="shared" si="17"/>
        <v>15.9999999983702</v>
      </c>
      <c r="L501" s="155">
        <v>25</v>
      </c>
      <c r="M501" s="86">
        <f t="shared" si="18"/>
        <v>399.999999959255</v>
      </c>
      <c r="N501" s="69"/>
    </row>
    <row r="502" spans="1:14">
      <c r="A502" s="213">
        <v>42926</v>
      </c>
      <c r="B502" s="168" t="s">
        <v>54</v>
      </c>
      <c r="C502" s="167" t="s">
        <v>27</v>
      </c>
      <c r="D502" s="168" t="s">
        <v>535</v>
      </c>
      <c r="E502" s="155" t="s">
        <v>56</v>
      </c>
      <c r="F502" s="69" t="s">
        <v>690</v>
      </c>
      <c r="G502" s="69" t="s">
        <v>1078</v>
      </c>
      <c r="H502" s="69">
        <v>1</v>
      </c>
      <c r="I502" s="273">
        <v>42925.7083333333</v>
      </c>
      <c r="J502" s="273">
        <v>42926.0416666667</v>
      </c>
      <c r="K502" s="257">
        <f t="shared" si="17"/>
        <v>8.00000000162981</v>
      </c>
      <c r="L502" s="155">
        <v>25</v>
      </c>
      <c r="M502" s="257">
        <f t="shared" si="18"/>
        <v>200.000000040745</v>
      </c>
      <c r="N502" s="69"/>
    </row>
    <row r="503" spans="1:14">
      <c r="A503" s="213">
        <v>42926</v>
      </c>
      <c r="B503" s="168" t="s">
        <v>54</v>
      </c>
      <c r="C503" s="167" t="s">
        <v>27</v>
      </c>
      <c r="D503" s="168" t="s">
        <v>535</v>
      </c>
      <c r="E503" s="155" t="s">
        <v>56</v>
      </c>
      <c r="F503" s="69" t="s">
        <v>698</v>
      </c>
      <c r="G503" s="69" t="s">
        <v>1079</v>
      </c>
      <c r="H503" s="69">
        <v>1</v>
      </c>
      <c r="I503" s="273">
        <v>42926.0416666667</v>
      </c>
      <c r="J503" s="273">
        <v>42926.3125</v>
      </c>
      <c r="K503" s="257">
        <f t="shared" si="17"/>
        <v>6.49999999918509</v>
      </c>
      <c r="L503" s="155">
        <v>25</v>
      </c>
      <c r="M503" s="257">
        <f t="shared" si="18"/>
        <v>162.499999979627</v>
      </c>
      <c r="N503" s="69"/>
    </row>
    <row r="504" spans="1:14">
      <c r="A504" s="213">
        <v>42926</v>
      </c>
      <c r="B504" s="168" t="s">
        <v>54</v>
      </c>
      <c r="C504" s="167" t="s">
        <v>39</v>
      </c>
      <c r="D504" s="168" t="s">
        <v>533</v>
      </c>
      <c r="E504" s="155" t="s">
        <v>56</v>
      </c>
      <c r="F504" s="69" t="s">
        <v>902</v>
      </c>
      <c r="G504" s="69" t="s">
        <v>1080</v>
      </c>
      <c r="H504" s="69">
        <v>1.5</v>
      </c>
      <c r="I504" s="273">
        <v>42923.75</v>
      </c>
      <c r="J504" s="273">
        <v>42924.8958333333</v>
      </c>
      <c r="K504" s="257">
        <f t="shared" si="17"/>
        <v>27.4999999991851</v>
      </c>
      <c r="L504" s="155">
        <v>25</v>
      </c>
      <c r="M504" s="257">
        <f t="shared" si="18"/>
        <v>687.499999979628</v>
      </c>
      <c r="N504" s="69"/>
    </row>
    <row r="505" spans="1:14">
      <c r="A505" s="213">
        <v>42926</v>
      </c>
      <c r="B505" s="168" t="s">
        <v>54</v>
      </c>
      <c r="C505" s="167" t="s">
        <v>96</v>
      </c>
      <c r="D505" s="154" t="s">
        <v>455</v>
      </c>
      <c r="E505" s="154" t="s">
        <v>267</v>
      </c>
      <c r="F505" s="69" t="s">
        <v>866</v>
      </c>
      <c r="G505" s="69" t="s">
        <v>1081</v>
      </c>
      <c r="H505" s="69">
        <v>1.5</v>
      </c>
      <c r="I505" s="273">
        <v>42923.375</v>
      </c>
      <c r="J505" s="273">
        <v>42924.75</v>
      </c>
      <c r="K505" s="257">
        <f t="shared" si="17"/>
        <v>33</v>
      </c>
      <c r="L505" s="155">
        <v>35</v>
      </c>
      <c r="M505" s="257">
        <f t="shared" si="18"/>
        <v>1155</v>
      </c>
      <c r="N505" s="69"/>
    </row>
    <row r="506" spans="1:14">
      <c r="A506" s="213">
        <v>42926</v>
      </c>
      <c r="B506" s="168" t="s">
        <v>54</v>
      </c>
      <c r="C506" s="161" t="s">
        <v>201</v>
      </c>
      <c r="D506" s="168" t="s">
        <v>202</v>
      </c>
      <c r="E506" s="155" t="s">
        <v>56</v>
      </c>
      <c r="F506" s="69" t="s">
        <v>754</v>
      </c>
      <c r="G506" s="69" t="s">
        <v>1082</v>
      </c>
      <c r="H506" s="69">
        <v>1.8</v>
      </c>
      <c r="I506" s="273">
        <v>42925.6875</v>
      </c>
      <c r="J506" s="273">
        <v>42925.9166666667</v>
      </c>
      <c r="K506" s="257">
        <f t="shared" si="17"/>
        <v>5.50000000081491</v>
      </c>
      <c r="L506" s="155">
        <v>45</v>
      </c>
      <c r="M506" s="257">
        <f t="shared" si="18"/>
        <v>247.500000036671</v>
      </c>
      <c r="N506" s="69"/>
    </row>
    <row r="507" spans="1:14">
      <c r="A507" s="213">
        <v>42926</v>
      </c>
      <c r="B507" s="168" t="s">
        <v>54</v>
      </c>
      <c r="C507" s="167" t="s">
        <v>30</v>
      </c>
      <c r="D507" s="154" t="s">
        <v>283</v>
      </c>
      <c r="E507" s="154" t="s">
        <v>284</v>
      </c>
      <c r="F507" s="69" t="s">
        <v>812</v>
      </c>
      <c r="G507" s="69" t="s">
        <v>1067</v>
      </c>
      <c r="H507" s="69">
        <v>1.8</v>
      </c>
      <c r="I507" s="273">
        <v>42924.5</v>
      </c>
      <c r="J507" s="273">
        <v>42924.6458333333</v>
      </c>
      <c r="K507" s="257">
        <f t="shared" si="17"/>
        <v>3.49999999918509</v>
      </c>
      <c r="L507" s="155">
        <v>45</v>
      </c>
      <c r="M507" s="257">
        <f t="shared" si="18"/>
        <v>157.499999963329</v>
      </c>
      <c r="N507" s="69"/>
    </row>
    <row r="508" spans="1:14">
      <c r="A508" s="213">
        <v>42926</v>
      </c>
      <c r="B508" s="168" t="s">
        <v>54</v>
      </c>
      <c r="C508" s="167" t="s">
        <v>39</v>
      </c>
      <c r="D508" s="168" t="s">
        <v>533</v>
      </c>
      <c r="E508" s="155" t="s">
        <v>56</v>
      </c>
      <c r="F508" s="69" t="s">
        <v>695</v>
      </c>
      <c r="G508" s="69" t="s">
        <v>1083</v>
      </c>
      <c r="H508" s="69">
        <v>1.8</v>
      </c>
      <c r="I508" s="273">
        <v>42923.9791666667</v>
      </c>
      <c r="J508" s="273">
        <v>42924.5</v>
      </c>
      <c r="K508" s="257">
        <f t="shared" si="17"/>
        <v>12.4999999991851</v>
      </c>
      <c r="L508" s="155">
        <v>25</v>
      </c>
      <c r="M508" s="257">
        <f t="shared" si="18"/>
        <v>312.499999979627</v>
      </c>
      <c r="N508" s="69"/>
    </row>
    <row r="509" spans="1:14">
      <c r="A509" s="213">
        <v>42926</v>
      </c>
      <c r="B509" s="168" t="s">
        <v>54</v>
      </c>
      <c r="C509" s="167" t="s">
        <v>27</v>
      </c>
      <c r="D509" s="168" t="s">
        <v>535</v>
      </c>
      <c r="E509" s="155" t="s">
        <v>56</v>
      </c>
      <c r="F509" s="69" t="s">
        <v>917</v>
      </c>
      <c r="G509" s="69" t="s">
        <v>1084</v>
      </c>
      <c r="H509" s="69">
        <v>1.8</v>
      </c>
      <c r="I509" s="273">
        <v>42921.9791666667</v>
      </c>
      <c r="J509" s="273">
        <v>42922.9166666667</v>
      </c>
      <c r="K509" s="257">
        <f t="shared" si="17"/>
        <v>22.5</v>
      </c>
      <c r="L509" s="155">
        <v>25</v>
      </c>
      <c r="M509" s="257">
        <f t="shared" si="18"/>
        <v>562.5</v>
      </c>
      <c r="N509" s="69"/>
    </row>
    <row r="510" spans="1:14">
      <c r="A510" s="213">
        <v>42926</v>
      </c>
      <c r="B510" s="159" t="s">
        <v>54</v>
      </c>
      <c r="C510" s="167" t="s">
        <v>31</v>
      </c>
      <c r="D510" s="175" t="s">
        <v>515</v>
      </c>
      <c r="E510" s="155" t="s">
        <v>56</v>
      </c>
      <c r="F510" s="69" t="s">
        <v>1085</v>
      </c>
      <c r="G510" s="69" t="s">
        <v>1086</v>
      </c>
      <c r="H510" s="69">
        <v>1.8</v>
      </c>
      <c r="I510" s="273">
        <v>42924.6458333333</v>
      </c>
      <c r="J510" s="273">
        <v>42924.7916666667</v>
      </c>
      <c r="K510" s="86">
        <f t="shared" si="17"/>
        <v>3.50000000162981</v>
      </c>
      <c r="L510" s="155">
        <v>30</v>
      </c>
      <c r="M510" s="86">
        <f t="shared" si="18"/>
        <v>105.000000048894</v>
      </c>
      <c r="N510" s="69"/>
    </row>
    <row r="511" spans="1:14">
      <c r="A511" s="213">
        <v>42928</v>
      </c>
      <c r="B511" s="168" t="s">
        <v>54</v>
      </c>
      <c r="C511" s="167" t="s">
        <v>127</v>
      </c>
      <c r="D511" s="154" t="s">
        <v>592</v>
      </c>
      <c r="E511" s="155" t="s">
        <v>56</v>
      </c>
      <c r="F511" s="69" t="s">
        <v>695</v>
      </c>
      <c r="G511" s="69" t="s">
        <v>1087</v>
      </c>
      <c r="H511" s="69">
        <v>1</v>
      </c>
      <c r="I511" s="273">
        <v>42927.5</v>
      </c>
      <c r="J511" s="273">
        <v>42927.9583333333</v>
      </c>
      <c r="K511" s="257">
        <f t="shared" si="17"/>
        <v>11.0000000000582</v>
      </c>
      <c r="L511" s="155">
        <v>25</v>
      </c>
      <c r="M511" s="257">
        <f t="shared" si="18"/>
        <v>275.000000001455</v>
      </c>
      <c r="N511" s="69"/>
    </row>
    <row r="512" spans="1:14">
      <c r="A512" s="213">
        <v>42928</v>
      </c>
      <c r="B512" s="168" t="s">
        <v>54</v>
      </c>
      <c r="C512" s="167" t="s">
        <v>127</v>
      </c>
      <c r="D512" s="154" t="s">
        <v>592</v>
      </c>
      <c r="E512" s="155" t="s">
        <v>56</v>
      </c>
      <c r="F512" s="69" t="s">
        <v>698</v>
      </c>
      <c r="G512" s="69" t="s">
        <v>1088</v>
      </c>
      <c r="H512" s="69">
        <v>1</v>
      </c>
      <c r="I512" s="273">
        <v>42926.8125</v>
      </c>
      <c r="J512" s="273">
        <v>42926.875</v>
      </c>
      <c r="K512" s="257">
        <f t="shared" si="17"/>
        <v>1.5</v>
      </c>
      <c r="L512" s="155">
        <v>25</v>
      </c>
      <c r="M512" s="257">
        <f t="shared" si="18"/>
        <v>37.5</v>
      </c>
      <c r="N512" s="69"/>
    </row>
    <row r="513" spans="1:14">
      <c r="A513" s="213">
        <v>42928</v>
      </c>
      <c r="B513" s="168" t="s">
        <v>54</v>
      </c>
      <c r="C513" s="167" t="s">
        <v>39</v>
      </c>
      <c r="D513" s="168" t="s">
        <v>533</v>
      </c>
      <c r="E513" s="155" t="s">
        <v>56</v>
      </c>
      <c r="F513" s="69" t="s">
        <v>937</v>
      </c>
      <c r="G513" s="69" t="s">
        <v>1089</v>
      </c>
      <c r="H513" s="69">
        <v>1</v>
      </c>
      <c r="I513" s="273">
        <v>42926.4583333333</v>
      </c>
      <c r="J513" s="273">
        <v>42926.8125</v>
      </c>
      <c r="K513" s="257">
        <f t="shared" si="17"/>
        <v>8.49999999994179</v>
      </c>
      <c r="L513" s="155">
        <v>25</v>
      </c>
      <c r="M513" s="257">
        <f t="shared" si="18"/>
        <v>212.499999998545</v>
      </c>
      <c r="N513" s="69"/>
    </row>
    <row r="514" spans="1:14">
      <c r="A514" s="213">
        <v>42928</v>
      </c>
      <c r="B514" s="168" t="s">
        <v>54</v>
      </c>
      <c r="C514" s="167" t="s">
        <v>39</v>
      </c>
      <c r="D514" s="168" t="s">
        <v>533</v>
      </c>
      <c r="E514" s="155" t="s">
        <v>56</v>
      </c>
      <c r="F514" s="69" t="s">
        <v>939</v>
      </c>
      <c r="G514" s="69" t="s">
        <v>1089</v>
      </c>
      <c r="H514" s="69">
        <v>1</v>
      </c>
      <c r="I514" s="273">
        <v>42926.875</v>
      </c>
      <c r="J514" s="273">
        <v>42927.5</v>
      </c>
      <c r="K514" s="257">
        <f t="shared" si="17"/>
        <v>15</v>
      </c>
      <c r="L514" s="155">
        <v>25</v>
      </c>
      <c r="M514" s="257">
        <f t="shared" si="18"/>
        <v>375</v>
      </c>
      <c r="N514" s="69"/>
    </row>
    <row r="515" spans="1:14">
      <c r="A515" s="213">
        <v>42928</v>
      </c>
      <c r="B515" s="168" t="s">
        <v>54</v>
      </c>
      <c r="C515" s="167" t="s">
        <v>27</v>
      </c>
      <c r="D515" s="168" t="s">
        <v>535</v>
      </c>
      <c r="E515" s="155" t="s">
        <v>56</v>
      </c>
      <c r="F515" s="69" t="s">
        <v>1026</v>
      </c>
      <c r="G515" s="69" t="s">
        <v>1090</v>
      </c>
      <c r="H515" s="69">
        <v>1.2</v>
      </c>
      <c r="I515" s="273">
        <v>42926.8333333333</v>
      </c>
      <c r="J515" s="273">
        <v>42926.9583333333</v>
      </c>
      <c r="K515" s="257">
        <f t="shared" si="17"/>
        <v>3</v>
      </c>
      <c r="L515" s="155">
        <v>25</v>
      </c>
      <c r="M515" s="257">
        <f t="shared" si="18"/>
        <v>75</v>
      </c>
      <c r="N515" s="69"/>
    </row>
    <row r="516" spans="1:14">
      <c r="A516" s="213">
        <v>42928</v>
      </c>
      <c r="B516" s="168" t="s">
        <v>54</v>
      </c>
      <c r="C516" s="167" t="s">
        <v>27</v>
      </c>
      <c r="D516" s="168" t="s">
        <v>535</v>
      </c>
      <c r="E516" s="155" t="s">
        <v>56</v>
      </c>
      <c r="F516" s="69" t="s">
        <v>987</v>
      </c>
      <c r="G516" s="69" t="s">
        <v>1090</v>
      </c>
      <c r="H516" s="69">
        <v>1.2</v>
      </c>
      <c r="I516" s="273">
        <v>42927.3541666667</v>
      </c>
      <c r="J516" s="273">
        <v>42927.4583333333</v>
      </c>
      <c r="K516" s="257">
        <f t="shared" si="17"/>
        <v>2.50000000011642</v>
      </c>
      <c r="L516" s="155">
        <v>25</v>
      </c>
      <c r="M516" s="257">
        <f t="shared" si="18"/>
        <v>62.5000000029105</v>
      </c>
      <c r="N516" s="69"/>
    </row>
    <row r="517" spans="1:14">
      <c r="A517" s="213">
        <v>42928</v>
      </c>
      <c r="B517" s="168" t="s">
        <v>54</v>
      </c>
      <c r="C517" s="167" t="s">
        <v>27</v>
      </c>
      <c r="D517" s="168" t="s">
        <v>535</v>
      </c>
      <c r="E517" s="155" t="s">
        <v>56</v>
      </c>
      <c r="F517" s="69" t="s">
        <v>686</v>
      </c>
      <c r="G517" s="69" t="s">
        <v>1091</v>
      </c>
      <c r="H517" s="69">
        <v>1.2</v>
      </c>
      <c r="I517" s="273">
        <v>42926.625</v>
      </c>
      <c r="J517" s="273">
        <v>42926.8333333333</v>
      </c>
      <c r="K517" s="257">
        <f t="shared" si="17"/>
        <v>5.00000000005821</v>
      </c>
      <c r="L517" s="155">
        <v>25</v>
      </c>
      <c r="M517" s="257">
        <f t="shared" si="18"/>
        <v>125.000000001455</v>
      </c>
      <c r="N517" s="69"/>
    </row>
    <row r="518" spans="1:14">
      <c r="A518" s="213">
        <v>42928</v>
      </c>
      <c r="B518" s="168" t="s">
        <v>54</v>
      </c>
      <c r="C518" s="167" t="s">
        <v>27</v>
      </c>
      <c r="D518" s="168" t="s">
        <v>534</v>
      </c>
      <c r="E518" s="155" t="s">
        <v>56</v>
      </c>
      <c r="F518" s="69" t="s">
        <v>866</v>
      </c>
      <c r="G518" s="69" t="s">
        <v>1092</v>
      </c>
      <c r="H518" s="69">
        <v>1.2</v>
      </c>
      <c r="I518" s="273">
        <v>42927.4583333333</v>
      </c>
      <c r="J518" s="273">
        <v>42928</v>
      </c>
      <c r="K518" s="257">
        <f t="shared" si="17"/>
        <v>12.9999999999418</v>
      </c>
      <c r="L518" s="155">
        <v>30</v>
      </c>
      <c r="M518" s="257">
        <f t="shared" si="18"/>
        <v>389.999999998254</v>
      </c>
      <c r="N518" s="69"/>
    </row>
    <row r="519" spans="1:14">
      <c r="A519" s="213">
        <v>42928</v>
      </c>
      <c r="B519" s="168" t="s">
        <v>54</v>
      </c>
      <c r="C519" s="167" t="s">
        <v>39</v>
      </c>
      <c r="D519" s="168" t="s">
        <v>532</v>
      </c>
      <c r="E519" s="155" t="s">
        <v>56</v>
      </c>
      <c r="F519" s="69" t="s">
        <v>695</v>
      </c>
      <c r="G519" s="69" t="s">
        <v>1093</v>
      </c>
      <c r="H519" s="69">
        <v>1.5</v>
      </c>
      <c r="I519" s="273">
        <v>42926.9375</v>
      </c>
      <c r="J519" s="273">
        <v>42927.1666666667</v>
      </c>
      <c r="K519" s="86">
        <f t="shared" si="17"/>
        <v>5.49999999994179</v>
      </c>
      <c r="L519" s="155">
        <v>25</v>
      </c>
      <c r="M519" s="86">
        <f t="shared" si="18"/>
        <v>137.499999998545</v>
      </c>
      <c r="N519" s="69"/>
    </row>
    <row r="520" spans="1:14">
      <c r="A520" s="213">
        <v>42928</v>
      </c>
      <c r="B520" s="168" t="s">
        <v>54</v>
      </c>
      <c r="C520" s="167" t="s">
        <v>39</v>
      </c>
      <c r="D520" s="168" t="s">
        <v>533</v>
      </c>
      <c r="E520" s="155" t="s">
        <v>56</v>
      </c>
      <c r="F520" s="69" t="s">
        <v>690</v>
      </c>
      <c r="G520" s="69" t="s">
        <v>1094</v>
      </c>
      <c r="H520" s="69">
        <v>1.5</v>
      </c>
      <c r="I520" s="273">
        <v>42927.1666666667</v>
      </c>
      <c r="J520" s="273">
        <v>42927.9583333333</v>
      </c>
      <c r="K520" s="257">
        <f t="shared" si="17"/>
        <v>19.0000000001164</v>
      </c>
      <c r="L520" s="155">
        <v>25</v>
      </c>
      <c r="M520" s="257">
        <f t="shared" si="18"/>
        <v>475.00000000291</v>
      </c>
      <c r="N520" s="69"/>
    </row>
    <row r="521" spans="1:14">
      <c r="A521" s="213">
        <v>42928</v>
      </c>
      <c r="B521" s="168" t="s">
        <v>54</v>
      </c>
      <c r="C521" s="167" t="s">
        <v>27</v>
      </c>
      <c r="D521" s="168" t="s">
        <v>535</v>
      </c>
      <c r="E521" s="155" t="s">
        <v>56</v>
      </c>
      <c r="F521" s="69" t="s">
        <v>801</v>
      </c>
      <c r="G521" s="69" t="s">
        <v>1095</v>
      </c>
      <c r="H521" s="69">
        <v>1.5</v>
      </c>
      <c r="I521" s="273">
        <v>42924.75</v>
      </c>
      <c r="J521" s="273">
        <v>42924.9583333333</v>
      </c>
      <c r="K521" s="257">
        <f t="shared" si="17"/>
        <v>5.00000000005821</v>
      </c>
      <c r="L521" s="155">
        <v>25</v>
      </c>
      <c r="M521" s="257">
        <f t="shared" si="18"/>
        <v>125.000000001455</v>
      </c>
      <c r="N521" s="69"/>
    </row>
    <row r="522" spans="1:14">
      <c r="A522" s="213">
        <v>42928</v>
      </c>
      <c r="B522" s="168" t="s">
        <v>54</v>
      </c>
      <c r="C522" s="167" t="s">
        <v>27</v>
      </c>
      <c r="D522" s="168" t="s">
        <v>535</v>
      </c>
      <c r="E522" s="155" t="s">
        <v>56</v>
      </c>
      <c r="F522" s="69" t="s">
        <v>866</v>
      </c>
      <c r="G522" s="69" t="s">
        <v>1096</v>
      </c>
      <c r="H522" s="69">
        <v>1.8</v>
      </c>
      <c r="I522" s="273">
        <v>42927.625</v>
      </c>
      <c r="J522" s="273">
        <v>42927.9791666667</v>
      </c>
      <c r="K522" s="257">
        <f t="shared" si="17"/>
        <v>8.49999999994179</v>
      </c>
      <c r="L522" s="155">
        <v>30</v>
      </c>
      <c r="M522" s="257">
        <f t="shared" si="18"/>
        <v>254.999999998254</v>
      </c>
      <c r="N522" s="69"/>
    </row>
    <row r="523" spans="1:14">
      <c r="A523" s="213">
        <v>42928</v>
      </c>
      <c r="B523" s="168" t="s">
        <v>54</v>
      </c>
      <c r="C523" s="167" t="s">
        <v>127</v>
      </c>
      <c r="D523" s="154" t="s">
        <v>592</v>
      </c>
      <c r="E523" s="155" t="s">
        <v>56</v>
      </c>
      <c r="F523" s="69" t="s">
        <v>890</v>
      </c>
      <c r="G523" s="69" t="s">
        <v>1088</v>
      </c>
      <c r="H523" s="69">
        <v>1.8</v>
      </c>
      <c r="I523" s="273">
        <v>42927.0416666667</v>
      </c>
      <c r="J523" s="273">
        <v>42927.625</v>
      </c>
      <c r="K523" s="257">
        <f t="shared" si="17"/>
        <v>14.0000000000582</v>
      </c>
      <c r="L523" s="155">
        <v>25</v>
      </c>
      <c r="M523" s="257">
        <f t="shared" si="18"/>
        <v>350.000000001455</v>
      </c>
      <c r="N523" s="69"/>
    </row>
    <row r="524" spans="1:14">
      <c r="A524" s="213">
        <v>42928</v>
      </c>
      <c r="B524" s="168" t="s">
        <v>54</v>
      </c>
      <c r="C524" s="167" t="s">
        <v>197</v>
      </c>
      <c r="D524" s="154" t="s">
        <v>569</v>
      </c>
      <c r="E524" s="155" t="s">
        <v>56</v>
      </c>
      <c r="F524" s="69" t="s">
        <v>890</v>
      </c>
      <c r="G524" s="69" t="s">
        <v>1062</v>
      </c>
      <c r="H524" s="69">
        <v>1.8</v>
      </c>
      <c r="I524" s="273">
        <v>42926.625</v>
      </c>
      <c r="J524" s="273">
        <v>42927.0416666667</v>
      </c>
      <c r="K524" s="257">
        <f t="shared" ref="K524:K587" si="19">(J524-I524)*24</f>
        <v>10.0000000008149</v>
      </c>
      <c r="L524" s="155">
        <v>35</v>
      </c>
      <c r="M524" s="257">
        <f t="shared" ref="M524:M587" si="20">K524*L524</f>
        <v>350.000000028522</v>
      </c>
      <c r="N524" s="69"/>
    </row>
    <row r="525" spans="1:14">
      <c r="A525" s="213">
        <v>42930</v>
      </c>
      <c r="B525" s="159" t="s">
        <v>54</v>
      </c>
      <c r="C525" s="176" t="s">
        <v>38</v>
      </c>
      <c r="D525" s="175" t="s">
        <v>508</v>
      </c>
      <c r="E525" s="155" t="s">
        <v>56</v>
      </c>
      <c r="F525" s="69" t="s">
        <v>695</v>
      </c>
      <c r="G525" s="69" t="s">
        <v>1097</v>
      </c>
      <c r="H525" s="69">
        <v>2.2</v>
      </c>
      <c r="I525" s="273">
        <v>42922.4791666667</v>
      </c>
      <c r="J525" s="273">
        <v>42929.0625</v>
      </c>
      <c r="K525" s="257">
        <f t="shared" si="19"/>
        <v>157.999999999185</v>
      </c>
      <c r="L525" s="155">
        <v>60</v>
      </c>
      <c r="M525" s="257">
        <f t="shared" si="20"/>
        <v>9479.9999999511</v>
      </c>
      <c r="N525" s="69"/>
    </row>
    <row r="526" spans="1:14">
      <c r="A526" s="213">
        <v>42930</v>
      </c>
      <c r="B526" s="168" t="s">
        <v>54</v>
      </c>
      <c r="C526" s="167" t="s">
        <v>39</v>
      </c>
      <c r="D526" s="168" t="s">
        <v>532</v>
      </c>
      <c r="E526" s="155" t="s">
        <v>56</v>
      </c>
      <c r="F526" s="69" t="s">
        <v>1098</v>
      </c>
      <c r="G526" s="69" t="s">
        <v>1099</v>
      </c>
      <c r="H526" s="69">
        <v>1.5</v>
      </c>
      <c r="I526" s="273">
        <v>42927.9583333333</v>
      </c>
      <c r="J526" s="273">
        <v>42928.5833333333</v>
      </c>
      <c r="K526" s="257">
        <f t="shared" si="19"/>
        <v>15</v>
      </c>
      <c r="L526" s="155">
        <v>25</v>
      </c>
      <c r="M526" s="257">
        <f t="shared" si="20"/>
        <v>375</v>
      </c>
      <c r="N526" s="69"/>
    </row>
    <row r="527" spans="1:14">
      <c r="A527" s="213">
        <v>42930</v>
      </c>
      <c r="B527" s="168" t="s">
        <v>54</v>
      </c>
      <c r="C527" s="167" t="s">
        <v>27</v>
      </c>
      <c r="D527" s="154" t="s">
        <v>579</v>
      </c>
      <c r="E527" s="155" t="s">
        <v>56</v>
      </c>
      <c r="F527" s="69" t="s">
        <v>1026</v>
      </c>
      <c r="G527" s="69" t="s">
        <v>988</v>
      </c>
      <c r="H527" s="69">
        <v>1.2</v>
      </c>
      <c r="I527" s="273">
        <v>42929.3333333333</v>
      </c>
      <c r="J527" s="273">
        <v>42930.5</v>
      </c>
      <c r="K527" s="257">
        <f t="shared" si="19"/>
        <v>28.0000000008149</v>
      </c>
      <c r="L527" s="155">
        <v>25</v>
      </c>
      <c r="M527" s="257">
        <f t="shared" si="20"/>
        <v>700.000000020372</v>
      </c>
      <c r="N527" s="69"/>
    </row>
    <row r="528" spans="1:14">
      <c r="A528" s="213">
        <v>42930</v>
      </c>
      <c r="B528" s="168" t="s">
        <v>54</v>
      </c>
      <c r="C528" s="167" t="s">
        <v>33</v>
      </c>
      <c r="D528" s="168" t="s">
        <v>541</v>
      </c>
      <c r="E528" s="155" t="s">
        <v>56</v>
      </c>
      <c r="F528" s="69" t="s">
        <v>1016</v>
      </c>
      <c r="G528" s="69" t="s">
        <v>1100</v>
      </c>
      <c r="H528" s="69">
        <v>1.2</v>
      </c>
      <c r="I528" s="273"/>
      <c r="J528" s="273"/>
      <c r="K528" s="86">
        <v>1</v>
      </c>
      <c r="L528" s="155">
        <v>30</v>
      </c>
      <c r="M528" s="86">
        <f t="shared" si="20"/>
        <v>30</v>
      </c>
      <c r="N528" s="69"/>
    </row>
    <row r="529" spans="1:14">
      <c r="A529" s="213">
        <v>42930</v>
      </c>
      <c r="B529" s="168" t="s">
        <v>54</v>
      </c>
      <c r="C529" s="167" t="s">
        <v>46</v>
      </c>
      <c r="D529" s="154" t="s">
        <v>593</v>
      </c>
      <c r="E529" s="155" t="s">
        <v>56</v>
      </c>
      <c r="F529" s="69" t="s">
        <v>695</v>
      </c>
      <c r="G529" s="69" t="s">
        <v>1101</v>
      </c>
      <c r="H529" s="69">
        <v>1.2</v>
      </c>
      <c r="I529" s="273">
        <v>42928.5416666667</v>
      </c>
      <c r="J529" s="273">
        <v>42928.8125</v>
      </c>
      <c r="K529" s="257">
        <f t="shared" si="19"/>
        <v>6.49999999918509</v>
      </c>
      <c r="L529" s="155">
        <v>25</v>
      </c>
      <c r="M529" s="257">
        <f t="shared" si="20"/>
        <v>162.499999979627</v>
      </c>
      <c r="N529" s="69"/>
    </row>
    <row r="530" spans="1:14">
      <c r="A530" s="213">
        <v>42930</v>
      </c>
      <c r="B530" s="168" t="s">
        <v>54</v>
      </c>
      <c r="C530" s="167" t="s">
        <v>46</v>
      </c>
      <c r="D530" s="154" t="s">
        <v>593</v>
      </c>
      <c r="E530" s="155" t="s">
        <v>56</v>
      </c>
      <c r="F530" s="69" t="s">
        <v>821</v>
      </c>
      <c r="G530" s="69" t="s">
        <v>1101</v>
      </c>
      <c r="H530" s="69">
        <v>1.2</v>
      </c>
      <c r="I530" s="273">
        <v>42928.2083333333</v>
      </c>
      <c r="J530" s="273">
        <v>42928.5416666667</v>
      </c>
      <c r="K530" s="257">
        <f t="shared" si="19"/>
        <v>8.00000000162981</v>
      </c>
      <c r="L530" s="155">
        <v>25</v>
      </c>
      <c r="M530" s="257">
        <f t="shared" si="20"/>
        <v>200.000000040745</v>
      </c>
      <c r="N530" s="69"/>
    </row>
    <row r="531" spans="1:14">
      <c r="A531" s="213">
        <v>42930</v>
      </c>
      <c r="B531" s="168" t="s">
        <v>54</v>
      </c>
      <c r="C531" s="167" t="s">
        <v>30</v>
      </c>
      <c r="D531" s="154" t="s">
        <v>580</v>
      </c>
      <c r="E531" s="155" t="s">
        <v>56</v>
      </c>
      <c r="F531" s="69" t="s">
        <v>690</v>
      </c>
      <c r="G531" s="69" t="s">
        <v>1102</v>
      </c>
      <c r="H531" s="69">
        <v>1</v>
      </c>
      <c r="I531" s="273">
        <v>42928.5</v>
      </c>
      <c r="J531" s="273">
        <v>42928.875</v>
      </c>
      <c r="K531" s="257">
        <f t="shared" si="19"/>
        <v>9</v>
      </c>
      <c r="L531" s="155">
        <v>25</v>
      </c>
      <c r="M531" s="257">
        <f t="shared" si="20"/>
        <v>225</v>
      </c>
      <c r="N531" s="69"/>
    </row>
    <row r="532" spans="1:14">
      <c r="A532" s="213">
        <v>42930</v>
      </c>
      <c r="B532" s="168" t="s">
        <v>54</v>
      </c>
      <c r="C532" s="167" t="s">
        <v>30</v>
      </c>
      <c r="D532" s="154" t="s">
        <v>580</v>
      </c>
      <c r="E532" s="155" t="s">
        <v>56</v>
      </c>
      <c r="F532" s="69" t="s">
        <v>1103</v>
      </c>
      <c r="G532" s="69" t="s">
        <v>1104</v>
      </c>
      <c r="H532" s="69">
        <v>1</v>
      </c>
      <c r="I532" s="273">
        <v>42927.9583333333</v>
      </c>
      <c r="J532" s="273">
        <v>42928.5</v>
      </c>
      <c r="K532" s="257">
        <f t="shared" si="19"/>
        <v>13.0000000008149</v>
      </c>
      <c r="L532" s="155">
        <v>25</v>
      </c>
      <c r="M532" s="257">
        <f t="shared" si="20"/>
        <v>325.000000020373</v>
      </c>
      <c r="N532" s="69"/>
    </row>
    <row r="533" spans="1:14">
      <c r="A533" s="213">
        <v>42932</v>
      </c>
      <c r="B533" s="168" t="s">
        <v>54</v>
      </c>
      <c r="C533" s="167" t="s">
        <v>40</v>
      </c>
      <c r="D533" s="154" t="s">
        <v>574</v>
      </c>
      <c r="E533" s="155" t="s">
        <v>56</v>
      </c>
      <c r="F533" s="69" t="s">
        <v>987</v>
      </c>
      <c r="G533" s="69" t="s">
        <v>1105</v>
      </c>
      <c r="H533" s="69">
        <v>1.2</v>
      </c>
      <c r="I533" s="273">
        <v>42930.5</v>
      </c>
      <c r="J533" s="273">
        <v>42930.7916666667</v>
      </c>
      <c r="K533" s="257">
        <f t="shared" si="19"/>
        <v>7.00000000081491</v>
      </c>
      <c r="L533" s="155">
        <v>25</v>
      </c>
      <c r="M533" s="257">
        <f t="shared" si="20"/>
        <v>175.000000020373</v>
      </c>
      <c r="N533" s="69"/>
    </row>
    <row r="534" spans="1:14">
      <c r="A534" s="213">
        <v>42932</v>
      </c>
      <c r="B534" s="168" t="s">
        <v>54</v>
      </c>
      <c r="C534" s="167" t="s">
        <v>27</v>
      </c>
      <c r="D534" s="168" t="s">
        <v>534</v>
      </c>
      <c r="E534" s="155" t="s">
        <v>56</v>
      </c>
      <c r="F534" s="69" t="s">
        <v>686</v>
      </c>
      <c r="G534" s="69" t="s">
        <v>1106</v>
      </c>
      <c r="H534" s="69">
        <v>1.5</v>
      </c>
      <c r="I534" s="273">
        <v>42926.6458333333</v>
      </c>
      <c r="J534" s="273">
        <v>42926.9375</v>
      </c>
      <c r="K534" s="257">
        <f t="shared" si="19"/>
        <v>7.00000000081491</v>
      </c>
      <c r="L534" s="155">
        <v>25</v>
      </c>
      <c r="M534" s="257">
        <f t="shared" si="20"/>
        <v>175.000000020373</v>
      </c>
      <c r="N534" s="69"/>
    </row>
    <row r="535" spans="1:14">
      <c r="A535" s="213">
        <v>42932</v>
      </c>
      <c r="B535" s="168" t="s">
        <v>54</v>
      </c>
      <c r="C535" s="167" t="s">
        <v>27</v>
      </c>
      <c r="D535" s="168" t="s">
        <v>534</v>
      </c>
      <c r="E535" s="155" t="s">
        <v>56</v>
      </c>
      <c r="F535" s="69" t="s">
        <v>987</v>
      </c>
      <c r="G535" s="69" t="s">
        <v>1107</v>
      </c>
      <c r="H535" s="69">
        <v>1</v>
      </c>
      <c r="I535" s="273">
        <v>42924.75</v>
      </c>
      <c r="J535" s="273">
        <v>42925.0416666667</v>
      </c>
      <c r="K535" s="257">
        <f t="shared" si="19"/>
        <v>7.00000000081491</v>
      </c>
      <c r="L535" s="155">
        <v>25</v>
      </c>
      <c r="M535" s="257">
        <f t="shared" si="20"/>
        <v>175.000000020373</v>
      </c>
      <c r="N535" s="69"/>
    </row>
    <row r="536" spans="1:14">
      <c r="A536" s="213">
        <v>42932</v>
      </c>
      <c r="B536" s="168" t="s">
        <v>54</v>
      </c>
      <c r="C536" s="167" t="s">
        <v>27</v>
      </c>
      <c r="D536" s="168" t="s">
        <v>534</v>
      </c>
      <c r="E536" s="155" t="s">
        <v>56</v>
      </c>
      <c r="F536" s="69" t="s">
        <v>987</v>
      </c>
      <c r="G536" s="69" t="s">
        <v>1108</v>
      </c>
      <c r="H536" s="69">
        <v>1.8</v>
      </c>
      <c r="I536" s="273">
        <v>42931.875</v>
      </c>
      <c r="J536" s="273">
        <v>42932.0833333333</v>
      </c>
      <c r="K536" s="257">
        <f t="shared" si="19"/>
        <v>4.99999999918509</v>
      </c>
      <c r="L536" s="155">
        <v>25</v>
      </c>
      <c r="M536" s="257">
        <f t="shared" si="20"/>
        <v>124.999999979627</v>
      </c>
      <c r="N536" s="69"/>
    </row>
    <row r="537" spans="1:14">
      <c r="A537" s="213">
        <v>42934</v>
      </c>
      <c r="B537" s="159" t="s">
        <v>54</v>
      </c>
      <c r="C537" s="176" t="s">
        <v>38</v>
      </c>
      <c r="D537" s="175" t="s">
        <v>508</v>
      </c>
      <c r="E537" s="155" t="s">
        <v>56</v>
      </c>
      <c r="F537" s="69" t="s">
        <v>821</v>
      </c>
      <c r="G537" s="69" t="s">
        <v>1097</v>
      </c>
      <c r="H537" s="69">
        <v>2.2</v>
      </c>
      <c r="I537" s="273">
        <v>42929.6666666667</v>
      </c>
      <c r="J537" s="273">
        <v>42931.4791666667</v>
      </c>
      <c r="K537" s="86">
        <f t="shared" si="19"/>
        <v>43.5</v>
      </c>
      <c r="L537" s="155">
        <v>60</v>
      </c>
      <c r="M537" s="86">
        <f t="shared" si="20"/>
        <v>2610</v>
      </c>
      <c r="N537" s="69"/>
    </row>
    <row r="538" spans="1:14">
      <c r="A538" s="213">
        <v>42934</v>
      </c>
      <c r="B538" s="159" t="s">
        <v>54</v>
      </c>
      <c r="C538" s="176" t="s">
        <v>38</v>
      </c>
      <c r="D538" s="175" t="s">
        <v>508</v>
      </c>
      <c r="E538" s="155" t="s">
        <v>56</v>
      </c>
      <c r="F538" s="69" t="s">
        <v>801</v>
      </c>
      <c r="G538" s="69" t="s">
        <v>1109</v>
      </c>
      <c r="H538" s="69">
        <v>2.2</v>
      </c>
      <c r="I538" s="273">
        <v>42931.4791666667</v>
      </c>
      <c r="J538" s="273">
        <v>42933.2083333333</v>
      </c>
      <c r="K538" s="257">
        <f t="shared" si="19"/>
        <v>41.4999999983702</v>
      </c>
      <c r="L538" s="155">
        <v>60</v>
      </c>
      <c r="M538" s="257">
        <f t="shared" si="20"/>
        <v>2489.99999990221</v>
      </c>
      <c r="N538" s="69"/>
    </row>
    <row r="539" spans="1:14">
      <c r="A539" s="213">
        <v>42934</v>
      </c>
      <c r="B539" s="168" t="s">
        <v>54</v>
      </c>
      <c r="C539" s="167" t="s">
        <v>40</v>
      </c>
      <c r="D539" s="154" t="s">
        <v>574</v>
      </c>
      <c r="E539" s="155" t="s">
        <v>56</v>
      </c>
      <c r="F539" s="69" t="s">
        <v>695</v>
      </c>
      <c r="G539" s="69" t="s">
        <v>1028</v>
      </c>
      <c r="H539" s="69">
        <v>1</v>
      </c>
      <c r="I539" s="273"/>
      <c r="J539" s="273"/>
      <c r="K539" s="257">
        <v>1.5</v>
      </c>
      <c r="L539" s="155">
        <v>25</v>
      </c>
      <c r="M539" s="257">
        <f t="shared" si="20"/>
        <v>37.5</v>
      </c>
      <c r="N539" s="69"/>
    </row>
    <row r="540" spans="1:14">
      <c r="A540" s="213">
        <v>42934</v>
      </c>
      <c r="B540" s="168" t="s">
        <v>54</v>
      </c>
      <c r="C540" s="167" t="s">
        <v>40</v>
      </c>
      <c r="D540" s="154" t="s">
        <v>575</v>
      </c>
      <c r="E540" s="155" t="s">
        <v>56</v>
      </c>
      <c r="F540" s="69" t="s">
        <v>987</v>
      </c>
      <c r="G540" s="69" t="s">
        <v>1110</v>
      </c>
      <c r="H540" s="69">
        <v>1</v>
      </c>
      <c r="I540" s="273">
        <v>42930.5625</v>
      </c>
      <c r="J540" s="273">
        <v>42930.625</v>
      </c>
      <c r="K540" s="257">
        <f t="shared" si="19"/>
        <v>1.5</v>
      </c>
      <c r="L540" s="155">
        <v>25</v>
      </c>
      <c r="M540" s="257">
        <f t="shared" si="20"/>
        <v>37.5</v>
      </c>
      <c r="N540" s="69"/>
    </row>
    <row r="541" spans="1:14">
      <c r="A541" s="213">
        <v>42934</v>
      </c>
      <c r="B541" s="168" t="s">
        <v>54</v>
      </c>
      <c r="C541" s="167" t="s">
        <v>46</v>
      </c>
      <c r="D541" s="154" t="s">
        <v>593</v>
      </c>
      <c r="E541" s="155" t="s">
        <v>56</v>
      </c>
      <c r="F541" s="69" t="s">
        <v>866</v>
      </c>
      <c r="G541" s="69" t="s">
        <v>1111</v>
      </c>
      <c r="H541" s="69">
        <v>1</v>
      </c>
      <c r="I541" s="273">
        <v>42929.4375</v>
      </c>
      <c r="J541" s="273">
        <v>42929.8958333333</v>
      </c>
      <c r="K541" s="257">
        <f t="shared" si="19"/>
        <v>10.9999999991851</v>
      </c>
      <c r="L541" s="155">
        <v>25</v>
      </c>
      <c r="M541" s="257">
        <f t="shared" si="20"/>
        <v>274.999999979627</v>
      </c>
      <c r="N541" s="69"/>
    </row>
    <row r="542" spans="1:14">
      <c r="A542" s="213">
        <v>42936</v>
      </c>
      <c r="B542" s="168" t="s">
        <v>54</v>
      </c>
      <c r="C542" s="161" t="s">
        <v>39</v>
      </c>
      <c r="D542" s="168" t="s">
        <v>522</v>
      </c>
      <c r="E542" s="155" t="s">
        <v>56</v>
      </c>
      <c r="F542" s="69" t="s">
        <v>812</v>
      </c>
      <c r="G542" s="69" t="s">
        <v>1112</v>
      </c>
      <c r="H542" s="69">
        <v>1.2</v>
      </c>
      <c r="I542" s="273">
        <v>42931.0416666667</v>
      </c>
      <c r="J542" s="273">
        <v>42933.875</v>
      </c>
      <c r="K542" s="257">
        <f t="shared" si="19"/>
        <v>67.9999999991851</v>
      </c>
      <c r="L542" s="155">
        <v>30</v>
      </c>
      <c r="M542" s="257">
        <f t="shared" si="20"/>
        <v>2039.99999997555</v>
      </c>
      <c r="N542" s="69"/>
    </row>
    <row r="543" spans="1:14">
      <c r="A543" s="213">
        <v>42936</v>
      </c>
      <c r="B543" s="168" t="s">
        <v>54</v>
      </c>
      <c r="C543" s="161" t="s">
        <v>39</v>
      </c>
      <c r="D543" s="168" t="s">
        <v>522</v>
      </c>
      <c r="E543" s="155" t="s">
        <v>56</v>
      </c>
      <c r="F543" s="69" t="s">
        <v>695</v>
      </c>
      <c r="G543" s="69" t="s">
        <v>1113</v>
      </c>
      <c r="H543" s="69">
        <v>1.5</v>
      </c>
      <c r="I543" s="273">
        <v>42929.9166666667</v>
      </c>
      <c r="J543" s="273">
        <v>42934.7291666667</v>
      </c>
      <c r="K543" s="257">
        <v>79.5</v>
      </c>
      <c r="L543" s="155">
        <v>35</v>
      </c>
      <c r="M543" s="257">
        <f t="shared" si="20"/>
        <v>2782.5</v>
      </c>
      <c r="N543" s="69" t="s">
        <v>1114</v>
      </c>
    </row>
    <row r="544" spans="1:14">
      <c r="A544" s="213">
        <v>42936</v>
      </c>
      <c r="B544" s="168" t="s">
        <v>54</v>
      </c>
      <c r="C544" s="167" t="s">
        <v>197</v>
      </c>
      <c r="D544" s="154" t="s">
        <v>569</v>
      </c>
      <c r="E544" s="155" t="s">
        <v>56</v>
      </c>
      <c r="F544" s="69" t="s">
        <v>821</v>
      </c>
      <c r="G544" s="69" t="s">
        <v>1065</v>
      </c>
      <c r="H544" s="69">
        <v>1.5</v>
      </c>
      <c r="I544" s="273">
        <v>42929.6458333333</v>
      </c>
      <c r="J544" s="273">
        <v>42930</v>
      </c>
      <c r="K544" s="257">
        <f t="shared" si="19"/>
        <v>8.50000000081491</v>
      </c>
      <c r="L544" s="155">
        <v>30</v>
      </c>
      <c r="M544" s="257">
        <f t="shared" si="20"/>
        <v>255.000000024447</v>
      </c>
      <c r="N544" s="69"/>
    </row>
    <row r="545" spans="1:14">
      <c r="A545" s="213">
        <v>42940</v>
      </c>
      <c r="B545" s="168" t="s">
        <v>54</v>
      </c>
      <c r="C545" s="167" t="s">
        <v>39</v>
      </c>
      <c r="D545" s="168" t="s">
        <v>533</v>
      </c>
      <c r="E545" s="155" t="s">
        <v>56</v>
      </c>
      <c r="F545" s="69" t="s">
        <v>1026</v>
      </c>
      <c r="G545" s="69" t="s">
        <v>1115</v>
      </c>
      <c r="H545" s="69">
        <v>1.2</v>
      </c>
      <c r="I545" s="273">
        <v>42938.625</v>
      </c>
      <c r="J545" s="273">
        <v>42938.875</v>
      </c>
      <c r="K545" s="257">
        <f t="shared" si="19"/>
        <v>6</v>
      </c>
      <c r="L545" s="155">
        <v>25</v>
      </c>
      <c r="M545" s="257">
        <f t="shared" si="20"/>
        <v>150</v>
      </c>
      <c r="N545" s="69"/>
    </row>
    <row r="546" spans="1:14">
      <c r="A546" s="213">
        <v>42940</v>
      </c>
      <c r="B546" s="168" t="s">
        <v>54</v>
      </c>
      <c r="C546" s="167" t="s">
        <v>27</v>
      </c>
      <c r="D546" s="154" t="s">
        <v>424</v>
      </c>
      <c r="E546" s="154" t="s">
        <v>342</v>
      </c>
      <c r="F546" s="69" t="s">
        <v>698</v>
      </c>
      <c r="G546" s="69" t="s">
        <v>945</v>
      </c>
      <c r="H546" s="69">
        <v>2.2</v>
      </c>
      <c r="I546" s="273">
        <v>42937.5833333333</v>
      </c>
      <c r="J546" s="273">
        <v>42938.7916666667</v>
      </c>
      <c r="K546" s="86">
        <f t="shared" si="19"/>
        <v>29.0000000016298</v>
      </c>
      <c r="L546" s="155">
        <v>60</v>
      </c>
      <c r="M546" s="86">
        <f t="shared" si="20"/>
        <v>1740.00000009779</v>
      </c>
      <c r="N546" s="69"/>
    </row>
    <row r="547" spans="1:14">
      <c r="A547" s="213">
        <v>42945</v>
      </c>
      <c r="B547" s="168" t="s">
        <v>54</v>
      </c>
      <c r="C547" s="167" t="s">
        <v>46</v>
      </c>
      <c r="D547" s="154" t="s">
        <v>593</v>
      </c>
      <c r="E547" s="155" t="s">
        <v>56</v>
      </c>
      <c r="F547" s="69" t="s">
        <v>987</v>
      </c>
      <c r="G547" s="69" t="s">
        <v>1116</v>
      </c>
      <c r="H547" s="69">
        <v>1</v>
      </c>
      <c r="I547" s="273">
        <v>42940.6875</v>
      </c>
      <c r="J547" s="273">
        <v>42940.75</v>
      </c>
      <c r="K547" s="257">
        <f t="shared" si="19"/>
        <v>1.5</v>
      </c>
      <c r="L547" s="155">
        <v>25</v>
      </c>
      <c r="M547" s="257">
        <f t="shared" si="20"/>
        <v>37.5</v>
      </c>
      <c r="N547" s="69"/>
    </row>
    <row r="548" spans="1:14">
      <c r="A548" s="213">
        <v>42945</v>
      </c>
      <c r="B548" s="168" t="s">
        <v>54</v>
      </c>
      <c r="C548" s="167" t="s">
        <v>340</v>
      </c>
      <c r="D548" s="168" t="s">
        <v>530</v>
      </c>
      <c r="E548" s="155" t="s">
        <v>56</v>
      </c>
      <c r="F548" s="69" t="s">
        <v>698</v>
      </c>
      <c r="G548" s="69" t="s">
        <v>1117</v>
      </c>
      <c r="H548" s="69">
        <v>1</v>
      </c>
      <c r="I548" s="273">
        <v>42942.5416666667</v>
      </c>
      <c r="J548" s="273">
        <v>42943.1666666667</v>
      </c>
      <c r="K548" s="257">
        <f t="shared" si="19"/>
        <v>15</v>
      </c>
      <c r="L548" s="155">
        <v>25</v>
      </c>
      <c r="M548" s="257">
        <f t="shared" si="20"/>
        <v>375</v>
      </c>
      <c r="N548" s="69"/>
    </row>
    <row r="549" spans="1:14">
      <c r="A549" s="213">
        <v>42945</v>
      </c>
      <c r="B549" s="168" t="s">
        <v>54</v>
      </c>
      <c r="C549" s="167" t="s">
        <v>127</v>
      </c>
      <c r="D549" s="154" t="s">
        <v>592</v>
      </c>
      <c r="E549" s="155" t="s">
        <v>56</v>
      </c>
      <c r="F549" s="69" t="s">
        <v>698</v>
      </c>
      <c r="G549" s="69" t="s">
        <v>1088</v>
      </c>
      <c r="H549" s="69">
        <v>1</v>
      </c>
      <c r="I549" s="273">
        <v>42943.5833333333</v>
      </c>
      <c r="J549" s="273">
        <v>42944.9583333333</v>
      </c>
      <c r="K549" s="257">
        <v>20</v>
      </c>
      <c r="L549" s="155">
        <v>25</v>
      </c>
      <c r="M549" s="257">
        <f t="shared" si="20"/>
        <v>500</v>
      </c>
      <c r="N549" s="69" t="s">
        <v>1118</v>
      </c>
    </row>
    <row r="550" spans="1:14">
      <c r="A550" s="213">
        <v>42945</v>
      </c>
      <c r="B550" s="168" t="s">
        <v>54</v>
      </c>
      <c r="C550" s="167" t="s">
        <v>340</v>
      </c>
      <c r="D550" s="168" t="s">
        <v>530</v>
      </c>
      <c r="E550" s="155" t="s">
        <v>56</v>
      </c>
      <c r="F550" s="69" t="s">
        <v>695</v>
      </c>
      <c r="G550" s="69" t="s">
        <v>1119</v>
      </c>
      <c r="H550" s="69">
        <v>1</v>
      </c>
      <c r="I550" s="273">
        <v>42943.1666666667</v>
      </c>
      <c r="J550" s="273">
        <v>42943.5833333333</v>
      </c>
      <c r="K550" s="257">
        <f t="shared" si="19"/>
        <v>9.99999999837019</v>
      </c>
      <c r="L550" s="155">
        <v>25</v>
      </c>
      <c r="M550" s="257">
        <f t="shared" si="20"/>
        <v>249.999999959255</v>
      </c>
      <c r="N550" s="69"/>
    </row>
    <row r="551" spans="1:14">
      <c r="A551" s="213">
        <v>42945</v>
      </c>
      <c r="B551" s="159" t="s">
        <v>54</v>
      </c>
      <c r="C551" s="176" t="s">
        <v>38</v>
      </c>
      <c r="D551" s="175" t="s">
        <v>508</v>
      </c>
      <c r="E551" s="155" t="s">
        <v>56</v>
      </c>
      <c r="F551" s="69" t="s">
        <v>781</v>
      </c>
      <c r="G551" s="69" t="s">
        <v>1120</v>
      </c>
      <c r="H551" s="69">
        <v>1</v>
      </c>
      <c r="I551" s="273"/>
      <c r="J551" s="273"/>
      <c r="K551" s="257">
        <v>1</v>
      </c>
      <c r="L551" s="155">
        <v>25</v>
      </c>
      <c r="M551" s="257">
        <f t="shared" si="20"/>
        <v>25</v>
      </c>
      <c r="N551" s="69"/>
    </row>
    <row r="552" spans="1:14">
      <c r="A552" s="213">
        <v>42945</v>
      </c>
      <c r="B552" s="168" t="s">
        <v>54</v>
      </c>
      <c r="C552" s="167" t="s">
        <v>340</v>
      </c>
      <c r="D552" s="168" t="s">
        <v>530</v>
      </c>
      <c r="E552" s="155" t="s">
        <v>56</v>
      </c>
      <c r="F552" s="69" t="s">
        <v>695</v>
      </c>
      <c r="G552" s="69" t="s">
        <v>1119</v>
      </c>
      <c r="H552" s="69">
        <v>1.5</v>
      </c>
      <c r="I552" s="273">
        <v>42944.3125</v>
      </c>
      <c r="J552" s="273">
        <v>42944.3958333333</v>
      </c>
      <c r="K552" s="257">
        <f t="shared" si="19"/>
        <v>1.99999999918509</v>
      </c>
      <c r="L552" s="155">
        <v>25</v>
      </c>
      <c r="M552" s="257">
        <f t="shared" si="20"/>
        <v>49.9999999796273</v>
      </c>
      <c r="N552" s="69"/>
    </row>
    <row r="553" spans="1:14">
      <c r="A553" s="213">
        <v>42945</v>
      </c>
      <c r="B553" s="168" t="s">
        <v>54</v>
      </c>
      <c r="C553" s="161" t="s">
        <v>33</v>
      </c>
      <c r="D553" s="178" t="s">
        <v>605</v>
      </c>
      <c r="E553" s="196" t="s">
        <v>606</v>
      </c>
      <c r="F553" s="69" t="s">
        <v>695</v>
      </c>
      <c r="G553" s="69" t="s">
        <v>1121</v>
      </c>
      <c r="H553" s="69">
        <v>1.5</v>
      </c>
      <c r="I553" s="273">
        <v>42939.3333333333</v>
      </c>
      <c r="J553" s="273">
        <v>42943.9583333333</v>
      </c>
      <c r="K553" s="257">
        <f t="shared" si="19"/>
        <v>111</v>
      </c>
      <c r="L553" s="155">
        <v>35</v>
      </c>
      <c r="M553" s="257">
        <f t="shared" si="20"/>
        <v>3885</v>
      </c>
      <c r="N553" s="69"/>
    </row>
    <row r="554" spans="1:14">
      <c r="A554" s="213">
        <v>42947</v>
      </c>
      <c r="B554" s="168" t="s">
        <v>54</v>
      </c>
      <c r="C554" s="167" t="s">
        <v>27</v>
      </c>
      <c r="D554" s="168" t="s">
        <v>534</v>
      </c>
      <c r="E554" s="155" t="s">
        <v>56</v>
      </c>
      <c r="F554" s="69" t="s">
        <v>937</v>
      </c>
      <c r="G554" s="69" t="s">
        <v>1076</v>
      </c>
      <c r="H554" s="69">
        <v>1</v>
      </c>
      <c r="I554" s="273">
        <v>42919.5</v>
      </c>
      <c r="J554" s="273">
        <v>42919.9791666667</v>
      </c>
      <c r="K554" s="257">
        <f t="shared" si="19"/>
        <v>11.5000000008149</v>
      </c>
      <c r="L554" s="155">
        <v>25</v>
      </c>
      <c r="M554" s="257">
        <f t="shared" si="20"/>
        <v>287.500000020373</v>
      </c>
      <c r="N554" s="69"/>
    </row>
    <row r="555" spans="1:14">
      <c r="A555" s="213">
        <v>42947</v>
      </c>
      <c r="B555" s="168" t="s">
        <v>54</v>
      </c>
      <c r="C555" s="167" t="s">
        <v>127</v>
      </c>
      <c r="D555" s="154" t="s">
        <v>592</v>
      </c>
      <c r="E555" s="155" t="s">
        <v>56</v>
      </c>
      <c r="F555" s="69" t="s">
        <v>695</v>
      </c>
      <c r="G555" s="69" t="s">
        <v>1087</v>
      </c>
      <c r="H555" s="69">
        <v>1</v>
      </c>
      <c r="I555" s="273">
        <v>42944.9583333333</v>
      </c>
      <c r="J555" s="273">
        <v>42945.4583333333</v>
      </c>
      <c r="K555" s="86">
        <f t="shared" si="19"/>
        <v>12</v>
      </c>
      <c r="L555" s="155">
        <v>25</v>
      </c>
      <c r="M555" s="86">
        <f t="shared" si="20"/>
        <v>300</v>
      </c>
      <c r="N555" s="69"/>
    </row>
    <row r="556" spans="1:14">
      <c r="A556" s="213">
        <v>42947</v>
      </c>
      <c r="B556" s="159" t="s">
        <v>54</v>
      </c>
      <c r="C556" s="176" t="s">
        <v>38</v>
      </c>
      <c r="D556" s="175" t="s">
        <v>508</v>
      </c>
      <c r="E556" s="155" t="s">
        <v>56</v>
      </c>
      <c r="F556" s="69" t="s">
        <v>987</v>
      </c>
      <c r="G556" s="69" t="s">
        <v>1122</v>
      </c>
      <c r="H556" s="69">
        <v>2.2</v>
      </c>
      <c r="I556" s="273">
        <v>42939.3125</v>
      </c>
      <c r="J556" s="273">
        <v>42939.5625</v>
      </c>
      <c r="K556" s="257">
        <f t="shared" si="19"/>
        <v>6</v>
      </c>
      <c r="L556" s="155">
        <v>60</v>
      </c>
      <c r="M556" s="257">
        <f t="shared" si="20"/>
        <v>360</v>
      </c>
      <c r="N556" s="69"/>
    </row>
    <row r="557" spans="1:14">
      <c r="A557" s="213">
        <v>42947</v>
      </c>
      <c r="B557" s="159" t="s">
        <v>54</v>
      </c>
      <c r="C557" s="176" t="s">
        <v>38</v>
      </c>
      <c r="D557" s="175" t="s">
        <v>508</v>
      </c>
      <c r="E557" s="155" t="s">
        <v>56</v>
      </c>
      <c r="F557" s="69" t="s">
        <v>1026</v>
      </c>
      <c r="G557" s="69" t="s">
        <v>1122</v>
      </c>
      <c r="H557" s="69">
        <v>2.2</v>
      </c>
      <c r="I557" s="273">
        <v>42938.1666666667</v>
      </c>
      <c r="J557" s="273">
        <v>42938.7916666667</v>
      </c>
      <c r="K557" s="257">
        <f t="shared" si="19"/>
        <v>15</v>
      </c>
      <c r="L557" s="155">
        <v>60</v>
      </c>
      <c r="M557" s="257">
        <f t="shared" si="20"/>
        <v>900</v>
      </c>
      <c r="N557" s="69"/>
    </row>
    <row r="558" spans="1:14">
      <c r="A558" s="213">
        <v>42947</v>
      </c>
      <c r="B558" s="159" t="s">
        <v>54</v>
      </c>
      <c r="C558" s="176" t="s">
        <v>38</v>
      </c>
      <c r="D558" s="175" t="s">
        <v>508</v>
      </c>
      <c r="E558" s="155" t="s">
        <v>56</v>
      </c>
      <c r="F558" s="69" t="s">
        <v>1026</v>
      </c>
      <c r="G558" s="69" t="s">
        <v>1122</v>
      </c>
      <c r="H558" s="69">
        <v>2.2</v>
      </c>
      <c r="I558" s="273">
        <v>42937.0833333333</v>
      </c>
      <c r="J558" s="273">
        <v>42937.5833333333</v>
      </c>
      <c r="K558" s="257">
        <f t="shared" si="19"/>
        <v>12</v>
      </c>
      <c r="L558" s="155">
        <v>60</v>
      </c>
      <c r="M558" s="257">
        <f t="shared" si="20"/>
        <v>720</v>
      </c>
      <c r="N558" s="69"/>
    </row>
    <row r="559" spans="1:14">
      <c r="A559" s="213">
        <v>42949</v>
      </c>
      <c r="B559" s="168" t="s">
        <v>54</v>
      </c>
      <c r="C559" s="161" t="s">
        <v>33</v>
      </c>
      <c r="D559" s="178" t="s">
        <v>605</v>
      </c>
      <c r="E559" s="196" t="s">
        <v>606</v>
      </c>
      <c r="F559" s="69" t="s">
        <v>690</v>
      </c>
      <c r="G559" s="69" t="s">
        <v>1123</v>
      </c>
      <c r="H559" s="69">
        <v>1</v>
      </c>
      <c r="I559" s="273">
        <v>42948.875</v>
      </c>
      <c r="J559" s="273">
        <v>42949.1041666667</v>
      </c>
      <c r="K559" s="257">
        <f t="shared" si="19"/>
        <v>5.50000000081491</v>
      </c>
      <c r="L559" s="155">
        <v>25</v>
      </c>
      <c r="M559" s="257">
        <f t="shared" si="20"/>
        <v>137.500000020373</v>
      </c>
      <c r="N559" s="69"/>
    </row>
    <row r="560" spans="1:14">
      <c r="A560" s="213">
        <v>42949</v>
      </c>
      <c r="B560" s="168" t="s">
        <v>54</v>
      </c>
      <c r="C560" s="161" t="s">
        <v>40</v>
      </c>
      <c r="D560" s="178" t="s">
        <v>603</v>
      </c>
      <c r="E560" s="196" t="s">
        <v>604</v>
      </c>
      <c r="F560" s="69" t="s">
        <v>698</v>
      </c>
      <c r="G560" s="69" t="s">
        <v>1124</v>
      </c>
      <c r="H560" s="69">
        <v>1.5</v>
      </c>
      <c r="I560" s="273">
        <v>42944.7291666667</v>
      </c>
      <c r="J560" s="273">
        <v>42947.4583333333</v>
      </c>
      <c r="K560" s="257">
        <f t="shared" si="19"/>
        <v>65.4999999983702</v>
      </c>
      <c r="L560" s="155">
        <v>35</v>
      </c>
      <c r="M560" s="257">
        <f t="shared" si="20"/>
        <v>2292.49999994296</v>
      </c>
      <c r="N560" s="69"/>
    </row>
    <row r="561" spans="1:14">
      <c r="A561" s="213">
        <v>42949</v>
      </c>
      <c r="B561" s="168" t="s">
        <v>54</v>
      </c>
      <c r="C561" s="167" t="s">
        <v>30</v>
      </c>
      <c r="D561" s="154" t="s">
        <v>587</v>
      </c>
      <c r="E561" s="155" t="s">
        <v>56</v>
      </c>
      <c r="F561" s="69" t="s">
        <v>824</v>
      </c>
      <c r="G561" s="69" t="s">
        <v>1125</v>
      </c>
      <c r="H561" s="69">
        <v>1</v>
      </c>
      <c r="I561" s="273">
        <v>42947.5833333333</v>
      </c>
      <c r="J561" s="273">
        <v>42948.875</v>
      </c>
      <c r="K561" s="257">
        <f t="shared" si="19"/>
        <v>31.0000000008149</v>
      </c>
      <c r="L561" s="155">
        <v>25</v>
      </c>
      <c r="M561" s="257">
        <f t="shared" si="20"/>
        <v>775.000000020372</v>
      </c>
      <c r="N561" s="69"/>
    </row>
    <row r="562" spans="1:14">
      <c r="A562" s="213">
        <v>42949</v>
      </c>
      <c r="B562" s="168" t="s">
        <v>54</v>
      </c>
      <c r="C562" s="167" t="s">
        <v>39</v>
      </c>
      <c r="D562" s="168" t="s">
        <v>532</v>
      </c>
      <c r="E562" s="155" t="s">
        <v>56</v>
      </c>
      <c r="F562" s="69" t="s">
        <v>987</v>
      </c>
      <c r="G562" s="69" t="s">
        <v>1126</v>
      </c>
      <c r="H562" s="69">
        <v>1</v>
      </c>
      <c r="I562" s="273">
        <v>42947.5208333333</v>
      </c>
      <c r="J562" s="273">
        <v>42947.5833333333</v>
      </c>
      <c r="K562" s="257">
        <f t="shared" si="19"/>
        <v>1.5</v>
      </c>
      <c r="L562" s="155">
        <v>25</v>
      </c>
      <c r="M562" s="257">
        <f t="shared" si="20"/>
        <v>37.5</v>
      </c>
      <c r="N562" s="69"/>
    </row>
    <row r="563" spans="1:14">
      <c r="A563" s="213">
        <v>42949</v>
      </c>
      <c r="B563" s="168" t="s">
        <v>54</v>
      </c>
      <c r="C563" s="167" t="s">
        <v>340</v>
      </c>
      <c r="D563" s="168" t="s">
        <v>530</v>
      </c>
      <c r="E563" s="155" t="s">
        <v>56</v>
      </c>
      <c r="F563" s="69" t="s">
        <v>690</v>
      </c>
      <c r="G563" s="69" t="s">
        <v>1127</v>
      </c>
      <c r="H563" s="69">
        <v>1</v>
      </c>
      <c r="I563" s="273">
        <v>42947.4791666667</v>
      </c>
      <c r="J563" s="273">
        <v>42947.5208333333</v>
      </c>
      <c r="K563" s="257">
        <f t="shared" si="19"/>
        <v>0.999999998370185</v>
      </c>
      <c r="L563" s="155">
        <v>25</v>
      </c>
      <c r="M563" s="257">
        <f t="shared" si="20"/>
        <v>24.9999999592546</v>
      </c>
      <c r="N563" s="69"/>
    </row>
    <row r="564" spans="1:14">
      <c r="A564" s="213">
        <v>42949</v>
      </c>
      <c r="B564" s="168" t="s">
        <v>54</v>
      </c>
      <c r="C564" s="167" t="s">
        <v>27</v>
      </c>
      <c r="D564" s="154" t="s">
        <v>583</v>
      </c>
      <c r="E564" s="155" t="s">
        <v>56</v>
      </c>
      <c r="F564" s="69" t="s">
        <v>902</v>
      </c>
      <c r="G564" s="69" t="s">
        <v>1128</v>
      </c>
      <c r="H564" s="69">
        <v>2.2</v>
      </c>
      <c r="I564" s="273">
        <v>42947.4583333333</v>
      </c>
      <c r="J564" s="273">
        <v>42948.7083333333</v>
      </c>
      <c r="K564" s="86">
        <f t="shared" si="19"/>
        <v>30</v>
      </c>
      <c r="L564" s="155">
        <v>35</v>
      </c>
      <c r="M564" s="86">
        <f t="shared" si="20"/>
        <v>1050</v>
      </c>
      <c r="N564" s="69"/>
    </row>
    <row r="565" spans="1:14">
      <c r="A565" s="213">
        <v>42949</v>
      </c>
      <c r="B565" s="168" t="s">
        <v>54</v>
      </c>
      <c r="C565" s="167" t="s">
        <v>27</v>
      </c>
      <c r="D565" s="154" t="s">
        <v>583</v>
      </c>
      <c r="E565" s="155" t="s">
        <v>56</v>
      </c>
      <c r="F565" s="69" t="s">
        <v>695</v>
      </c>
      <c r="G565" s="69" t="s">
        <v>1129</v>
      </c>
      <c r="H565" s="69">
        <v>1.2</v>
      </c>
      <c r="I565" s="273">
        <v>42946.7291666667</v>
      </c>
      <c r="J565" s="273">
        <v>42948.9583333333</v>
      </c>
      <c r="K565" s="257">
        <f t="shared" si="19"/>
        <v>53.4999999983702</v>
      </c>
      <c r="L565" s="155">
        <v>30</v>
      </c>
      <c r="M565" s="257">
        <f t="shared" si="20"/>
        <v>1604.99999995111</v>
      </c>
      <c r="N565" s="69"/>
    </row>
    <row r="566" spans="1:14">
      <c r="A566" s="213">
        <v>42949</v>
      </c>
      <c r="B566" s="168" t="s">
        <v>54</v>
      </c>
      <c r="C566" s="167" t="s">
        <v>30</v>
      </c>
      <c r="D566" s="154" t="s">
        <v>588</v>
      </c>
      <c r="E566" s="155" t="s">
        <v>56</v>
      </c>
      <c r="F566" s="69" t="s">
        <v>698</v>
      </c>
      <c r="G566" s="69" t="s">
        <v>1130</v>
      </c>
      <c r="H566" s="69">
        <v>1.2</v>
      </c>
      <c r="I566" s="273">
        <v>42945.7916666667</v>
      </c>
      <c r="J566" s="273">
        <v>42946.5833333333</v>
      </c>
      <c r="K566" s="257">
        <f t="shared" si="19"/>
        <v>18.9999999983702</v>
      </c>
      <c r="L566" s="155">
        <v>30</v>
      </c>
      <c r="M566" s="257">
        <f t="shared" si="20"/>
        <v>569.999999951106</v>
      </c>
      <c r="N566" s="69"/>
    </row>
    <row r="567" spans="1:14">
      <c r="A567" s="213">
        <v>42949</v>
      </c>
      <c r="B567" s="168" t="s">
        <v>54</v>
      </c>
      <c r="C567" s="167" t="s">
        <v>30</v>
      </c>
      <c r="D567" s="154" t="s">
        <v>587</v>
      </c>
      <c r="E567" s="155" t="s">
        <v>56</v>
      </c>
      <c r="F567" s="69" t="s">
        <v>937</v>
      </c>
      <c r="G567" s="69" t="s">
        <v>1131</v>
      </c>
      <c r="H567" s="69">
        <v>1.2</v>
      </c>
      <c r="I567" s="273">
        <v>42943.9375</v>
      </c>
      <c r="J567" s="273">
        <v>42945.7916666667</v>
      </c>
      <c r="K567" s="257">
        <v>39.5</v>
      </c>
      <c r="L567" s="155">
        <v>30</v>
      </c>
      <c r="M567" s="257">
        <f t="shared" si="20"/>
        <v>1185</v>
      </c>
      <c r="N567" s="69" t="s">
        <v>1132</v>
      </c>
    </row>
    <row r="568" ht="24" spans="1:14">
      <c r="A568" s="213">
        <v>42951</v>
      </c>
      <c r="B568" s="168" t="s">
        <v>54</v>
      </c>
      <c r="C568" s="161" t="s">
        <v>33</v>
      </c>
      <c r="D568" s="178" t="s">
        <v>613</v>
      </c>
      <c r="E568" s="196" t="s">
        <v>614</v>
      </c>
      <c r="F568" s="69" t="s">
        <v>695</v>
      </c>
      <c r="G568" s="69" t="s">
        <v>1133</v>
      </c>
      <c r="H568" s="69">
        <v>1.2</v>
      </c>
      <c r="I568" s="273">
        <v>42950.0625</v>
      </c>
      <c r="J568" s="273">
        <v>42950.6458333333</v>
      </c>
      <c r="K568" s="257">
        <f t="shared" si="19"/>
        <v>13.9999999991851</v>
      </c>
      <c r="L568" s="155">
        <v>25</v>
      </c>
      <c r="M568" s="257">
        <f t="shared" si="20"/>
        <v>349.999999979627</v>
      </c>
      <c r="N568" s="69"/>
    </row>
    <row r="569" ht="24" spans="1:14">
      <c r="A569" s="213">
        <v>42951</v>
      </c>
      <c r="B569" s="168" t="s">
        <v>54</v>
      </c>
      <c r="C569" s="161" t="s">
        <v>33</v>
      </c>
      <c r="D569" s="178" t="s">
        <v>613</v>
      </c>
      <c r="E569" s="196" t="s">
        <v>614</v>
      </c>
      <c r="F569" s="69" t="s">
        <v>821</v>
      </c>
      <c r="G569" s="69" t="s">
        <v>1133</v>
      </c>
      <c r="H569" s="69">
        <v>1</v>
      </c>
      <c r="I569" s="273">
        <v>42949.875</v>
      </c>
      <c r="J569" s="273">
        <v>42949.9791666667</v>
      </c>
      <c r="K569" s="257">
        <f t="shared" si="19"/>
        <v>2.50000000081491</v>
      </c>
      <c r="L569" s="155">
        <v>25</v>
      </c>
      <c r="M569" s="257">
        <f t="shared" si="20"/>
        <v>62.5000000203727</v>
      </c>
      <c r="N569" s="69"/>
    </row>
    <row r="570" spans="1:14">
      <c r="A570" s="213">
        <v>42951</v>
      </c>
      <c r="B570" s="168" t="s">
        <v>54</v>
      </c>
      <c r="C570" s="161" t="s">
        <v>33</v>
      </c>
      <c r="D570" s="178" t="s">
        <v>605</v>
      </c>
      <c r="E570" s="196" t="s">
        <v>606</v>
      </c>
      <c r="F570" s="69" t="s">
        <v>695</v>
      </c>
      <c r="G570" s="69" t="s">
        <v>1134</v>
      </c>
      <c r="H570" s="69">
        <v>1.8</v>
      </c>
      <c r="I570" s="273">
        <v>42949.4583333333</v>
      </c>
      <c r="J570" s="273">
        <v>42950.0208333333</v>
      </c>
      <c r="K570" s="257">
        <f t="shared" si="19"/>
        <v>13.5</v>
      </c>
      <c r="L570" s="155">
        <v>45</v>
      </c>
      <c r="M570" s="257">
        <f t="shared" si="20"/>
        <v>607.5</v>
      </c>
      <c r="N570" s="69"/>
    </row>
    <row r="571" spans="1:14">
      <c r="A571" s="213">
        <v>42951</v>
      </c>
      <c r="B571" s="168" t="s">
        <v>54</v>
      </c>
      <c r="C571" s="161" t="s">
        <v>33</v>
      </c>
      <c r="D571" s="178" t="s">
        <v>605</v>
      </c>
      <c r="E571" s="196" t="s">
        <v>606</v>
      </c>
      <c r="F571" s="69" t="s">
        <v>690</v>
      </c>
      <c r="G571" s="69" t="s">
        <v>1123</v>
      </c>
      <c r="H571" s="69">
        <v>1</v>
      </c>
      <c r="I571" s="273">
        <v>42949.4791666667</v>
      </c>
      <c r="J571" s="273">
        <v>42949.875</v>
      </c>
      <c r="K571" s="257">
        <f t="shared" si="19"/>
        <v>9.49999999918509</v>
      </c>
      <c r="L571" s="155">
        <v>25</v>
      </c>
      <c r="M571" s="257">
        <f t="shared" si="20"/>
        <v>237.499999979627</v>
      </c>
      <c r="N571" s="69"/>
    </row>
    <row r="572" spans="1:14">
      <c r="A572" s="213">
        <v>42951</v>
      </c>
      <c r="B572" s="168" t="s">
        <v>54</v>
      </c>
      <c r="C572" s="167" t="s">
        <v>30</v>
      </c>
      <c r="D572" s="154" t="s">
        <v>587</v>
      </c>
      <c r="E572" s="155" t="s">
        <v>56</v>
      </c>
      <c r="F572" s="69" t="s">
        <v>937</v>
      </c>
      <c r="G572" s="69" t="s">
        <v>1131</v>
      </c>
      <c r="H572" s="69">
        <v>1.2</v>
      </c>
      <c r="I572" s="273">
        <v>42948.9583333333</v>
      </c>
      <c r="J572" s="273">
        <v>42950.0625</v>
      </c>
      <c r="K572" s="257">
        <f t="shared" si="19"/>
        <v>26.5000000008149</v>
      </c>
      <c r="L572" s="155">
        <v>30</v>
      </c>
      <c r="M572" s="257">
        <f t="shared" si="20"/>
        <v>795.000000024447</v>
      </c>
      <c r="N572" s="69"/>
    </row>
    <row r="573" spans="1:14">
      <c r="A573" s="213">
        <v>42951</v>
      </c>
      <c r="B573" s="168" t="s">
        <v>54</v>
      </c>
      <c r="C573" s="167" t="s">
        <v>30</v>
      </c>
      <c r="D573" s="154" t="s">
        <v>588</v>
      </c>
      <c r="E573" s="155" t="s">
        <v>56</v>
      </c>
      <c r="F573" s="69" t="s">
        <v>937</v>
      </c>
      <c r="G573" s="69" t="s">
        <v>1135</v>
      </c>
      <c r="H573" s="69">
        <v>1.8</v>
      </c>
      <c r="I573" s="273">
        <v>42950.0833333333</v>
      </c>
      <c r="J573" s="273">
        <v>42950.9583333333</v>
      </c>
      <c r="K573" s="86">
        <f t="shared" si="19"/>
        <v>21</v>
      </c>
      <c r="L573" s="155">
        <v>30</v>
      </c>
      <c r="M573" s="86">
        <f t="shared" si="20"/>
        <v>630</v>
      </c>
      <c r="N573" s="69"/>
    </row>
    <row r="574" spans="1:14">
      <c r="A574" s="213">
        <v>42951</v>
      </c>
      <c r="B574" s="168" t="s">
        <v>54</v>
      </c>
      <c r="C574" s="167" t="s">
        <v>340</v>
      </c>
      <c r="D574" s="168" t="s">
        <v>530</v>
      </c>
      <c r="E574" s="155" t="s">
        <v>56</v>
      </c>
      <c r="F574" s="69" t="s">
        <v>698</v>
      </c>
      <c r="G574" s="69" t="s">
        <v>1117</v>
      </c>
      <c r="H574" s="69">
        <v>1</v>
      </c>
      <c r="I574" s="273">
        <v>42950.0625</v>
      </c>
      <c r="J574" s="273">
        <v>42950.625</v>
      </c>
      <c r="K574" s="257">
        <f t="shared" si="19"/>
        <v>13.5</v>
      </c>
      <c r="L574" s="155">
        <v>25</v>
      </c>
      <c r="M574" s="257">
        <f t="shared" si="20"/>
        <v>337.5</v>
      </c>
      <c r="N574" s="69"/>
    </row>
    <row r="575" spans="1:14">
      <c r="A575" s="213">
        <v>42954</v>
      </c>
      <c r="B575" s="168" t="s">
        <v>54</v>
      </c>
      <c r="C575" s="167" t="s">
        <v>27</v>
      </c>
      <c r="D575" s="154" t="s">
        <v>583</v>
      </c>
      <c r="E575" s="155" t="s">
        <v>56</v>
      </c>
      <c r="F575" s="69" t="s">
        <v>690</v>
      </c>
      <c r="G575" s="69" t="s">
        <v>1136</v>
      </c>
      <c r="H575" s="69">
        <v>1</v>
      </c>
      <c r="I575" s="273">
        <v>42952.875</v>
      </c>
      <c r="J575" s="273">
        <v>42952.9791666667</v>
      </c>
      <c r="K575" s="257">
        <f t="shared" si="19"/>
        <v>2.49999999994179</v>
      </c>
      <c r="L575" s="155">
        <v>25</v>
      </c>
      <c r="M575" s="257">
        <f t="shared" si="20"/>
        <v>62.4999999985448</v>
      </c>
      <c r="N575" s="69"/>
    </row>
    <row r="576" spans="1:14">
      <c r="A576" s="213">
        <v>42954</v>
      </c>
      <c r="B576" s="168" t="s">
        <v>54</v>
      </c>
      <c r="C576" s="167" t="s">
        <v>27</v>
      </c>
      <c r="D576" s="154" t="s">
        <v>583</v>
      </c>
      <c r="E576" s="155" t="s">
        <v>56</v>
      </c>
      <c r="F576" s="69" t="s">
        <v>690</v>
      </c>
      <c r="G576" s="69" t="s">
        <v>1137</v>
      </c>
      <c r="H576" s="69">
        <v>1</v>
      </c>
      <c r="I576" s="273">
        <v>42952.9583333333</v>
      </c>
      <c r="J576" s="273">
        <v>42953.4583333333</v>
      </c>
      <c r="K576" s="257">
        <f t="shared" si="19"/>
        <v>12</v>
      </c>
      <c r="L576" s="155">
        <v>25</v>
      </c>
      <c r="M576" s="257">
        <f t="shared" si="20"/>
        <v>300</v>
      </c>
      <c r="N576" s="69"/>
    </row>
    <row r="577" spans="1:14">
      <c r="A577" s="213">
        <v>42954</v>
      </c>
      <c r="B577" s="168" t="s">
        <v>54</v>
      </c>
      <c r="C577" s="167" t="s">
        <v>27</v>
      </c>
      <c r="D577" s="154" t="s">
        <v>583</v>
      </c>
      <c r="E577" s="155" t="s">
        <v>56</v>
      </c>
      <c r="F577" s="69" t="s">
        <v>690</v>
      </c>
      <c r="G577" s="69" t="s">
        <v>1138</v>
      </c>
      <c r="H577" s="69">
        <v>1</v>
      </c>
      <c r="I577" s="273">
        <v>42953.4583333333</v>
      </c>
      <c r="J577" s="273">
        <v>42954.25</v>
      </c>
      <c r="K577" s="257">
        <f t="shared" si="19"/>
        <v>18.9999999999418</v>
      </c>
      <c r="L577" s="155">
        <v>25</v>
      </c>
      <c r="M577" s="257">
        <f t="shared" si="20"/>
        <v>474.999999998545</v>
      </c>
      <c r="N577" s="69"/>
    </row>
    <row r="578" spans="1:14">
      <c r="A578" s="213">
        <v>42954</v>
      </c>
      <c r="B578" s="168" t="s">
        <v>54</v>
      </c>
      <c r="C578" s="167" t="s">
        <v>340</v>
      </c>
      <c r="D578" s="168" t="s">
        <v>530</v>
      </c>
      <c r="E578" s="155" t="s">
        <v>56</v>
      </c>
      <c r="F578" s="69" t="s">
        <v>987</v>
      </c>
      <c r="G578" s="69" t="s">
        <v>1139</v>
      </c>
      <c r="H578" s="69">
        <v>1</v>
      </c>
      <c r="I578" s="273">
        <v>42950.6875</v>
      </c>
      <c r="J578" s="273">
        <v>42950.7708333333</v>
      </c>
      <c r="K578" s="257">
        <f t="shared" si="19"/>
        <v>2.00000000005821</v>
      </c>
      <c r="L578" s="155">
        <v>25</v>
      </c>
      <c r="M578" s="257">
        <f t="shared" si="20"/>
        <v>50.0000000014552</v>
      </c>
      <c r="N578" s="69"/>
    </row>
    <row r="579" spans="1:14">
      <c r="A579" s="213">
        <v>42954</v>
      </c>
      <c r="B579" s="159" t="s">
        <v>54</v>
      </c>
      <c r="C579" s="176" t="s">
        <v>38</v>
      </c>
      <c r="D579" s="175" t="s">
        <v>508</v>
      </c>
      <c r="E579" s="155" t="s">
        <v>56</v>
      </c>
      <c r="F579" s="69" t="s">
        <v>987</v>
      </c>
      <c r="G579" s="69" t="s">
        <v>1140</v>
      </c>
      <c r="H579" s="69">
        <v>1</v>
      </c>
      <c r="I579" s="273">
        <v>42952.5416666667</v>
      </c>
      <c r="J579" s="273">
        <v>42952.8333333333</v>
      </c>
      <c r="K579" s="257">
        <f t="shared" si="19"/>
        <v>7.00000000011642</v>
      </c>
      <c r="L579" s="155">
        <v>25</v>
      </c>
      <c r="M579" s="257">
        <f t="shared" si="20"/>
        <v>175.00000000291</v>
      </c>
      <c r="N579" s="69"/>
    </row>
    <row r="580" spans="1:14">
      <c r="A580" s="213">
        <v>42954</v>
      </c>
      <c r="B580" s="159" t="s">
        <v>54</v>
      </c>
      <c r="C580" s="176" t="s">
        <v>38</v>
      </c>
      <c r="D580" s="175" t="s">
        <v>508</v>
      </c>
      <c r="E580" s="155" t="s">
        <v>56</v>
      </c>
      <c r="F580" s="69" t="s">
        <v>987</v>
      </c>
      <c r="G580" s="69" t="s">
        <v>1141</v>
      </c>
      <c r="H580" s="69">
        <v>1</v>
      </c>
      <c r="I580" s="273">
        <v>42952.4791666667</v>
      </c>
      <c r="J580" s="273">
        <v>42952.5416666667</v>
      </c>
      <c r="K580" s="257">
        <f t="shared" si="19"/>
        <v>1.5</v>
      </c>
      <c r="L580" s="155">
        <v>25</v>
      </c>
      <c r="M580" s="257">
        <f t="shared" si="20"/>
        <v>37.5</v>
      </c>
      <c r="N580" s="69"/>
    </row>
    <row r="581" spans="1:14">
      <c r="A581" s="213">
        <v>42954</v>
      </c>
      <c r="B581" s="159" t="s">
        <v>54</v>
      </c>
      <c r="C581" s="176" t="s">
        <v>38</v>
      </c>
      <c r="D581" s="175" t="s">
        <v>508</v>
      </c>
      <c r="E581" s="155" t="s">
        <v>56</v>
      </c>
      <c r="F581" s="69" t="s">
        <v>690</v>
      </c>
      <c r="G581" s="69" t="s">
        <v>1120</v>
      </c>
      <c r="H581" s="69">
        <v>1</v>
      </c>
      <c r="I581" s="273">
        <v>42952.4166666667</v>
      </c>
      <c r="J581" s="273">
        <v>42952.4791666667</v>
      </c>
      <c r="K581" s="257">
        <f t="shared" si="19"/>
        <v>1.5</v>
      </c>
      <c r="L581" s="155">
        <v>25</v>
      </c>
      <c r="M581" s="257">
        <f t="shared" si="20"/>
        <v>37.5</v>
      </c>
      <c r="N581" s="69"/>
    </row>
    <row r="582" spans="1:14">
      <c r="A582" s="213">
        <v>42954</v>
      </c>
      <c r="B582" s="159" t="s">
        <v>54</v>
      </c>
      <c r="C582" s="176" t="s">
        <v>38</v>
      </c>
      <c r="D582" s="175" t="s">
        <v>508</v>
      </c>
      <c r="E582" s="155" t="s">
        <v>56</v>
      </c>
      <c r="F582" s="69" t="s">
        <v>1142</v>
      </c>
      <c r="G582" s="69" t="s">
        <v>1143</v>
      </c>
      <c r="H582" s="69">
        <v>1</v>
      </c>
      <c r="I582" s="273">
        <v>42952.7708333333</v>
      </c>
      <c r="J582" s="273">
        <v>42952.8125</v>
      </c>
      <c r="K582" s="86">
        <f t="shared" si="19"/>
        <v>0.999999999941792</v>
      </c>
      <c r="L582" s="155">
        <v>25</v>
      </c>
      <c r="M582" s="86">
        <f t="shared" si="20"/>
        <v>24.9999999985448</v>
      </c>
      <c r="N582" s="69"/>
    </row>
    <row r="583" spans="1:14">
      <c r="A583" s="213">
        <v>42954</v>
      </c>
      <c r="B583" s="159" t="s">
        <v>54</v>
      </c>
      <c r="C583" s="176" t="s">
        <v>38</v>
      </c>
      <c r="D583" s="175" t="s">
        <v>508</v>
      </c>
      <c r="E583" s="155" t="s">
        <v>56</v>
      </c>
      <c r="F583" s="69" t="s">
        <v>1142</v>
      </c>
      <c r="G583" s="69" t="s">
        <v>1144</v>
      </c>
      <c r="H583" s="69">
        <v>1</v>
      </c>
      <c r="I583" s="273">
        <v>42951</v>
      </c>
      <c r="J583" s="273">
        <v>42951.3958333333</v>
      </c>
      <c r="K583" s="257">
        <f t="shared" si="19"/>
        <v>9.50000000005821</v>
      </c>
      <c r="L583" s="155">
        <v>25</v>
      </c>
      <c r="M583" s="257">
        <f t="shared" si="20"/>
        <v>237.500000001455</v>
      </c>
      <c r="N583" s="69"/>
    </row>
    <row r="584" spans="1:14">
      <c r="A584" s="213">
        <v>42954</v>
      </c>
      <c r="B584" s="159" t="s">
        <v>54</v>
      </c>
      <c r="C584" s="176" t="s">
        <v>38</v>
      </c>
      <c r="D584" s="175" t="s">
        <v>508</v>
      </c>
      <c r="E584" s="155" t="s">
        <v>56</v>
      </c>
      <c r="F584" s="69" t="s">
        <v>1142</v>
      </c>
      <c r="G584" s="69" t="s">
        <v>1145</v>
      </c>
      <c r="H584" s="69">
        <v>1</v>
      </c>
      <c r="I584" s="273">
        <v>42951.8125</v>
      </c>
      <c r="J584" s="273">
        <v>42951.8541666667</v>
      </c>
      <c r="K584" s="257">
        <f t="shared" si="19"/>
        <v>0.999999999941792</v>
      </c>
      <c r="L584" s="155">
        <v>25</v>
      </c>
      <c r="M584" s="257">
        <f t="shared" si="20"/>
        <v>24.9999999985448</v>
      </c>
      <c r="N584" s="69"/>
    </row>
    <row r="585" spans="1:14">
      <c r="A585" s="213">
        <v>42954</v>
      </c>
      <c r="B585" s="159" t="s">
        <v>54</v>
      </c>
      <c r="C585" s="176" t="s">
        <v>38</v>
      </c>
      <c r="D585" s="175" t="s">
        <v>508</v>
      </c>
      <c r="E585" s="155" t="s">
        <v>56</v>
      </c>
      <c r="F585" s="69" t="s">
        <v>1142</v>
      </c>
      <c r="G585" s="69" t="s">
        <v>1120</v>
      </c>
      <c r="H585" s="69">
        <v>1</v>
      </c>
      <c r="I585" s="273">
        <v>42951.5</v>
      </c>
      <c r="J585" s="273">
        <v>42951.5833333333</v>
      </c>
      <c r="K585" s="257">
        <f t="shared" si="19"/>
        <v>2.00000000005821</v>
      </c>
      <c r="L585" s="155">
        <v>25</v>
      </c>
      <c r="M585" s="257">
        <f t="shared" si="20"/>
        <v>50.0000000014552</v>
      </c>
      <c r="N585" s="69"/>
    </row>
    <row r="586" spans="1:14">
      <c r="A586" s="213">
        <v>42954</v>
      </c>
      <c r="B586" s="159" t="s">
        <v>54</v>
      </c>
      <c r="C586" s="176" t="s">
        <v>38</v>
      </c>
      <c r="D586" s="175" t="s">
        <v>508</v>
      </c>
      <c r="E586" s="155" t="s">
        <v>56</v>
      </c>
      <c r="F586" s="69" t="s">
        <v>1142</v>
      </c>
      <c r="G586" s="69" t="s">
        <v>1140</v>
      </c>
      <c r="H586" s="69">
        <v>1</v>
      </c>
      <c r="I586" s="273">
        <v>42952</v>
      </c>
      <c r="J586" s="273">
        <v>42952.2916666667</v>
      </c>
      <c r="K586" s="257">
        <f t="shared" si="19"/>
        <v>6.99999999994179</v>
      </c>
      <c r="L586" s="155">
        <v>25</v>
      </c>
      <c r="M586" s="257">
        <f t="shared" si="20"/>
        <v>174.999999998545</v>
      </c>
      <c r="N586" s="69"/>
    </row>
    <row r="587" spans="1:14">
      <c r="A587" s="213">
        <v>42954</v>
      </c>
      <c r="B587" s="168" t="s">
        <v>54</v>
      </c>
      <c r="C587" s="161" t="s">
        <v>39</v>
      </c>
      <c r="D587" s="168" t="s">
        <v>523</v>
      </c>
      <c r="E587" s="155" t="s">
        <v>56</v>
      </c>
      <c r="F587" s="69"/>
      <c r="G587" s="69" t="s">
        <v>1146</v>
      </c>
      <c r="H587" s="69">
        <v>1.2</v>
      </c>
      <c r="I587" s="273">
        <v>42952.75</v>
      </c>
      <c r="J587" s="273">
        <v>42953.0625</v>
      </c>
      <c r="K587" s="257">
        <f t="shared" si="19"/>
        <v>7.5</v>
      </c>
      <c r="L587" s="155">
        <v>30</v>
      </c>
      <c r="M587" s="257">
        <f t="shared" si="20"/>
        <v>225</v>
      </c>
      <c r="N587" s="69"/>
    </row>
    <row r="588" spans="1:14">
      <c r="A588" s="213">
        <v>42954</v>
      </c>
      <c r="B588" s="168" t="s">
        <v>54</v>
      </c>
      <c r="C588" s="167" t="s">
        <v>30</v>
      </c>
      <c r="D588" s="154" t="s">
        <v>588</v>
      </c>
      <c r="E588" s="155" t="s">
        <v>56</v>
      </c>
      <c r="F588" s="69" t="s">
        <v>1103</v>
      </c>
      <c r="G588" s="69" t="s">
        <v>1130</v>
      </c>
      <c r="H588" s="69">
        <v>1.8</v>
      </c>
      <c r="I588" s="273">
        <v>42951.2083333333</v>
      </c>
      <c r="J588" s="273">
        <v>42951.8333333333</v>
      </c>
      <c r="K588" s="257">
        <f t="shared" ref="K588:K651" si="21">(J588-I588)*24</f>
        <v>15</v>
      </c>
      <c r="L588" s="155">
        <v>30</v>
      </c>
      <c r="M588" s="257">
        <f t="shared" ref="M588:M651" si="22">K588*L588</f>
        <v>450</v>
      </c>
      <c r="N588" s="69"/>
    </row>
    <row r="589" ht="24" spans="1:14">
      <c r="A589" s="213">
        <v>42954</v>
      </c>
      <c r="B589" s="168" t="s">
        <v>54</v>
      </c>
      <c r="C589" s="161" t="s">
        <v>33</v>
      </c>
      <c r="D589" s="178" t="s">
        <v>613</v>
      </c>
      <c r="E589" s="196" t="s">
        <v>614</v>
      </c>
      <c r="F589" s="69" t="s">
        <v>917</v>
      </c>
      <c r="G589" s="69" t="s">
        <v>1147</v>
      </c>
      <c r="H589" s="69">
        <v>1.2</v>
      </c>
      <c r="I589" s="273">
        <v>42950.8958333333</v>
      </c>
      <c r="J589" s="273">
        <v>42952.75</v>
      </c>
      <c r="K589" s="257">
        <f t="shared" si="21"/>
        <v>44.5000000008149</v>
      </c>
      <c r="L589" s="155">
        <v>30</v>
      </c>
      <c r="M589" s="257">
        <f t="shared" si="22"/>
        <v>1335.00000002445</v>
      </c>
      <c r="N589" s="69"/>
    </row>
    <row r="590" spans="1:14">
      <c r="A590" s="213">
        <v>42954</v>
      </c>
      <c r="B590" s="168" t="s">
        <v>54</v>
      </c>
      <c r="C590" s="161" t="s">
        <v>40</v>
      </c>
      <c r="D590" s="178" t="s">
        <v>603</v>
      </c>
      <c r="E590" s="196" t="s">
        <v>604</v>
      </c>
      <c r="F590" s="69" t="s">
        <v>695</v>
      </c>
      <c r="G590" s="69" t="s">
        <v>1148</v>
      </c>
      <c r="H590" s="69">
        <v>1.5</v>
      </c>
      <c r="I590" s="273">
        <v>42948.875</v>
      </c>
      <c r="J590" s="273">
        <v>42952.0416666667</v>
      </c>
      <c r="K590" s="257">
        <v>62</v>
      </c>
      <c r="L590" s="155">
        <v>35</v>
      </c>
      <c r="M590" s="257">
        <f t="shared" si="22"/>
        <v>2170</v>
      </c>
      <c r="N590" s="69" t="s">
        <v>1149</v>
      </c>
    </row>
    <row r="591" ht="24" spans="1:14">
      <c r="A591" s="213">
        <v>42954</v>
      </c>
      <c r="B591" s="168" t="s">
        <v>54</v>
      </c>
      <c r="C591" s="161" t="s">
        <v>33</v>
      </c>
      <c r="D591" s="178" t="s">
        <v>615</v>
      </c>
      <c r="E591" s="196" t="s">
        <v>616</v>
      </c>
      <c r="F591" s="69" t="s">
        <v>917</v>
      </c>
      <c r="G591" s="69" t="s">
        <v>1150</v>
      </c>
      <c r="H591" s="69">
        <v>1.8</v>
      </c>
      <c r="I591" s="273">
        <v>42952.0625</v>
      </c>
      <c r="J591" s="273">
        <v>42953.125</v>
      </c>
      <c r="K591" s="86">
        <f t="shared" si="21"/>
        <v>25.5</v>
      </c>
      <c r="L591" s="155">
        <v>30</v>
      </c>
      <c r="M591" s="86">
        <f t="shared" si="22"/>
        <v>765</v>
      </c>
      <c r="N591" s="69"/>
    </row>
    <row r="592" spans="1:14">
      <c r="A592" s="213">
        <v>42954</v>
      </c>
      <c r="B592" s="159" t="s">
        <v>54</v>
      </c>
      <c r="C592" s="176" t="s">
        <v>38</v>
      </c>
      <c r="D592" s="175" t="s">
        <v>508</v>
      </c>
      <c r="E592" s="155" t="s">
        <v>56</v>
      </c>
      <c r="F592" s="69" t="s">
        <v>812</v>
      </c>
      <c r="G592" s="69" t="s">
        <v>1151</v>
      </c>
      <c r="H592" s="69">
        <v>2.2</v>
      </c>
      <c r="I592" s="273">
        <v>42945.6666666667</v>
      </c>
      <c r="J592" s="273">
        <v>42953.375</v>
      </c>
      <c r="K592" s="257">
        <f t="shared" si="21"/>
        <v>184.999999999185</v>
      </c>
      <c r="L592" s="155">
        <v>60</v>
      </c>
      <c r="M592" s="257">
        <f t="shared" si="22"/>
        <v>11099.9999999511</v>
      </c>
      <c r="N592" s="69"/>
    </row>
    <row r="593" spans="1:14">
      <c r="A593" s="213">
        <v>42956</v>
      </c>
      <c r="B593" s="168" t="s">
        <v>54</v>
      </c>
      <c r="C593" s="167" t="s">
        <v>30</v>
      </c>
      <c r="D593" s="154" t="s">
        <v>365</v>
      </c>
      <c r="E593" s="154" t="s">
        <v>342</v>
      </c>
      <c r="F593" s="69" t="s">
        <v>1068</v>
      </c>
      <c r="G593" s="69" t="s">
        <v>1152</v>
      </c>
      <c r="H593" s="69">
        <v>1</v>
      </c>
      <c r="I593" s="273">
        <v>42955.5833333333</v>
      </c>
      <c r="J593" s="273">
        <v>42955.625</v>
      </c>
      <c r="K593" s="257">
        <f t="shared" si="21"/>
        <v>1.00000000081491</v>
      </c>
      <c r="L593" s="155">
        <v>25</v>
      </c>
      <c r="M593" s="257">
        <f t="shared" si="22"/>
        <v>25.0000000203727</v>
      </c>
      <c r="N593" s="69"/>
    </row>
    <row r="594" spans="1:14">
      <c r="A594" s="213">
        <v>42956</v>
      </c>
      <c r="B594" s="168" t="s">
        <v>54</v>
      </c>
      <c r="C594" s="167" t="s">
        <v>39</v>
      </c>
      <c r="D594" s="168" t="s">
        <v>533</v>
      </c>
      <c r="E594" s="155" t="s">
        <v>56</v>
      </c>
      <c r="F594" s="69"/>
      <c r="G594" s="69" t="s">
        <v>1146</v>
      </c>
      <c r="H594" s="69">
        <v>1</v>
      </c>
      <c r="I594" s="273">
        <v>42955.625</v>
      </c>
      <c r="J594" s="273">
        <v>42955.875</v>
      </c>
      <c r="K594" s="257">
        <f t="shared" si="21"/>
        <v>6</v>
      </c>
      <c r="L594" s="155">
        <v>25</v>
      </c>
      <c r="M594" s="257">
        <f t="shared" si="22"/>
        <v>150</v>
      </c>
      <c r="N594" s="69"/>
    </row>
    <row r="595" spans="1:14">
      <c r="A595" s="213">
        <v>42958</v>
      </c>
      <c r="B595" s="168" t="s">
        <v>54</v>
      </c>
      <c r="C595" s="161" t="s">
        <v>33</v>
      </c>
      <c r="D595" s="178" t="s">
        <v>605</v>
      </c>
      <c r="E595" s="196" t="s">
        <v>606</v>
      </c>
      <c r="F595" s="69" t="s">
        <v>866</v>
      </c>
      <c r="G595" s="69" t="s">
        <v>1153</v>
      </c>
      <c r="H595" s="69">
        <v>1.8</v>
      </c>
      <c r="I595" s="273">
        <v>42956.6041666667</v>
      </c>
      <c r="J595" s="273">
        <v>42956.9791666667</v>
      </c>
      <c r="K595" s="257">
        <f t="shared" si="21"/>
        <v>9</v>
      </c>
      <c r="L595" s="155">
        <v>30</v>
      </c>
      <c r="M595" s="257">
        <f t="shared" si="22"/>
        <v>270</v>
      </c>
      <c r="N595" s="69"/>
    </row>
    <row r="596" spans="1:14">
      <c r="A596" s="213">
        <v>42958</v>
      </c>
      <c r="B596" s="168" t="s">
        <v>54</v>
      </c>
      <c r="C596" s="161" t="s">
        <v>40</v>
      </c>
      <c r="D596" s="178" t="s">
        <v>603</v>
      </c>
      <c r="E596" s="196" t="s">
        <v>604</v>
      </c>
      <c r="F596" s="69" t="s">
        <v>751</v>
      </c>
      <c r="G596" s="69" t="s">
        <v>1154</v>
      </c>
      <c r="H596" s="69">
        <v>1.2</v>
      </c>
      <c r="I596" s="273">
        <v>42955.0625</v>
      </c>
      <c r="J596" s="273">
        <v>42956.7291666667</v>
      </c>
      <c r="K596" s="257">
        <f t="shared" si="21"/>
        <v>40.0000000008149</v>
      </c>
      <c r="L596" s="155">
        <v>30</v>
      </c>
      <c r="M596" s="257">
        <f t="shared" si="22"/>
        <v>1200.00000002445</v>
      </c>
      <c r="N596" s="69"/>
    </row>
    <row r="597" spans="1:14">
      <c r="A597" s="213">
        <v>42958</v>
      </c>
      <c r="B597" s="168" t="s">
        <v>54</v>
      </c>
      <c r="C597" s="167" t="s">
        <v>40</v>
      </c>
      <c r="D597" s="154" t="s">
        <v>574</v>
      </c>
      <c r="E597" s="155" t="s">
        <v>56</v>
      </c>
      <c r="F597" s="69"/>
      <c r="G597" s="69" t="s">
        <v>1155</v>
      </c>
      <c r="H597" s="69">
        <v>2.2</v>
      </c>
      <c r="I597" s="273">
        <v>42956.7291666667</v>
      </c>
      <c r="J597" s="273">
        <v>42956.9166666667</v>
      </c>
      <c r="K597" s="257">
        <f t="shared" si="21"/>
        <v>4.5</v>
      </c>
      <c r="L597" s="155">
        <v>25</v>
      </c>
      <c r="M597" s="257">
        <f t="shared" si="22"/>
        <v>112.5</v>
      </c>
      <c r="N597" s="69"/>
    </row>
    <row r="598" spans="1:14">
      <c r="A598" s="213">
        <v>42958</v>
      </c>
      <c r="B598" s="159" t="s">
        <v>54</v>
      </c>
      <c r="C598" s="176" t="s">
        <v>38</v>
      </c>
      <c r="D598" s="175" t="s">
        <v>508</v>
      </c>
      <c r="E598" s="155" t="s">
        <v>56</v>
      </c>
      <c r="F598" s="69" t="s">
        <v>783</v>
      </c>
      <c r="G598" s="69" t="s">
        <v>1156</v>
      </c>
      <c r="H598" s="69">
        <v>1.8</v>
      </c>
      <c r="I598" s="273">
        <v>42955.5833333333</v>
      </c>
      <c r="J598" s="273">
        <v>42956.5</v>
      </c>
      <c r="K598" s="257">
        <f t="shared" si="21"/>
        <v>22.0000000008149</v>
      </c>
      <c r="L598" s="155">
        <v>45</v>
      </c>
      <c r="M598" s="257">
        <f t="shared" si="22"/>
        <v>990.00000003667</v>
      </c>
      <c r="N598" s="69"/>
    </row>
    <row r="599" spans="1:14">
      <c r="A599" s="213">
        <v>42958</v>
      </c>
      <c r="B599" s="168" t="s">
        <v>54</v>
      </c>
      <c r="C599" s="161" t="s">
        <v>40</v>
      </c>
      <c r="D599" s="178" t="s">
        <v>603</v>
      </c>
      <c r="E599" s="196" t="s">
        <v>604</v>
      </c>
      <c r="F599" s="69" t="s">
        <v>987</v>
      </c>
      <c r="G599" s="69" t="s">
        <v>1157</v>
      </c>
      <c r="H599" s="69">
        <v>1.8</v>
      </c>
      <c r="I599" s="273">
        <v>42956.9791666667</v>
      </c>
      <c r="J599" s="273">
        <v>42957.3125</v>
      </c>
      <c r="K599" s="257">
        <f t="shared" si="21"/>
        <v>7.99999999918509</v>
      </c>
      <c r="L599" s="155">
        <v>30</v>
      </c>
      <c r="M599" s="257">
        <f t="shared" si="22"/>
        <v>239.999999975553</v>
      </c>
      <c r="N599" s="69"/>
    </row>
    <row r="600" spans="1:14">
      <c r="A600" s="213">
        <v>42958</v>
      </c>
      <c r="B600" s="168" t="s">
        <v>54</v>
      </c>
      <c r="C600" s="161" t="s">
        <v>40</v>
      </c>
      <c r="D600" s="178" t="s">
        <v>603</v>
      </c>
      <c r="E600" s="196" t="s">
        <v>604</v>
      </c>
      <c r="F600" s="69" t="s">
        <v>987</v>
      </c>
      <c r="G600" s="69" t="s">
        <v>1158</v>
      </c>
      <c r="H600" s="69">
        <v>2.2</v>
      </c>
      <c r="I600" s="273">
        <v>42957.5833333333</v>
      </c>
      <c r="J600" s="273">
        <v>42957.6666666667</v>
      </c>
      <c r="K600" s="86">
        <f t="shared" si="21"/>
        <v>2.00000000162981</v>
      </c>
      <c r="L600" s="155">
        <v>35</v>
      </c>
      <c r="M600" s="86">
        <f t="shared" si="22"/>
        <v>70.0000000570434</v>
      </c>
      <c r="N600" s="69"/>
    </row>
    <row r="601" spans="1:14">
      <c r="A601" s="213">
        <v>42958</v>
      </c>
      <c r="B601" s="168" t="s">
        <v>54</v>
      </c>
      <c r="C601" s="161" t="s">
        <v>40</v>
      </c>
      <c r="D601" s="178" t="s">
        <v>603</v>
      </c>
      <c r="E601" s="196" t="s">
        <v>604</v>
      </c>
      <c r="F601" s="69" t="s">
        <v>987</v>
      </c>
      <c r="G601" s="69" t="s">
        <v>1158</v>
      </c>
      <c r="H601" s="69">
        <v>2.2</v>
      </c>
      <c r="I601" s="273">
        <v>42957.6666666667</v>
      </c>
      <c r="J601" s="273">
        <v>42957.8125</v>
      </c>
      <c r="K601" s="257">
        <f t="shared" si="21"/>
        <v>3.49999999918509</v>
      </c>
      <c r="L601" s="155">
        <v>30</v>
      </c>
      <c r="M601" s="257">
        <f t="shared" si="22"/>
        <v>104.999999975553</v>
      </c>
      <c r="N601" s="69"/>
    </row>
    <row r="602" spans="1:14">
      <c r="A602" s="213">
        <v>42958</v>
      </c>
      <c r="B602" s="168" t="s">
        <v>54</v>
      </c>
      <c r="C602" s="167" t="s">
        <v>40</v>
      </c>
      <c r="D602" s="154" t="s">
        <v>574</v>
      </c>
      <c r="E602" s="155" t="s">
        <v>56</v>
      </c>
      <c r="F602" s="69" t="s">
        <v>987</v>
      </c>
      <c r="G602" s="69" t="s">
        <v>1155</v>
      </c>
      <c r="H602" s="69">
        <v>2.2</v>
      </c>
      <c r="I602" s="273">
        <v>42957.8125</v>
      </c>
      <c r="J602" s="273">
        <v>42957.8958333333</v>
      </c>
      <c r="K602" s="257">
        <f t="shared" si="21"/>
        <v>1.99999999918509</v>
      </c>
      <c r="L602" s="155">
        <v>25</v>
      </c>
      <c r="M602" s="257">
        <f t="shared" si="22"/>
        <v>49.9999999796273</v>
      </c>
      <c r="N602" s="69"/>
    </row>
    <row r="603" spans="1:14">
      <c r="A603" s="213">
        <v>42958</v>
      </c>
      <c r="B603" s="168" t="s">
        <v>54</v>
      </c>
      <c r="C603" s="161" t="s">
        <v>40</v>
      </c>
      <c r="D603" s="178" t="s">
        <v>603</v>
      </c>
      <c r="E603" s="196" t="s">
        <v>604</v>
      </c>
      <c r="F603" s="69" t="s">
        <v>686</v>
      </c>
      <c r="G603" s="69" t="s">
        <v>1159</v>
      </c>
      <c r="H603" s="69">
        <v>2.2</v>
      </c>
      <c r="I603" s="273">
        <v>42957.8958333333</v>
      </c>
      <c r="J603" s="273">
        <v>42958.1041666667</v>
      </c>
      <c r="K603" s="257">
        <f t="shared" si="21"/>
        <v>5.00000000162981</v>
      </c>
      <c r="L603" s="155">
        <v>30</v>
      </c>
      <c r="M603" s="257">
        <f t="shared" si="22"/>
        <v>150.000000048894</v>
      </c>
      <c r="N603" s="69"/>
    </row>
    <row r="604" spans="1:14">
      <c r="A604" s="213">
        <v>42958</v>
      </c>
      <c r="B604" s="168" t="s">
        <v>54</v>
      </c>
      <c r="C604" s="161" t="s">
        <v>40</v>
      </c>
      <c r="D604" s="178" t="s">
        <v>603</v>
      </c>
      <c r="E604" s="196" t="s">
        <v>604</v>
      </c>
      <c r="F604" s="69" t="s">
        <v>987</v>
      </c>
      <c r="G604" s="69" t="s">
        <v>1160</v>
      </c>
      <c r="H604" s="69">
        <v>2.2</v>
      </c>
      <c r="I604" s="273">
        <v>42957.0833333333</v>
      </c>
      <c r="J604" s="273">
        <v>42957.625</v>
      </c>
      <c r="K604" s="257">
        <v>8</v>
      </c>
      <c r="L604" s="155">
        <v>35</v>
      </c>
      <c r="M604" s="257">
        <f t="shared" si="22"/>
        <v>280</v>
      </c>
      <c r="N604" s="69"/>
    </row>
    <row r="605" spans="1:14">
      <c r="A605" s="213">
        <v>42958</v>
      </c>
      <c r="B605" s="168" t="s">
        <v>54</v>
      </c>
      <c r="C605" s="167" t="s">
        <v>39</v>
      </c>
      <c r="D605" s="154" t="s">
        <v>591</v>
      </c>
      <c r="E605" s="155" t="s">
        <v>56</v>
      </c>
      <c r="F605" s="69" t="s">
        <v>698</v>
      </c>
      <c r="G605" s="69" t="s">
        <v>1161</v>
      </c>
      <c r="H605" s="69">
        <v>1.5</v>
      </c>
      <c r="I605" s="273">
        <v>42956.875</v>
      </c>
      <c r="J605" s="273">
        <v>42957.4166666667</v>
      </c>
      <c r="K605" s="257">
        <f t="shared" si="21"/>
        <v>13.0000000008149</v>
      </c>
      <c r="L605" s="155">
        <v>30</v>
      </c>
      <c r="M605" s="257">
        <f t="shared" si="22"/>
        <v>390.000000024447</v>
      </c>
      <c r="N605" s="69"/>
    </row>
    <row r="606" spans="1:14">
      <c r="A606" s="213">
        <v>42961</v>
      </c>
      <c r="B606" s="168" t="s">
        <v>54</v>
      </c>
      <c r="C606" s="167" t="s">
        <v>30</v>
      </c>
      <c r="D606" s="154" t="s">
        <v>588</v>
      </c>
      <c r="E606" s="155" t="s">
        <v>56</v>
      </c>
      <c r="F606" s="69" t="s">
        <v>1162</v>
      </c>
      <c r="G606" s="69" t="s">
        <v>1163</v>
      </c>
      <c r="H606" s="69">
        <v>1.5</v>
      </c>
      <c r="I606" s="273">
        <v>42954.75</v>
      </c>
      <c r="J606" s="273">
        <v>42955.5416666667</v>
      </c>
      <c r="K606" s="257">
        <f t="shared" si="21"/>
        <v>19.0000000008149</v>
      </c>
      <c r="L606" s="155">
        <v>30</v>
      </c>
      <c r="M606" s="257">
        <f t="shared" si="22"/>
        <v>570.000000024447</v>
      </c>
      <c r="N606" s="69"/>
    </row>
    <row r="607" spans="1:14">
      <c r="A607" s="213">
        <v>42961</v>
      </c>
      <c r="B607" s="168" t="s">
        <v>54</v>
      </c>
      <c r="C607" s="167" t="s">
        <v>39</v>
      </c>
      <c r="D607" s="154" t="s">
        <v>591</v>
      </c>
      <c r="E607" s="155" t="s">
        <v>56</v>
      </c>
      <c r="F607" s="69" t="s">
        <v>695</v>
      </c>
      <c r="G607" s="69" t="s">
        <v>1164</v>
      </c>
      <c r="H607" s="69">
        <v>1.5</v>
      </c>
      <c r="I607" s="273">
        <v>42956.2083333333</v>
      </c>
      <c r="J607" s="273">
        <v>42956.875</v>
      </c>
      <c r="K607" s="257">
        <f t="shared" si="21"/>
        <v>16.0000000008149</v>
      </c>
      <c r="L607" s="155">
        <v>30</v>
      </c>
      <c r="M607" s="257">
        <f t="shared" si="22"/>
        <v>480.000000024447</v>
      </c>
      <c r="N607" s="69"/>
    </row>
    <row r="608" spans="1:14">
      <c r="A608" s="213">
        <v>42961</v>
      </c>
      <c r="B608" s="168" t="s">
        <v>54</v>
      </c>
      <c r="C608" s="161" t="s">
        <v>33</v>
      </c>
      <c r="D608" s="178" t="s">
        <v>605</v>
      </c>
      <c r="E608" s="196" t="s">
        <v>606</v>
      </c>
      <c r="F608" s="69" t="s">
        <v>751</v>
      </c>
      <c r="G608" s="69" t="s">
        <v>1165</v>
      </c>
      <c r="H608" s="69">
        <v>1.5</v>
      </c>
      <c r="I608" s="273">
        <v>42959.5416666667</v>
      </c>
      <c r="J608" s="273">
        <v>42960.5416666667</v>
      </c>
      <c r="K608" s="257">
        <f t="shared" si="21"/>
        <v>24</v>
      </c>
      <c r="L608" s="155">
        <v>25</v>
      </c>
      <c r="M608" s="257">
        <f t="shared" si="22"/>
        <v>600</v>
      </c>
      <c r="N608" s="69"/>
    </row>
    <row r="609" spans="1:14">
      <c r="A609" s="213">
        <v>42961</v>
      </c>
      <c r="B609" s="168" t="s">
        <v>54</v>
      </c>
      <c r="C609" s="161" t="s">
        <v>33</v>
      </c>
      <c r="D609" s="178" t="s">
        <v>605</v>
      </c>
      <c r="E609" s="196" t="s">
        <v>606</v>
      </c>
      <c r="F609" s="69" t="s">
        <v>751</v>
      </c>
      <c r="G609" s="69" t="s">
        <v>1166</v>
      </c>
      <c r="H609" s="69">
        <v>1.5</v>
      </c>
      <c r="I609" s="273">
        <v>42958.5</v>
      </c>
      <c r="J609" s="273">
        <v>42959.3333333333</v>
      </c>
      <c r="K609" s="86">
        <f t="shared" si="21"/>
        <v>19.9999999991851</v>
      </c>
      <c r="L609" s="155">
        <v>35</v>
      </c>
      <c r="M609" s="86">
        <f t="shared" si="22"/>
        <v>699.999999971478</v>
      </c>
      <c r="N609" s="69"/>
    </row>
    <row r="610" spans="1:14">
      <c r="A610" s="213">
        <v>42961</v>
      </c>
      <c r="B610" s="168" t="s">
        <v>54</v>
      </c>
      <c r="C610" s="161" t="s">
        <v>40</v>
      </c>
      <c r="D610" s="178" t="s">
        <v>603</v>
      </c>
      <c r="E610" s="196" t="s">
        <v>604</v>
      </c>
      <c r="F610" s="69" t="s">
        <v>751</v>
      </c>
      <c r="G610" s="69" t="s">
        <v>1167</v>
      </c>
      <c r="H610" s="69">
        <v>1</v>
      </c>
      <c r="I610" s="273">
        <v>42957.3125</v>
      </c>
      <c r="J610" s="273">
        <v>42958.0833333333</v>
      </c>
      <c r="K610" s="257">
        <f t="shared" si="21"/>
        <v>18.4999999991851</v>
      </c>
      <c r="L610" s="155">
        <v>25</v>
      </c>
      <c r="M610" s="257">
        <f t="shared" si="22"/>
        <v>462.499999979627</v>
      </c>
      <c r="N610" s="69"/>
    </row>
    <row r="611" ht="24" spans="1:14">
      <c r="A611" s="213">
        <v>42961</v>
      </c>
      <c r="B611" s="168" t="s">
        <v>54</v>
      </c>
      <c r="C611" s="161" t="s">
        <v>33</v>
      </c>
      <c r="D611" s="178" t="s">
        <v>613</v>
      </c>
      <c r="E611" s="196" t="s">
        <v>614</v>
      </c>
      <c r="F611" s="69" t="s">
        <v>751</v>
      </c>
      <c r="G611" s="69" t="s">
        <v>1168</v>
      </c>
      <c r="H611" s="69">
        <v>1</v>
      </c>
      <c r="I611" s="273">
        <v>42955.3541666667</v>
      </c>
      <c r="J611" s="273">
        <v>42955.5833333333</v>
      </c>
      <c r="K611" s="257">
        <f t="shared" si="21"/>
        <v>5.49999999837019</v>
      </c>
      <c r="L611" s="155">
        <v>25</v>
      </c>
      <c r="M611" s="257">
        <f t="shared" si="22"/>
        <v>137.499999959255</v>
      </c>
      <c r="N611" s="69"/>
    </row>
    <row r="612" ht="24" spans="1:14">
      <c r="A612" s="213">
        <v>42961</v>
      </c>
      <c r="B612" s="168" t="s">
        <v>54</v>
      </c>
      <c r="C612" s="161" t="s">
        <v>33</v>
      </c>
      <c r="D612" s="178" t="s">
        <v>613</v>
      </c>
      <c r="E612" s="196" t="s">
        <v>614</v>
      </c>
      <c r="F612" s="69" t="s">
        <v>1169</v>
      </c>
      <c r="G612" s="69" t="s">
        <v>1170</v>
      </c>
      <c r="H612" s="69">
        <v>1</v>
      </c>
      <c r="I612" s="273">
        <v>42955.875</v>
      </c>
      <c r="J612" s="273">
        <v>42956.5625</v>
      </c>
      <c r="K612" s="257">
        <f t="shared" si="21"/>
        <v>16.5</v>
      </c>
      <c r="L612" s="155">
        <v>25</v>
      </c>
      <c r="M612" s="257">
        <f t="shared" si="22"/>
        <v>412.5</v>
      </c>
      <c r="N612" s="69"/>
    </row>
    <row r="613" spans="1:14">
      <c r="A613" s="213">
        <v>42961</v>
      </c>
      <c r="B613" s="168" t="s">
        <v>54</v>
      </c>
      <c r="C613" s="161" t="s">
        <v>40</v>
      </c>
      <c r="D613" s="178" t="s">
        <v>603</v>
      </c>
      <c r="E613" s="196" t="s">
        <v>604</v>
      </c>
      <c r="F613" s="69" t="s">
        <v>751</v>
      </c>
      <c r="G613" s="69" t="s">
        <v>1171</v>
      </c>
      <c r="H613" s="69">
        <v>1.8</v>
      </c>
      <c r="I613" s="273">
        <v>42959.8333333333</v>
      </c>
      <c r="J613" s="273">
        <v>42960.5416666667</v>
      </c>
      <c r="K613" s="257">
        <f t="shared" si="21"/>
        <v>17.0000000016298</v>
      </c>
      <c r="L613" s="155">
        <v>45</v>
      </c>
      <c r="M613" s="257">
        <f t="shared" si="22"/>
        <v>765.000000073341</v>
      </c>
      <c r="N613" s="69"/>
    </row>
    <row r="614" spans="1:14">
      <c r="A614" s="213">
        <v>42962</v>
      </c>
      <c r="B614" s="168" t="s">
        <v>54</v>
      </c>
      <c r="C614" s="167" t="s">
        <v>30</v>
      </c>
      <c r="D614" s="154" t="s">
        <v>587</v>
      </c>
      <c r="E614" s="155" t="s">
        <v>56</v>
      </c>
      <c r="F614" s="69" t="s">
        <v>1069</v>
      </c>
      <c r="G614" s="69" t="s">
        <v>1172</v>
      </c>
      <c r="H614" s="69">
        <v>1.2</v>
      </c>
      <c r="I614" s="273">
        <v>42956.9166666667</v>
      </c>
      <c r="J614" s="273">
        <v>42957.875</v>
      </c>
      <c r="K614" s="257">
        <f t="shared" si="21"/>
        <v>22.9999999991851</v>
      </c>
      <c r="L614" s="155">
        <v>30</v>
      </c>
      <c r="M614" s="257">
        <f t="shared" si="22"/>
        <v>689.999999975553</v>
      </c>
      <c r="N614" s="69"/>
    </row>
    <row r="615" spans="1:14">
      <c r="A615" s="213">
        <v>42962</v>
      </c>
      <c r="B615" s="168" t="s">
        <v>54</v>
      </c>
      <c r="C615" s="161" t="s">
        <v>39</v>
      </c>
      <c r="D615" s="168" t="s">
        <v>522</v>
      </c>
      <c r="E615" s="155" t="s">
        <v>56</v>
      </c>
      <c r="F615" s="69" t="s">
        <v>690</v>
      </c>
      <c r="G615" s="69" t="s">
        <v>1173</v>
      </c>
      <c r="H615" s="69">
        <v>1</v>
      </c>
      <c r="I615" s="273">
        <v>42961.7083333333</v>
      </c>
      <c r="J615" s="273">
        <v>42961.875</v>
      </c>
      <c r="K615" s="257">
        <f t="shared" si="21"/>
        <v>4.00000000081491</v>
      </c>
      <c r="L615" s="155">
        <v>25</v>
      </c>
      <c r="M615" s="257">
        <f t="shared" si="22"/>
        <v>100.000000020373</v>
      </c>
      <c r="N615" s="69"/>
    </row>
    <row r="616" spans="1:14">
      <c r="A616" s="213">
        <v>42962</v>
      </c>
      <c r="B616" s="168" t="s">
        <v>54</v>
      </c>
      <c r="C616" s="161" t="s">
        <v>33</v>
      </c>
      <c r="D616" s="178" t="s">
        <v>605</v>
      </c>
      <c r="E616" s="196" t="s">
        <v>606</v>
      </c>
      <c r="F616" s="69" t="s">
        <v>751</v>
      </c>
      <c r="G616" s="69" t="s">
        <v>1174</v>
      </c>
      <c r="H616" s="69">
        <v>1.2</v>
      </c>
      <c r="I616" s="273">
        <v>42959.8541666667</v>
      </c>
      <c r="J616" s="273">
        <v>42961.5416666667</v>
      </c>
      <c r="K616" s="257">
        <f t="shared" si="21"/>
        <v>40.5</v>
      </c>
      <c r="L616" s="155">
        <v>30</v>
      </c>
      <c r="M616" s="257">
        <f t="shared" si="22"/>
        <v>1215</v>
      </c>
      <c r="N616" s="69"/>
    </row>
    <row r="617" ht="24" spans="1:14">
      <c r="A617" s="213">
        <v>42962</v>
      </c>
      <c r="B617" s="168" t="s">
        <v>54</v>
      </c>
      <c r="C617" s="161" t="s">
        <v>33</v>
      </c>
      <c r="D617" s="178" t="s">
        <v>615</v>
      </c>
      <c r="E617" s="196" t="s">
        <v>616</v>
      </c>
      <c r="F617" s="69" t="s">
        <v>695</v>
      </c>
      <c r="G617" s="69"/>
      <c r="H617" s="69">
        <v>1.2</v>
      </c>
      <c r="I617" s="273">
        <v>42953.0625</v>
      </c>
      <c r="J617" s="273">
        <v>42954.0416666667</v>
      </c>
      <c r="K617" s="257">
        <f t="shared" si="21"/>
        <v>23.5000000008149</v>
      </c>
      <c r="L617" s="155">
        <v>30</v>
      </c>
      <c r="M617" s="257">
        <f t="shared" si="22"/>
        <v>705.000000024447</v>
      </c>
      <c r="N617" s="69"/>
    </row>
    <row r="618" spans="1:14">
      <c r="A618" s="213">
        <v>42962</v>
      </c>
      <c r="B618" s="168" t="s">
        <v>54</v>
      </c>
      <c r="C618" s="167" t="s">
        <v>30</v>
      </c>
      <c r="D618" s="154" t="s">
        <v>588</v>
      </c>
      <c r="E618" s="155" t="s">
        <v>56</v>
      </c>
      <c r="F618" s="69" t="s">
        <v>1162</v>
      </c>
      <c r="G618" s="69" t="s">
        <v>1175</v>
      </c>
      <c r="H618" s="69">
        <v>1.5</v>
      </c>
      <c r="I618" s="273">
        <v>42957.625</v>
      </c>
      <c r="J618" s="273">
        <v>42958.5</v>
      </c>
      <c r="K618" s="86">
        <f t="shared" si="21"/>
        <v>21</v>
      </c>
      <c r="L618" s="155">
        <v>30</v>
      </c>
      <c r="M618" s="86">
        <f t="shared" si="22"/>
        <v>630</v>
      </c>
      <c r="N618" s="69"/>
    </row>
    <row r="619" spans="1:14">
      <c r="A619" s="213">
        <v>42963</v>
      </c>
      <c r="B619" s="168" t="s">
        <v>54</v>
      </c>
      <c r="C619" s="167" t="s">
        <v>36</v>
      </c>
      <c r="D619" s="154" t="s">
        <v>581</v>
      </c>
      <c r="E619" s="155" t="s">
        <v>56</v>
      </c>
      <c r="F619" s="69" t="s">
        <v>698</v>
      </c>
      <c r="G619" s="69" t="s">
        <v>1176</v>
      </c>
      <c r="H619" s="69">
        <v>2.2</v>
      </c>
      <c r="I619" s="273">
        <v>42961.8333333333</v>
      </c>
      <c r="J619" s="273">
        <v>42962.625</v>
      </c>
      <c r="K619" s="257">
        <f t="shared" si="21"/>
        <v>19.0000000008149</v>
      </c>
      <c r="L619" s="155">
        <v>45</v>
      </c>
      <c r="M619" s="257">
        <f t="shared" si="22"/>
        <v>855.00000003667</v>
      </c>
      <c r="N619" s="69"/>
    </row>
    <row r="620" spans="1:14">
      <c r="A620" s="213">
        <v>42965</v>
      </c>
      <c r="B620" s="168" t="s">
        <v>54</v>
      </c>
      <c r="C620" s="161" t="s">
        <v>39</v>
      </c>
      <c r="D620" s="168" t="s">
        <v>522</v>
      </c>
      <c r="E620" s="155" t="s">
        <v>56</v>
      </c>
      <c r="F620" s="69" t="s">
        <v>690</v>
      </c>
      <c r="G620" s="69" t="s">
        <v>1177</v>
      </c>
      <c r="H620" s="69">
        <v>1</v>
      </c>
      <c r="I620" s="273">
        <v>42964.4583333333</v>
      </c>
      <c r="J620" s="273">
        <v>42964.6875</v>
      </c>
      <c r="K620" s="257">
        <f t="shared" si="21"/>
        <v>5.50000000081491</v>
      </c>
      <c r="L620" s="155">
        <v>25</v>
      </c>
      <c r="M620" s="257">
        <f t="shared" si="22"/>
        <v>137.500000020373</v>
      </c>
      <c r="N620" s="69"/>
    </row>
    <row r="621" spans="1:14">
      <c r="A621" s="213">
        <v>42965</v>
      </c>
      <c r="B621" s="168" t="s">
        <v>54</v>
      </c>
      <c r="C621" s="167" t="s">
        <v>39</v>
      </c>
      <c r="D621" s="154" t="s">
        <v>597</v>
      </c>
      <c r="E621" s="155" t="s">
        <v>56</v>
      </c>
      <c r="F621" s="69" t="s">
        <v>695</v>
      </c>
      <c r="G621" s="69" t="s">
        <v>1178</v>
      </c>
      <c r="H621" s="69">
        <v>1.5</v>
      </c>
      <c r="I621" s="273">
        <v>42962.2291666667</v>
      </c>
      <c r="J621" s="273">
        <v>42964.9583333333</v>
      </c>
      <c r="K621" s="257">
        <v>50.5</v>
      </c>
      <c r="L621" s="155">
        <v>35</v>
      </c>
      <c r="M621" s="257">
        <f t="shared" si="22"/>
        <v>1767.5</v>
      </c>
      <c r="N621" s="69" t="s">
        <v>1179</v>
      </c>
    </row>
    <row r="622" spans="1:14">
      <c r="A622" s="213">
        <v>42965</v>
      </c>
      <c r="B622" s="168" t="s">
        <v>54</v>
      </c>
      <c r="C622" s="167" t="s">
        <v>39</v>
      </c>
      <c r="D622" s="154" t="s">
        <v>597</v>
      </c>
      <c r="E622" s="155" t="s">
        <v>56</v>
      </c>
      <c r="F622" s="69" t="s">
        <v>1180</v>
      </c>
      <c r="G622" s="69" t="s">
        <v>1178</v>
      </c>
      <c r="H622" s="69">
        <v>1.8</v>
      </c>
      <c r="I622" s="273">
        <v>42961.9583333333</v>
      </c>
      <c r="J622" s="273">
        <v>42963.5416666667</v>
      </c>
      <c r="K622" s="257">
        <f t="shared" si="21"/>
        <v>38.0000000016298</v>
      </c>
      <c r="L622" s="155">
        <v>45</v>
      </c>
      <c r="M622" s="257">
        <f t="shared" si="22"/>
        <v>1710.00000007334</v>
      </c>
      <c r="N622" s="69"/>
    </row>
    <row r="623" spans="1:14">
      <c r="A623" s="213">
        <v>42965</v>
      </c>
      <c r="B623" s="168" t="s">
        <v>54</v>
      </c>
      <c r="C623" s="167" t="s">
        <v>39</v>
      </c>
      <c r="D623" s="154" t="s">
        <v>597</v>
      </c>
      <c r="E623" s="155" t="s">
        <v>56</v>
      </c>
      <c r="F623" s="69" t="s">
        <v>698</v>
      </c>
      <c r="G623" s="69" t="s">
        <v>1181</v>
      </c>
      <c r="H623" s="69">
        <v>2.2</v>
      </c>
      <c r="I623" s="273">
        <v>42963.5416666667</v>
      </c>
      <c r="J623" s="273">
        <v>42964.0833333333</v>
      </c>
      <c r="K623" s="257">
        <f t="shared" si="21"/>
        <v>12.9999999983702</v>
      </c>
      <c r="L623" s="155">
        <v>35</v>
      </c>
      <c r="M623" s="257">
        <f t="shared" si="22"/>
        <v>454.999999942957</v>
      </c>
      <c r="N623" s="69"/>
    </row>
    <row r="624" spans="1:14">
      <c r="A624" s="213">
        <v>42965</v>
      </c>
      <c r="B624" s="168" t="s">
        <v>54</v>
      </c>
      <c r="C624" s="161" t="s">
        <v>39</v>
      </c>
      <c r="D624" s="168" t="s">
        <v>522</v>
      </c>
      <c r="E624" s="155" t="s">
        <v>56</v>
      </c>
      <c r="F624" s="69" t="s">
        <v>890</v>
      </c>
      <c r="G624" s="69" t="s">
        <v>1113</v>
      </c>
      <c r="H624" s="69">
        <v>2.2</v>
      </c>
      <c r="I624" s="273">
        <v>42963.4375</v>
      </c>
      <c r="J624" s="273">
        <v>42963.5416666667</v>
      </c>
      <c r="K624" s="257">
        <f t="shared" si="21"/>
        <v>2.50000000081491</v>
      </c>
      <c r="L624" s="155">
        <v>35</v>
      </c>
      <c r="M624" s="257">
        <f t="shared" si="22"/>
        <v>87.5000000285219</v>
      </c>
      <c r="N624" s="69"/>
    </row>
    <row r="625" spans="1:14">
      <c r="A625" s="213">
        <v>42965</v>
      </c>
      <c r="B625" s="168" t="s">
        <v>54</v>
      </c>
      <c r="C625" s="167" t="s">
        <v>36</v>
      </c>
      <c r="D625" s="154" t="s">
        <v>590</v>
      </c>
      <c r="E625" s="155" t="s">
        <v>56</v>
      </c>
      <c r="F625" s="69" t="s">
        <v>690</v>
      </c>
      <c r="G625" s="69" t="s">
        <v>1182</v>
      </c>
      <c r="H625" s="69">
        <v>2.2</v>
      </c>
      <c r="I625" s="273">
        <v>42964.0833333333</v>
      </c>
      <c r="J625" s="273">
        <v>42964.5833333333</v>
      </c>
      <c r="K625" s="257">
        <f t="shared" si="21"/>
        <v>12</v>
      </c>
      <c r="L625" s="155">
        <v>35</v>
      </c>
      <c r="M625" s="257">
        <f t="shared" si="22"/>
        <v>420</v>
      </c>
      <c r="N625" s="69"/>
    </row>
    <row r="626" spans="1:14">
      <c r="A626" s="213">
        <v>42965</v>
      </c>
      <c r="B626" s="168" t="s">
        <v>54</v>
      </c>
      <c r="C626" s="161" t="s">
        <v>40</v>
      </c>
      <c r="D626" s="178" t="s">
        <v>603</v>
      </c>
      <c r="E626" s="196" t="s">
        <v>604</v>
      </c>
      <c r="F626" s="69" t="s">
        <v>698</v>
      </c>
      <c r="G626" s="69" t="s">
        <v>1183</v>
      </c>
      <c r="H626" s="69">
        <v>2.2</v>
      </c>
      <c r="I626" s="273">
        <v>42964.5833333333</v>
      </c>
      <c r="J626" s="273">
        <v>42965.2083333333</v>
      </c>
      <c r="K626" s="257">
        <v>12</v>
      </c>
      <c r="L626" s="155">
        <v>35</v>
      </c>
      <c r="M626" s="257">
        <f t="shared" si="22"/>
        <v>420</v>
      </c>
      <c r="N626" s="69" t="s">
        <v>1184</v>
      </c>
    </row>
    <row r="627" spans="1:14">
      <c r="A627" s="213">
        <v>42965</v>
      </c>
      <c r="B627" s="168" t="s">
        <v>54</v>
      </c>
      <c r="C627" s="161" t="s">
        <v>33</v>
      </c>
      <c r="D627" s="178" t="s">
        <v>605</v>
      </c>
      <c r="E627" s="196" t="s">
        <v>606</v>
      </c>
      <c r="F627" s="69" t="s">
        <v>812</v>
      </c>
      <c r="G627" s="69" t="s">
        <v>1185</v>
      </c>
      <c r="H627" s="69">
        <v>2.2</v>
      </c>
      <c r="I627" s="273">
        <v>42962.6666666667</v>
      </c>
      <c r="J627" s="273">
        <v>42963.4375</v>
      </c>
      <c r="K627" s="86">
        <f t="shared" si="21"/>
        <v>18.4999999991851</v>
      </c>
      <c r="L627" s="155">
        <v>35</v>
      </c>
      <c r="M627" s="86">
        <f t="shared" si="22"/>
        <v>647.499999971478</v>
      </c>
      <c r="N627" s="69"/>
    </row>
    <row r="628" spans="1:14">
      <c r="A628" s="213">
        <v>42965</v>
      </c>
      <c r="B628" s="168" t="s">
        <v>54</v>
      </c>
      <c r="C628" s="161" t="s">
        <v>40</v>
      </c>
      <c r="D628" s="178" t="s">
        <v>603</v>
      </c>
      <c r="E628" s="196" t="s">
        <v>604</v>
      </c>
      <c r="F628" s="69" t="s">
        <v>781</v>
      </c>
      <c r="G628" s="69" t="s">
        <v>1186</v>
      </c>
      <c r="H628" s="69">
        <v>1.2</v>
      </c>
      <c r="I628" s="273">
        <v>42964.7916666667</v>
      </c>
      <c r="J628" s="273">
        <v>42964.9583333333</v>
      </c>
      <c r="K628" s="257">
        <f t="shared" si="21"/>
        <v>3.99999999837019</v>
      </c>
      <c r="L628" s="155">
        <v>25</v>
      </c>
      <c r="M628" s="257">
        <f t="shared" si="22"/>
        <v>99.9999999592548</v>
      </c>
      <c r="N628" s="69"/>
    </row>
    <row r="629" ht="24" spans="1:14">
      <c r="A629" s="213">
        <v>42965</v>
      </c>
      <c r="B629" s="168" t="s">
        <v>54</v>
      </c>
      <c r="C629" s="161" t="s">
        <v>33</v>
      </c>
      <c r="D629" s="178" t="s">
        <v>613</v>
      </c>
      <c r="E629" s="196" t="s">
        <v>614</v>
      </c>
      <c r="F629" s="69" t="s">
        <v>1026</v>
      </c>
      <c r="G629" s="69" t="s">
        <v>1187</v>
      </c>
      <c r="H629" s="69">
        <v>1</v>
      </c>
      <c r="I629" s="273">
        <v>42963.6875</v>
      </c>
      <c r="J629" s="273">
        <v>42964.4583333333</v>
      </c>
      <c r="K629" s="257">
        <f t="shared" si="21"/>
        <v>18.4999999991851</v>
      </c>
      <c r="L629" s="155">
        <v>25</v>
      </c>
      <c r="M629" s="257">
        <f t="shared" si="22"/>
        <v>462.499999979627</v>
      </c>
      <c r="N629" s="69"/>
    </row>
    <row r="630" ht="24" spans="1:14">
      <c r="A630" s="213">
        <v>42965</v>
      </c>
      <c r="B630" s="168" t="s">
        <v>54</v>
      </c>
      <c r="C630" s="161" t="s">
        <v>33</v>
      </c>
      <c r="D630" s="178" t="s">
        <v>613</v>
      </c>
      <c r="E630" s="196" t="s">
        <v>614</v>
      </c>
      <c r="F630" s="69" t="s">
        <v>686</v>
      </c>
      <c r="G630" s="69" t="s">
        <v>1188</v>
      </c>
      <c r="H630" s="69">
        <v>1</v>
      </c>
      <c r="I630" s="273">
        <v>42961.5416666667</v>
      </c>
      <c r="J630" s="273">
        <v>42961.6875</v>
      </c>
      <c r="K630" s="257">
        <f t="shared" si="21"/>
        <v>3.49999999918509</v>
      </c>
      <c r="L630" s="155">
        <v>25</v>
      </c>
      <c r="M630" s="257">
        <f t="shared" si="22"/>
        <v>87.4999999796272</v>
      </c>
      <c r="N630" s="69"/>
    </row>
    <row r="631" ht="24" spans="1:14">
      <c r="A631" s="213">
        <v>42968</v>
      </c>
      <c r="B631" s="168" t="s">
        <v>54</v>
      </c>
      <c r="C631" s="161" t="s">
        <v>33</v>
      </c>
      <c r="D631" s="178" t="s">
        <v>615</v>
      </c>
      <c r="E631" s="196" t="s">
        <v>616</v>
      </c>
      <c r="F631" s="69" t="s">
        <v>1026</v>
      </c>
      <c r="G631" s="69" t="s">
        <v>1189</v>
      </c>
      <c r="H631" s="69">
        <v>1</v>
      </c>
      <c r="I631" s="273">
        <v>42967.4583333333</v>
      </c>
      <c r="J631" s="273">
        <v>42967.5833333333</v>
      </c>
      <c r="K631" s="257">
        <f t="shared" si="21"/>
        <v>3</v>
      </c>
      <c r="L631" s="155">
        <v>25</v>
      </c>
      <c r="M631" s="257">
        <f t="shared" si="22"/>
        <v>75</v>
      </c>
      <c r="N631" s="69"/>
    </row>
    <row r="632" ht="24" spans="1:14">
      <c r="A632" s="213">
        <v>42968</v>
      </c>
      <c r="B632" s="168" t="s">
        <v>54</v>
      </c>
      <c r="C632" s="161" t="s">
        <v>33</v>
      </c>
      <c r="D632" s="178" t="s">
        <v>615</v>
      </c>
      <c r="E632" s="196" t="s">
        <v>616</v>
      </c>
      <c r="F632" s="69" t="s">
        <v>902</v>
      </c>
      <c r="G632" s="69" t="s">
        <v>1190</v>
      </c>
      <c r="H632" s="69">
        <v>1</v>
      </c>
      <c r="I632" s="273">
        <v>42966.6875</v>
      </c>
      <c r="J632" s="273">
        <v>42966.8333333333</v>
      </c>
      <c r="K632" s="257">
        <f t="shared" si="21"/>
        <v>3.49999999918509</v>
      </c>
      <c r="L632" s="155">
        <v>25</v>
      </c>
      <c r="M632" s="257">
        <f t="shared" si="22"/>
        <v>87.4999999796272</v>
      </c>
      <c r="N632" s="69"/>
    </row>
    <row r="633" ht="24" spans="1:14">
      <c r="A633" s="213">
        <v>42968</v>
      </c>
      <c r="B633" s="168" t="s">
        <v>54</v>
      </c>
      <c r="C633" s="161" t="s">
        <v>33</v>
      </c>
      <c r="D633" s="178" t="s">
        <v>615</v>
      </c>
      <c r="E633" s="196" t="s">
        <v>616</v>
      </c>
      <c r="F633" s="69" t="s">
        <v>686</v>
      </c>
      <c r="G633" s="69" t="s">
        <v>1191</v>
      </c>
      <c r="H633" s="69">
        <v>1</v>
      </c>
      <c r="I633" s="273">
        <v>42966.5416666667</v>
      </c>
      <c r="J633" s="273">
        <v>42966.6875</v>
      </c>
      <c r="K633" s="257">
        <f t="shared" si="21"/>
        <v>3.49999999918509</v>
      </c>
      <c r="L633" s="155">
        <v>25</v>
      </c>
      <c r="M633" s="257">
        <f t="shared" si="22"/>
        <v>87.4999999796272</v>
      </c>
      <c r="N633" s="69"/>
    </row>
    <row r="634" ht="24" spans="1:14">
      <c r="A634" s="213">
        <v>42968</v>
      </c>
      <c r="B634" s="168" t="s">
        <v>54</v>
      </c>
      <c r="C634" s="161" t="s">
        <v>33</v>
      </c>
      <c r="D634" s="178" t="s">
        <v>615</v>
      </c>
      <c r="E634" s="196" t="s">
        <v>616</v>
      </c>
      <c r="F634" s="69" t="s">
        <v>987</v>
      </c>
      <c r="G634" s="69" t="s">
        <v>1189</v>
      </c>
      <c r="H634" s="69">
        <v>1</v>
      </c>
      <c r="I634" s="273">
        <v>42966.4791666667</v>
      </c>
      <c r="J634" s="273">
        <v>42966.5416666667</v>
      </c>
      <c r="K634" s="257">
        <f t="shared" si="21"/>
        <v>1.5</v>
      </c>
      <c r="L634" s="155">
        <v>25</v>
      </c>
      <c r="M634" s="257">
        <f t="shared" si="22"/>
        <v>37.5</v>
      </c>
      <c r="N634" s="69"/>
    </row>
    <row r="635" ht="24" spans="1:14">
      <c r="A635" s="213">
        <v>42968</v>
      </c>
      <c r="B635" s="168" t="s">
        <v>54</v>
      </c>
      <c r="C635" s="161" t="s">
        <v>33</v>
      </c>
      <c r="D635" s="178" t="s">
        <v>615</v>
      </c>
      <c r="E635" s="196" t="s">
        <v>616</v>
      </c>
      <c r="F635" s="69" t="s">
        <v>781</v>
      </c>
      <c r="G635" s="69" t="s">
        <v>1192</v>
      </c>
      <c r="H635" s="69">
        <v>1</v>
      </c>
      <c r="I635" s="273">
        <v>42967.3333333333</v>
      </c>
      <c r="J635" s="273">
        <v>42967.4583333333</v>
      </c>
      <c r="K635" s="257">
        <f t="shared" si="21"/>
        <v>3</v>
      </c>
      <c r="L635" s="155">
        <v>25</v>
      </c>
      <c r="M635" s="257">
        <f t="shared" si="22"/>
        <v>75</v>
      </c>
      <c r="N635" s="69"/>
    </row>
    <row r="636" spans="1:14">
      <c r="A636" s="213">
        <v>42968</v>
      </c>
      <c r="B636" s="168" t="s">
        <v>54</v>
      </c>
      <c r="C636" s="161" t="s">
        <v>33</v>
      </c>
      <c r="D636" s="178" t="s">
        <v>605</v>
      </c>
      <c r="E636" s="196" t="s">
        <v>606</v>
      </c>
      <c r="F636" s="69" t="s">
        <v>902</v>
      </c>
      <c r="G636" s="69" t="s">
        <v>1193</v>
      </c>
      <c r="H636" s="69">
        <v>1.2</v>
      </c>
      <c r="I636" s="273">
        <v>42967.9166666667</v>
      </c>
      <c r="J636" s="273">
        <v>42968.25</v>
      </c>
      <c r="K636" s="86">
        <f t="shared" si="21"/>
        <v>7.99999999918509</v>
      </c>
      <c r="L636" s="155">
        <v>30</v>
      </c>
      <c r="M636" s="86">
        <f t="shared" si="22"/>
        <v>239.999999975553</v>
      </c>
      <c r="N636" s="69"/>
    </row>
    <row r="637" spans="1:14">
      <c r="A637" s="213">
        <v>42970</v>
      </c>
      <c r="B637" s="168" t="s">
        <v>54</v>
      </c>
      <c r="C637" s="167" t="s">
        <v>328</v>
      </c>
      <c r="D637" s="154" t="s">
        <v>430</v>
      </c>
      <c r="E637" s="154" t="s">
        <v>280</v>
      </c>
      <c r="F637" s="69" t="s">
        <v>1016</v>
      </c>
      <c r="G637" s="69" t="s">
        <v>1194</v>
      </c>
      <c r="H637" s="69">
        <v>1.2</v>
      </c>
      <c r="I637" s="273">
        <v>42968.6875</v>
      </c>
      <c r="J637" s="273">
        <v>42968.875</v>
      </c>
      <c r="K637" s="257">
        <f t="shared" si="21"/>
        <v>4.5</v>
      </c>
      <c r="L637" s="155">
        <v>30</v>
      </c>
      <c r="M637" s="257">
        <f t="shared" si="22"/>
        <v>135</v>
      </c>
      <c r="N637" s="69"/>
    </row>
    <row r="638" spans="1:14">
      <c r="A638" s="213">
        <v>42970</v>
      </c>
      <c r="B638" s="168" t="s">
        <v>54</v>
      </c>
      <c r="C638" s="161" t="s">
        <v>33</v>
      </c>
      <c r="D638" s="178" t="s">
        <v>605</v>
      </c>
      <c r="E638" s="196" t="s">
        <v>606</v>
      </c>
      <c r="F638" s="69" t="s">
        <v>987</v>
      </c>
      <c r="G638" s="69" t="s">
        <v>1195</v>
      </c>
      <c r="H638" s="69">
        <v>1.5</v>
      </c>
      <c r="I638" s="273">
        <v>42969.875</v>
      </c>
      <c r="J638" s="273">
        <v>42969.9375</v>
      </c>
      <c r="K638" s="257">
        <f t="shared" si="21"/>
        <v>1.5</v>
      </c>
      <c r="L638" s="155">
        <v>35</v>
      </c>
      <c r="M638" s="257">
        <f t="shared" si="22"/>
        <v>52.5</v>
      </c>
      <c r="N638" s="69"/>
    </row>
    <row r="639" spans="1:14">
      <c r="A639" s="213">
        <v>42970</v>
      </c>
      <c r="B639" s="168" t="s">
        <v>54</v>
      </c>
      <c r="C639" s="167" t="s">
        <v>96</v>
      </c>
      <c r="D639" s="154" t="s">
        <v>455</v>
      </c>
      <c r="E639" s="154" t="s">
        <v>267</v>
      </c>
      <c r="F639" s="69" t="s">
        <v>866</v>
      </c>
      <c r="G639" s="69" t="s">
        <v>1196</v>
      </c>
      <c r="H639" s="69">
        <v>2.2</v>
      </c>
      <c r="I639" s="273">
        <v>42966.0833333333</v>
      </c>
      <c r="J639" s="273">
        <v>42966.625</v>
      </c>
      <c r="K639" s="257">
        <f t="shared" si="21"/>
        <v>13.0000000008149</v>
      </c>
      <c r="L639" s="155">
        <v>60</v>
      </c>
      <c r="M639" s="257">
        <f t="shared" si="22"/>
        <v>780.000000048894</v>
      </c>
      <c r="N639" s="69"/>
    </row>
    <row r="640" spans="1:14">
      <c r="A640" s="213">
        <v>42972</v>
      </c>
      <c r="B640" s="168" t="s">
        <v>54</v>
      </c>
      <c r="C640" s="161" t="s">
        <v>33</v>
      </c>
      <c r="D640" s="178" t="s">
        <v>605</v>
      </c>
      <c r="E640" s="196" t="s">
        <v>606</v>
      </c>
      <c r="F640" s="69" t="s">
        <v>781</v>
      </c>
      <c r="G640" s="69" t="s">
        <v>1197</v>
      </c>
      <c r="H640" s="69">
        <v>1</v>
      </c>
      <c r="I640" s="273">
        <v>42970.5833333333</v>
      </c>
      <c r="J640" s="273">
        <v>42970.6666666667</v>
      </c>
      <c r="K640" s="257">
        <f t="shared" si="21"/>
        <v>2.00000000162981</v>
      </c>
      <c r="L640" s="155">
        <v>25</v>
      </c>
      <c r="M640" s="257">
        <f t="shared" si="22"/>
        <v>50.0000000407452</v>
      </c>
      <c r="N640" s="69"/>
    </row>
    <row r="641" spans="1:14">
      <c r="A641" s="213">
        <v>42972</v>
      </c>
      <c r="B641" s="168" t="s">
        <v>54</v>
      </c>
      <c r="C641" s="161" t="s">
        <v>33</v>
      </c>
      <c r="D641" s="178" t="s">
        <v>605</v>
      </c>
      <c r="E641" s="196" t="s">
        <v>606</v>
      </c>
      <c r="F641" s="69" t="s">
        <v>781</v>
      </c>
      <c r="G641" s="69" t="s">
        <v>1197</v>
      </c>
      <c r="H641" s="69">
        <v>1</v>
      </c>
      <c r="I641" s="273">
        <v>42970.6666666667</v>
      </c>
      <c r="J641" s="273">
        <v>42970.7708333333</v>
      </c>
      <c r="K641" s="257">
        <f t="shared" si="21"/>
        <v>2.49999999837019</v>
      </c>
      <c r="L641" s="155">
        <v>25</v>
      </c>
      <c r="M641" s="257">
        <f t="shared" si="22"/>
        <v>62.4999999592548</v>
      </c>
      <c r="N641" s="69"/>
    </row>
    <row r="642" spans="1:14">
      <c r="A642" s="213">
        <v>42972</v>
      </c>
      <c r="B642" s="159" t="s">
        <v>54</v>
      </c>
      <c r="C642" s="176" t="s">
        <v>38</v>
      </c>
      <c r="D642" s="175" t="s">
        <v>508</v>
      </c>
      <c r="E642" s="155" t="s">
        <v>56</v>
      </c>
      <c r="F642" s="69" t="s">
        <v>1198</v>
      </c>
      <c r="G642" s="69" t="s">
        <v>1199</v>
      </c>
      <c r="H642" s="69">
        <v>1</v>
      </c>
      <c r="I642" s="273">
        <v>42971.4166666667</v>
      </c>
      <c r="J642" s="273">
        <v>42971.875</v>
      </c>
      <c r="K642" s="257">
        <f t="shared" si="21"/>
        <v>10.9999999991851</v>
      </c>
      <c r="L642" s="155">
        <v>25</v>
      </c>
      <c r="M642" s="257">
        <f t="shared" si="22"/>
        <v>274.999999979627</v>
      </c>
      <c r="N642" s="69"/>
    </row>
    <row r="643" spans="1:14">
      <c r="A643" s="213">
        <v>42972</v>
      </c>
      <c r="B643" s="168" t="s">
        <v>54</v>
      </c>
      <c r="C643" s="167" t="s">
        <v>328</v>
      </c>
      <c r="D643" s="154" t="s">
        <v>430</v>
      </c>
      <c r="E643" s="154" t="s">
        <v>280</v>
      </c>
      <c r="F643" s="69" t="s">
        <v>1016</v>
      </c>
      <c r="G643" s="69" t="s">
        <v>1200</v>
      </c>
      <c r="H643" s="69">
        <v>1.2</v>
      </c>
      <c r="I643" s="273">
        <v>42970.5833333333</v>
      </c>
      <c r="J643" s="273">
        <v>42970.7083333333</v>
      </c>
      <c r="K643" s="257">
        <f t="shared" si="21"/>
        <v>3</v>
      </c>
      <c r="L643" s="155">
        <v>30</v>
      </c>
      <c r="M643" s="257">
        <f t="shared" si="22"/>
        <v>90</v>
      </c>
      <c r="N643" s="69"/>
    </row>
    <row r="644" spans="1:14">
      <c r="A644" s="213">
        <v>42972</v>
      </c>
      <c r="B644" s="168" t="s">
        <v>54</v>
      </c>
      <c r="C644" s="161" t="s">
        <v>33</v>
      </c>
      <c r="D644" s="178" t="s">
        <v>605</v>
      </c>
      <c r="E644" s="196" t="s">
        <v>606</v>
      </c>
      <c r="F644" s="69" t="s">
        <v>987</v>
      </c>
      <c r="G644" s="69" t="s">
        <v>1195</v>
      </c>
      <c r="H644" s="69">
        <v>1.8</v>
      </c>
      <c r="I644" s="273">
        <v>42970.2916666667</v>
      </c>
      <c r="J644" s="273">
        <v>42970.5</v>
      </c>
      <c r="K644" s="257">
        <f t="shared" si="21"/>
        <v>4.99999999918509</v>
      </c>
      <c r="L644" s="155">
        <v>30</v>
      </c>
      <c r="M644" s="257">
        <f t="shared" si="22"/>
        <v>149.999999975553</v>
      </c>
      <c r="N644" s="69"/>
    </row>
    <row r="645" spans="1:14">
      <c r="A645" s="213">
        <v>42975</v>
      </c>
      <c r="B645" s="168" t="s">
        <v>54</v>
      </c>
      <c r="C645" s="167" t="s">
        <v>27</v>
      </c>
      <c r="D645" s="154" t="s">
        <v>600</v>
      </c>
      <c r="E645" s="155" t="s">
        <v>56</v>
      </c>
      <c r="F645" s="69" t="s">
        <v>690</v>
      </c>
      <c r="G645" s="69" t="s">
        <v>1201</v>
      </c>
      <c r="H645" s="69">
        <v>1</v>
      </c>
      <c r="I645" s="273">
        <v>42974.6041666667</v>
      </c>
      <c r="J645" s="273">
        <v>42974.7708333333</v>
      </c>
      <c r="K645" s="86">
        <f t="shared" si="21"/>
        <v>4.00000000011642</v>
      </c>
      <c r="L645" s="155">
        <v>25</v>
      </c>
      <c r="M645" s="86">
        <f t="shared" si="22"/>
        <v>100.00000000291</v>
      </c>
      <c r="N645" s="69"/>
    </row>
    <row r="646" spans="1:14">
      <c r="A646" s="213">
        <v>42975</v>
      </c>
      <c r="B646" s="168" t="s">
        <v>54</v>
      </c>
      <c r="C646" s="167" t="s">
        <v>27</v>
      </c>
      <c r="D646" s="154" t="s">
        <v>600</v>
      </c>
      <c r="E646" s="155" t="s">
        <v>56</v>
      </c>
      <c r="F646" s="69" t="s">
        <v>690</v>
      </c>
      <c r="G646" s="69" t="s">
        <v>1202</v>
      </c>
      <c r="H646" s="69">
        <v>1</v>
      </c>
      <c r="I646" s="273">
        <v>42974.3333333333</v>
      </c>
      <c r="J646" s="273">
        <v>42974.5208333333</v>
      </c>
      <c r="K646" s="257">
        <f t="shared" si="21"/>
        <v>4.5</v>
      </c>
      <c r="L646" s="155">
        <v>25</v>
      </c>
      <c r="M646" s="257">
        <f t="shared" si="22"/>
        <v>112.5</v>
      </c>
      <c r="N646" s="69"/>
    </row>
    <row r="647" spans="1:14">
      <c r="A647" s="213">
        <v>42975</v>
      </c>
      <c r="B647" s="168" t="s">
        <v>54</v>
      </c>
      <c r="C647" s="167" t="s">
        <v>36</v>
      </c>
      <c r="D647" s="154" t="s">
        <v>581</v>
      </c>
      <c r="E647" s="155" t="s">
        <v>56</v>
      </c>
      <c r="F647" s="69" t="s">
        <v>987</v>
      </c>
      <c r="G647" s="69" t="s">
        <v>1203</v>
      </c>
      <c r="H647" s="69">
        <v>1.2</v>
      </c>
      <c r="I647" s="273">
        <v>42972.2916666667</v>
      </c>
      <c r="J647" s="273">
        <v>42972.5416666667</v>
      </c>
      <c r="K647" s="257">
        <f t="shared" si="21"/>
        <v>6</v>
      </c>
      <c r="L647" s="155">
        <v>25</v>
      </c>
      <c r="M647" s="257">
        <f t="shared" si="22"/>
        <v>150</v>
      </c>
      <c r="N647" s="69"/>
    </row>
    <row r="648" spans="1:14">
      <c r="A648" s="213">
        <v>42975</v>
      </c>
      <c r="B648" s="168" t="s">
        <v>54</v>
      </c>
      <c r="C648" s="167" t="s">
        <v>328</v>
      </c>
      <c r="D648" s="154" t="s">
        <v>602</v>
      </c>
      <c r="E648" s="155" t="s">
        <v>56</v>
      </c>
      <c r="F648" s="69" t="s">
        <v>890</v>
      </c>
      <c r="G648" s="69" t="s">
        <v>1204</v>
      </c>
      <c r="H648" s="69">
        <v>1.5</v>
      </c>
      <c r="I648" s="273">
        <v>42974.6458333333</v>
      </c>
      <c r="J648" s="273">
        <v>42974.8125</v>
      </c>
      <c r="K648" s="257">
        <f t="shared" si="21"/>
        <v>3.99999999994179</v>
      </c>
      <c r="L648" s="155">
        <v>30</v>
      </c>
      <c r="M648" s="257">
        <f t="shared" si="22"/>
        <v>119.999999998254</v>
      </c>
      <c r="N648" s="69"/>
    </row>
    <row r="649" ht="24" spans="1:14">
      <c r="A649" s="213">
        <v>42975</v>
      </c>
      <c r="B649" s="168" t="s">
        <v>54</v>
      </c>
      <c r="C649" s="161" t="s">
        <v>40</v>
      </c>
      <c r="D649" s="178" t="s">
        <v>611</v>
      </c>
      <c r="E649" s="196" t="s">
        <v>612</v>
      </c>
      <c r="F649" s="69" t="s">
        <v>866</v>
      </c>
      <c r="G649" s="69" t="s">
        <v>1205</v>
      </c>
      <c r="H649" s="69">
        <v>1.5</v>
      </c>
      <c r="I649" s="273">
        <v>42971.7083333333</v>
      </c>
      <c r="J649" s="273">
        <v>42972.3958333333</v>
      </c>
      <c r="K649" s="257">
        <f t="shared" si="21"/>
        <v>16.5</v>
      </c>
      <c r="L649" s="155">
        <v>30</v>
      </c>
      <c r="M649" s="257">
        <f t="shared" si="22"/>
        <v>495</v>
      </c>
      <c r="N649" s="69"/>
    </row>
    <row r="650" ht="24" spans="1:14">
      <c r="A650" s="213">
        <v>42975</v>
      </c>
      <c r="B650" s="168" t="s">
        <v>54</v>
      </c>
      <c r="C650" s="161" t="s">
        <v>40</v>
      </c>
      <c r="D650" s="178" t="s">
        <v>611</v>
      </c>
      <c r="E650" s="196" t="s">
        <v>612</v>
      </c>
      <c r="F650" s="69" t="s">
        <v>823</v>
      </c>
      <c r="G650" s="69" t="s">
        <v>1206</v>
      </c>
      <c r="H650" s="69">
        <v>1.8</v>
      </c>
      <c r="I650" s="273">
        <v>42973.5625</v>
      </c>
      <c r="J650" s="273">
        <v>42973.625</v>
      </c>
      <c r="K650" s="257">
        <f t="shared" si="21"/>
        <v>1.5</v>
      </c>
      <c r="L650" s="155">
        <v>25</v>
      </c>
      <c r="M650" s="257">
        <f t="shared" si="22"/>
        <v>37.5</v>
      </c>
      <c r="N650" s="69"/>
    </row>
    <row r="651" spans="1:14">
      <c r="A651" s="213">
        <v>42975</v>
      </c>
      <c r="B651" s="168" t="s">
        <v>54</v>
      </c>
      <c r="C651" s="167" t="s">
        <v>328</v>
      </c>
      <c r="D651" s="154" t="s">
        <v>602</v>
      </c>
      <c r="E651" s="155" t="s">
        <v>56</v>
      </c>
      <c r="F651" s="69" t="s">
        <v>821</v>
      </c>
      <c r="G651" s="69" t="s">
        <v>1207</v>
      </c>
      <c r="H651" s="69">
        <v>1.8</v>
      </c>
      <c r="I651" s="273">
        <v>42973.7916666667</v>
      </c>
      <c r="J651" s="273">
        <v>42974.8541666667</v>
      </c>
      <c r="K651" s="257">
        <f t="shared" si="21"/>
        <v>25.5</v>
      </c>
      <c r="L651" s="155">
        <v>30</v>
      </c>
      <c r="M651" s="257">
        <f t="shared" si="22"/>
        <v>765</v>
      </c>
      <c r="N651" s="69"/>
    </row>
    <row r="652" spans="1:14">
      <c r="A652" s="213">
        <v>42977</v>
      </c>
      <c r="B652" s="168" t="s">
        <v>54</v>
      </c>
      <c r="C652" s="167" t="s">
        <v>27</v>
      </c>
      <c r="D652" s="154" t="s">
        <v>601</v>
      </c>
      <c r="E652" s="155" t="s">
        <v>56</v>
      </c>
      <c r="F652" s="69" t="s">
        <v>690</v>
      </c>
      <c r="G652" s="69" t="s">
        <v>1208</v>
      </c>
      <c r="H652" s="69">
        <v>1</v>
      </c>
      <c r="I652" s="273">
        <v>42974.5208333333</v>
      </c>
      <c r="J652" s="273">
        <v>42974.6041666667</v>
      </c>
      <c r="K652" s="257">
        <f t="shared" ref="K652:K715" si="23">(J652-I652)*24</f>
        <v>2.00000000162981</v>
      </c>
      <c r="L652" s="155">
        <v>25</v>
      </c>
      <c r="M652" s="257">
        <f t="shared" ref="M652:M715" si="24">K652*L652</f>
        <v>50.0000000407454</v>
      </c>
      <c r="N652" s="69"/>
    </row>
    <row r="653" spans="1:14">
      <c r="A653" s="213">
        <v>42977</v>
      </c>
      <c r="B653" s="168" t="s">
        <v>54</v>
      </c>
      <c r="C653" s="167" t="s">
        <v>27</v>
      </c>
      <c r="D653" s="154" t="s">
        <v>600</v>
      </c>
      <c r="E653" s="155" t="s">
        <v>56</v>
      </c>
      <c r="F653" s="69" t="s">
        <v>690</v>
      </c>
      <c r="G653" s="69" t="s">
        <v>1209</v>
      </c>
      <c r="H653" s="69">
        <v>1</v>
      </c>
      <c r="I653" s="273">
        <v>42975.5416666667</v>
      </c>
      <c r="J653" s="273">
        <v>42975.6458333333</v>
      </c>
      <c r="K653" s="257">
        <f t="shared" si="23"/>
        <v>2.49999999837019</v>
      </c>
      <c r="L653" s="155">
        <v>25</v>
      </c>
      <c r="M653" s="257">
        <f t="shared" si="24"/>
        <v>62.4999999592546</v>
      </c>
      <c r="N653" s="69"/>
    </row>
    <row r="654" spans="1:14">
      <c r="A654" s="213">
        <v>42977</v>
      </c>
      <c r="B654" s="168" t="s">
        <v>54</v>
      </c>
      <c r="C654" s="167" t="s">
        <v>40</v>
      </c>
      <c r="D654" s="154" t="s">
        <v>575</v>
      </c>
      <c r="E654" s="155" t="s">
        <v>56</v>
      </c>
      <c r="F654" s="69" t="s">
        <v>821</v>
      </c>
      <c r="G654" s="69" t="s">
        <v>1044</v>
      </c>
      <c r="H654" s="69">
        <v>1</v>
      </c>
      <c r="I654" s="273">
        <v>42975.3333333333</v>
      </c>
      <c r="J654" s="273">
        <v>42975.5416666667</v>
      </c>
      <c r="K654" s="86">
        <f t="shared" si="23"/>
        <v>5.00000000162981</v>
      </c>
      <c r="L654" s="155">
        <v>25</v>
      </c>
      <c r="M654" s="86">
        <f t="shared" si="24"/>
        <v>125.000000040745</v>
      </c>
      <c r="N654" s="69"/>
    </row>
    <row r="655" spans="1:14">
      <c r="A655" s="213">
        <v>42977</v>
      </c>
      <c r="B655" s="168" t="s">
        <v>54</v>
      </c>
      <c r="C655" s="167" t="s">
        <v>27</v>
      </c>
      <c r="D655" s="154" t="s">
        <v>601</v>
      </c>
      <c r="E655" s="155" t="s">
        <v>56</v>
      </c>
      <c r="F655" s="69" t="s">
        <v>890</v>
      </c>
      <c r="G655" s="69" t="s">
        <v>1210</v>
      </c>
      <c r="H655" s="69">
        <v>1.2</v>
      </c>
      <c r="I655" s="273">
        <v>42975.5833333333</v>
      </c>
      <c r="J655" s="273">
        <v>42977.2916666667</v>
      </c>
      <c r="K655" s="257">
        <f t="shared" si="23"/>
        <v>41.0000000016298</v>
      </c>
      <c r="L655" s="155">
        <v>30</v>
      </c>
      <c r="M655" s="257">
        <f t="shared" si="24"/>
        <v>1230.00000004889</v>
      </c>
      <c r="N655" s="69"/>
    </row>
    <row r="656" spans="1:14">
      <c r="A656" s="213">
        <v>42977</v>
      </c>
      <c r="B656" s="168" t="s">
        <v>54</v>
      </c>
      <c r="C656" s="167" t="s">
        <v>27</v>
      </c>
      <c r="D656" s="154" t="s">
        <v>600</v>
      </c>
      <c r="E656" s="155" t="s">
        <v>56</v>
      </c>
      <c r="F656" s="69" t="s">
        <v>695</v>
      </c>
      <c r="G656" s="69" t="s">
        <v>1211</v>
      </c>
      <c r="H656" s="69">
        <v>1.5</v>
      </c>
      <c r="I656" s="273">
        <v>42975.75</v>
      </c>
      <c r="J656" s="273">
        <v>42976.7708333333</v>
      </c>
      <c r="K656" s="257">
        <f t="shared" si="23"/>
        <v>24.4999999991851</v>
      </c>
      <c r="L656" s="155">
        <v>35</v>
      </c>
      <c r="M656" s="257">
        <f t="shared" si="24"/>
        <v>857.499999971478</v>
      </c>
      <c r="N656" s="69"/>
    </row>
    <row r="657" spans="1:14">
      <c r="A657" s="213">
        <v>42977</v>
      </c>
      <c r="B657" s="168" t="s">
        <v>54</v>
      </c>
      <c r="C657" s="167" t="s">
        <v>27</v>
      </c>
      <c r="D657" s="154" t="s">
        <v>600</v>
      </c>
      <c r="E657" s="155" t="s">
        <v>56</v>
      </c>
      <c r="F657" s="69" t="s">
        <v>698</v>
      </c>
      <c r="G657" s="69" t="s">
        <v>1212</v>
      </c>
      <c r="H657" s="69">
        <v>1.5</v>
      </c>
      <c r="I657" s="273">
        <v>42975.9791666667</v>
      </c>
      <c r="J657" s="273">
        <v>42976.6875</v>
      </c>
      <c r="K657" s="257">
        <f t="shared" si="23"/>
        <v>16.9999999991851</v>
      </c>
      <c r="L657" s="155">
        <v>35</v>
      </c>
      <c r="M657" s="257">
        <f t="shared" si="24"/>
        <v>594.999999971478</v>
      </c>
      <c r="N657" s="69"/>
    </row>
    <row r="658" spans="1:14">
      <c r="A658" s="213">
        <v>42977</v>
      </c>
      <c r="B658" s="168" t="s">
        <v>54</v>
      </c>
      <c r="C658" s="167" t="s">
        <v>328</v>
      </c>
      <c r="D658" s="154" t="s">
        <v>602</v>
      </c>
      <c r="E658" s="155" t="s">
        <v>56</v>
      </c>
      <c r="F658" s="69" t="s">
        <v>698</v>
      </c>
      <c r="G658" s="69" t="s">
        <v>1204</v>
      </c>
      <c r="H658" s="69">
        <v>1.8</v>
      </c>
      <c r="I658" s="273">
        <v>42974.8541666667</v>
      </c>
      <c r="J658" s="273">
        <v>42975.7291666667</v>
      </c>
      <c r="K658" s="257">
        <f t="shared" si="23"/>
        <v>21</v>
      </c>
      <c r="L658" s="155">
        <v>35</v>
      </c>
      <c r="M658" s="257">
        <f t="shared" si="24"/>
        <v>735</v>
      </c>
      <c r="N658" s="69"/>
    </row>
    <row r="659" spans="1:14">
      <c r="A659" s="213">
        <v>42977</v>
      </c>
      <c r="B659" s="159" t="s">
        <v>54</v>
      </c>
      <c r="C659" s="176" t="s">
        <v>38</v>
      </c>
      <c r="D659" s="175" t="s">
        <v>508</v>
      </c>
      <c r="E659" s="155" t="s">
        <v>56</v>
      </c>
      <c r="F659" s="69" t="s">
        <v>801</v>
      </c>
      <c r="G659" s="69" t="s">
        <v>1109</v>
      </c>
      <c r="H659" s="69">
        <v>1.8</v>
      </c>
      <c r="I659" s="273">
        <v>42975.7291666667</v>
      </c>
      <c r="J659" s="273">
        <v>42975.9791666667</v>
      </c>
      <c r="K659" s="257">
        <f t="shared" si="23"/>
        <v>6</v>
      </c>
      <c r="L659" s="155">
        <v>45</v>
      </c>
      <c r="M659" s="257">
        <f t="shared" si="24"/>
        <v>270</v>
      </c>
      <c r="N659" s="69"/>
    </row>
    <row r="660" ht="24" spans="1:14">
      <c r="A660" s="213">
        <v>42979</v>
      </c>
      <c r="B660" s="168" t="s">
        <v>54</v>
      </c>
      <c r="C660" s="161" t="s">
        <v>40</v>
      </c>
      <c r="D660" s="178" t="s">
        <v>611</v>
      </c>
      <c r="E660" s="196" t="s">
        <v>612</v>
      </c>
      <c r="F660" s="69" t="s">
        <v>695</v>
      </c>
      <c r="G660" s="69" t="s">
        <v>1213</v>
      </c>
      <c r="H660" s="69">
        <v>1.2</v>
      </c>
      <c r="I660" s="273">
        <v>42977.2916666667</v>
      </c>
      <c r="J660" s="273">
        <v>42977.4583333333</v>
      </c>
      <c r="K660" s="257">
        <f t="shared" si="23"/>
        <v>3.99999999837019</v>
      </c>
      <c r="L660" s="155">
        <v>30</v>
      </c>
      <c r="M660" s="257">
        <f t="shared" si="24"/>
        <v>119.999999951106</v>
      </c>
      <c r="N660" s="69"/>
    </row>
    <row r="661" spans="1:14">
      <c r="A661" s="213">
        <v>42979</v>
      </c>
      <c r="B661" s="168" t="s">
        <v>54</v>
      </c>
      <c r="C661" s="167" t="s">
        <v>27</v>
      </c>
      <c r="D661" s="154" t="s">
        <v>600</v>
      </c>
      <c r="E661" s="155" t="s">
        <v>56</v>
      </c>
      <c r="F661" s="69" t="s">
        <v>698</v>
      </c>
      <c r="G661" s="69" t="s">
        <v>1214</v>
      </c>
      <c r="H661" s="69">
        <v>1.5</v>
      </c>
      <c r="I661" s="273">
        <v>42976.7708333333</v>
      </c>
      <c r="J661" s="273">
        <v>42977.8541666667</v>
      </c>
      <c r="K661" s="257">
        <f t="shared" si="23"/>
        <v>26.0000000016298</v>
      </c>
      <c r="L661" s="155">
        <v>35</v>
      </c>
      <c r="M661" s="257">
        <f t="shared" si="24"/>
        <v>910.000000057044</v>
      </c>
      <c r="N661" s="69"/>
    </row>
    <row r="662" spans="1:14">
      <c r="A662" s="213">
        <v>42979</v>
      </c>
      <c r="B662" s="159" t="s">
        <v>54</v>
      </c>
      <c r="C662" s="176" t="s">
        <v>38</v>
      </c>
      <c r="D662" s="175" t="s">
        <v>508</v>
      </c>
      <c r="E662" s="155" t="s">
        <v>56</v>
      </c>
      <c r="F662" s="69" t="s">
        <v>987</v>
      </c>
      <c r="G662" s="69" t="s">
        <v>1122</v>
      </c>
      <c r="H662" s="69">
        <v>2.2</v>
      </c>
      <c r="I662" s="273">
        <v>42978.5833333333</v>
      </c>
      <c r="J662" s="273">
        <v>42979.0416666667</v>
      </c>
      <c r="K662" s="257">
        <f t="shared" si="23"/>
        <v>11.0000000016298</v>
      </c>
      <c r="L662" s="155">
        <v>60</v>
      </c>
      <c r="M662" s="257">
        <f t="shared" si="24"/>
        <v>660.000000097789</v>
      </c>
      <c r="N662" s="69"/>
    </row>
    <row r="663" spans="1:14">
      <c r="A663" s="213">
        <v>42982</v>
      </c>
      <c r="B663" s="168" t="s">
        <v>54</v>
      </c>
      <c r="C663" s="167" t="s">
        <v>328</v>
      </c>
      <c r="D663" s="154" t="s">
        <v>602</v>
      </c>
      <c r="E663" s="155" t="s">
        <v>56</v>
      </c>
      <c r="F663" s="69" t="s">
        <v>690</v>
      </c>
      <c r="G663" s="69" t="s">
        <v>1215</v>
      </c>
      <c r="H663" s="69">
        <v>1.2</v>
      </c>
      <c r="I663" s="273">
        <v>42980.5</v>
      </c>
      <c r="J663" s="273">
        <v>42980.6666666667</v>
      </c>
      <c r="K663" s="86">
        <f t="shared" si="23"/>
        <v>4.00000000081491</v>
      </c>
      <c r="L663" s="155"/>
      <c r="M663" s="86">
        <f t="shared" si="24"/>
        <v>0</v>
      </c>
      <c r="N663" s="69"/>
    </row>
    <row r="664" spans="1:14">
      <c r="A664" s="213">
        <v>42982</v>
      </c>
      <c r="B664" s="168" t="s">
        <v>54</v>
      </c>
      <c r="C664" s="167" t="s">
        <v>328</v>
      </c>
      <c r="D664" s="154" t="s">
        <v>602</v>
      </c>
      <c r="E664" s="155" t="s">
        <v>56</v>
      </c>
      <c r="F664" s="69" t="s">
        <v>866</v>
      </c>
      <c r="G664" s="69" t="s">
        <v>1216</v>
      </c>
      <c r="H664" s="69">
        <v>1.2</v>
      </c>
      <c r="I664" s="273">
        <v>42981.3125</v>
      </c>
      <c r="J664" s="273">
        <v>42981.5416666667</v>
      </c>
      <c r="K664" s="257">
        <f t="shared" si="23"/>
        <v>5.50000000081491</v>
      </c>
      <c r="L664" s="155"/>
      <c r="M664" s="257">
        <f t="shared" si="24"/>
        <v>0</v>
      </c>
      <c r="N664" s="69"/>
    </row>
    <row r="665" spans="1:14">
      <c r="A665" s="213">
        <v>42982</v>
      </c>
      <c r="B665" s="168" t="s">
        <v>54</v>
      </c>
      <c r="C665" s="167" t="s">
        <v>39</v>
      </c>
      <c r="D665" s="154" t="s">
        <v>597</v>
      </c>
      <c r="E665" s="155" t="s">
        <v>56</v>
      </c>
      <c r="F665" s="69"/>
      <c r="G665" s="69" t="s">
        <v>1217</v>
      </c>
      <c r="H665" s="69">
        <v>1.5</v>
      </c>
      <c r="I665" s="273">
        <v>42981.4583333333</v>
      </c>
      <c r="J665" s="273">
        <v>42981.5833333333</v>
      </c>
      <c r="K665" s="257">
        <f t="shared" si="23"/>
        <v>3</v>
      </c>
      <c r="L665" s="155"/>
      <c r="M665" s="257">
        <f t="shared" si="24"/>
        <v>0</v>
      </c>
      <c r="N665" s="69"/>
    </row>
    <row r="666" spans="1:14">
      <c r="A666" s="213">
        <v>42982</v>
      </c>
      <c r="B666" s="168" t="s">
        <v>54</v>
      </c>
      <c r="C666" s="167" t="s">
        <v>287</v>
      </c>
      <c r="D666" s="154" t="s">
        <v>291</v>
      </c>
      <c r="E666" s="154" t="s">
        <v>284</v>
      </c>
      <c r="F666" s="69" t="s">
        <v>698</v>
      </c>
      <c r="G666" s="69" t="s">
        <v>1218</v>
      </c>
      <c r="H666" s="69">
        <v>1.8</v>
      </c>
      <c r="I666" s="273">
        <v>42980.6458333333</v>
      </c>
      <c r="J666" s="273">
        <v>42981.625</v>
      </c>
      <c r="K666" s="257">
        <f t="shared" si="23"/>
        <v>23.5000000008149</v>
      </c>
      <c r="L666" s="155"/>
      <c r="M666" s="257">
        <f t="shared" si="24"/>
        <v>0</v>
      </c>
      <c r="N666" s="69"/>
    </row>
    <row r="667" spans="1:14">
      <c r="A667" s="213">
        <v>42982</v>
      </c>
      <c r="B667" s="168" t="s">
        <v>54</v>
      </c>
      <c r="C667" s="167" t="s">
        <v>328</v>
      </c>
      <c r="D667" s="154" t="s">
        <v>602</v>
      </c>
      <c r="E667" s="155" t="s">
        <v>56</v>
      </c>
      <c r="F667" s="69" t="s">
        <v>871</v>
      </c>
      <c r="G667" s="69" t="s">
        <v>1216</v>
      </c>
      <c r="H667" s="69">
        <v>2.2</v>
      </c>
      <c r="I667" s="273">
        <v>42979.0416666667</v>
      </c>
      <c r="J667" s="273">
        <v>42980.625</v>
      </c>
      <c r="K667" s="257">
        <f t="shared" si="23"/>
        <v>37.9999999991851</v>
      </c>
      <c r="L667" s="155"/>
      <c r="M667" s="257">
        <f t="shared" si="24"/>
        <v>0</v>
      </c>
      <c r="N667" s="69"/>
    </row>
    <row r="668" spans="1:14">
      <c r="A668" s="213">
        <v>42984</v>
      </c>
      <c r="B668" s="168" t="s">
        <v>54</v>
      </c>
      <c r="C668" s="167" t="s">
        <v>340</v>
      </c>
      <c r="D668" s="154" t="s">
        <v>348</v>
      </c>
      <c r="E668" s="154" t="s">
        <v>280</v>
      </c>
      <c r="F668" s="69" t="s">
        <v>695</v>
      </c>
      <c r="G668" s="69" t="s">
        <v>1219</v>
      </c>
      <c r="H668" s="69">
        <v>1</v>
      </c>
      <c r="I668" s="273">
        <v>42982.5625</v>
      </c>
      <c r="J668" s="273">
        <v>42982.7083333333</v>
      </c>
      <c r="K668" s="257">
        <f t="shared" si="23"/>
        <v>3.50000000005821</v>
      </c>
      <c r="L668" s="155"/>
      <c r="M668" s="257">
        <f t="shared" si="24"/>
        <v>0</v>
      </c>
      <c r="N668" s="69"/>
    </row>
    <row r="669" spans="1:14">
      <c r="A669" s="213">
        <v>42984</v>
      </c>
      <c r="B669" s="168" t="s">
        <v>54</v>
      </c>
      <c r="C669" s="167" t="s">
        <v>328</v>
      </c>
      <c r="D669" s="154" t="s">
        <v>602</v>
      </c>
      <c r="E669" s="155" t="s">
        <v>56</v>
      </c>
      <c r="F669" s="69" t="s">
        <v>801</v>
      </c>
      <c r="G669" s="69" t="s">
        <v>1220</v>
      </c>
      <c r="H669" s="69">
        <v>1.2</v>
      </c>
      <c r="I669" s="273">
        <v>42981.7916666667</v>
      </c>
      <c r="J669" s="273">
        <v>42982.4166666667</v>
      </c>
      <c r="K669" s="257">
        <f t="shared" si="23"/>
        <v>15</v>
      </c>
      <c r="L669" s="155"/>
      <c r="M669" s="257">
        <f t="shared" si="24"/>
        <v>0</v>
      </c>
      <c r="N669" s="69"/>
    </row>
    <row r="670" spans="1:14">
      <c r="A670" s="213">
        <v>42984</v>
      </c>
      <c r="B670" s="168" t="s">
        <v>54</v>
      </c>
      <c r="C670" s="167" t="s">
        <v>328</v>
      </c>
      <c r="D670" s="154" t="s">
        <v>602</v>
      </c>
      <c r="E670" s="155" t="s">
        <v>56</v>
      </c>
      <c r="F670" s="69" t="s">
        <v>801</v>
      </c>
      <c r="G670" s="69" t="s">
        <v>1221</v>
      </c>
      <c r="H670" s="69">
        <v>1.2</v>
      </c>
      <c r="I670" s="273">
        <v>42980.0833333333</v>
      </c>
      <c r="J670" s="273">
        <v>42980.5625</v>
      </c>
      <c r="K670" s="257">
        <f t="shared" si="23"/>
        <v>11.4999999999418</v>
      </c>
      <c r="L670" s="155"/>
      <c r="M670" s="257">
        <f t="shared" si="24"/>
        <v>0</v>
      </c>
      <c r="N670" s="69"/>
    </row>
    <row r="671" spans="1:14">
      <c r="A671" s="213">
        <v>42984</v>
      </c>
      <c r="B671" s="168" t="s">
        <v>54</v>
      </c>
      <c r="C671" s="167" t="s">
        <v>287</v>
      </c>
      <c r="D671" s="154" t="s">
        <v>291</v>
      </c>
      <c r="E671" s="154" t="s">
        <v>284</v>
      </c>
      <c r="F671" s="69" t="s">
        <v>801</v>
      </c>
      <c r="G671" s="69" t="s">
        <v>1222</v>
      </c>
      <c r="H671" s="69">
        <v>1.5</v>
      </c>
      <c r="I671" s="273">
        <v>42981.8333333333</v>
      </c>
      <c r="J671" s="273">
        <v>42983.0208333333</v>
      </c>
      <c r="K671" s="257">
        <f t="shared" si="23"/>
        <v>28.5</v>
      </c>
      <c r="L671" s="155"/>
      <c r="M671" s="257">
        <f t="shared" si="24"/>
        <v>0</v>
      </c>
      <c r="N671" s="69"/>
    </row>
    <row r="672" spans="1:14">
      <c r="A672" s="213">
        <v>42984</v>
      </c>
      <c r="B672" s="168" t="s">
        <v>54</v>
      </c>
      <c r="C672" s="167" t="s">
        <v>287</v>
      </c>
      <c r="D672" s="154" t="s">
        <v>288</v>
      </c>
      <c r="E672" s="154" t="s">
        <v>284</v>
      </c>
      <c r="F672" s="69" t="s">
        <v>987</v>
      </c>
      <c r="G672" s="69" t="s">
        <v>1223</v>
      </c>
      <c r="H672" s="69">
        <v>1.5</v>
      </c>
      <c r="I672" s="273">
        <v>42983.0625</v>
      </c>
      <c r="J672" s="273">
        <v>42983.9791666667</v>
      </c>
      <c r="K672" s="86">
        <f t="shared" si="23"/>
        <v>21.9999999999418</v>
      </c>
      <c r="L672" s="155"/>
      <c r="M672" s="86">
        <f t="shared" si="24"/>
        <v>0</v>
      </c>
      <c r="N672" s="69"/>
    </row>
    <row r="673" spans="1:14">
      <c r="A673" s="213">
        <v>42984</v>
      </c>
      <c r="B673" s="168" t="s">
        <v>54</v>
      </c>
      <c r="C673" s="167" t="s">
        <v>27</v>
      </c>
      <c r="D673" s="154" t="s">
        <v>600</v>
      </c>
      <c r="E673" s="155" t="s">
        <v>56</v>
      </c>
      <c r="F673" s="69" t="s">
        <v>695</v>
      </c>
      <c r="G673" s="69" t="s">
        <v>1224</v>
      </c>
      <c r="H673" s="69">
        <v>1.2</v>
      </c>
      <c r="I673" s="273">
        <v>42983.1666666667</v>
      </c>
      <c r="J673" s="273">
        <v>42983.9166666667</v>
      </c>
      <c r="K673" s="257">
        <f t="shared" si="23"/>
        <v>18</v>
      </c>
      <c r="L673" s="155"/>
      <c r="M673" s="257">
        <f t="shared" si="24"/>
        <v>0</v>
      </c>
      <c r="N673" s="69"/>
    </row>
    <row r="674" spans="1:14">
      <c r="A674" s="213">
        <v>42984</v>
      </c>
      <c r="B674" s="168" t="s">
        <v>54</v>
      </c>
      <c r="C674" s="167" t="s">
        <v>287</v>
      </c>
      <c r="D674" s="154" t="s">
        <v>291</v>
      </c>
      <c r="E674" s="154" t="s">
        <v>284</v>
      </c>
      <c r="F674" s="69" t="s">
        <v>695</v>
      </c>
      <c r="G674" s="69" t="s">
        <v>1225</v>
      </c>
      <c r="H674" s="69">
        <v>1.8</v>
      </c>
      <c r="I674" s="273">
        <v>42982.6666666667</v>
      </c>
      <c r="J674" s="273">
        <v>42983.5833333333</v>
      </c>
      <c r="K674" s="257">
        <f t="shared" si="23"/>
        <v>22.0000000001164</v>
      </c>
      <c r="L674" s="155"/>
      <c r="M674" s="257">
        <f t="shared" si="24"/>
        <v>0</v>
      </c>
      <c r="N674" s="69"/>
    </row>
    <row r="675" spans="1:14">
      <c r="A675" s="213">
        <v>42984</v>
      </c>
      <c r="B675" s="168" t="s">
        <v>54</v>
      </c>
      <c r="C675" s="167" t="s">
        <v>287</v>
      </c>
      <c r="D675" s="154" t="s">
        <v>288</v>
      </c>
      <c r="E675" s="154" t="s">
        <v>284</v>
      </c>
      <c r="F675" s="69" t="s">
        <v>695</v>
      </c>
      <c r="G675" s="69" t="s">
        <v>1226</v>
      </c>
      <c r="H675" s="69">
        <v>2.2</v>
      </c>
      <c r="I675" s="273">
        <v>42980.625</v>
      </c>
      <c r="J675" s="273">
        <v>42983.6458333333</v>
      </c>
      <c r="K675" s="257">
        <f t="shared" si="23"/>
        <v>72.5000000000582</v>
      </c>
      <c r="L675" s="155"/>
      <c r="M675" s="257">
        <f t="shared" si="24"/>
        <v>0</v>
      </c>
      <c r="N675" s="69"/>
    </row>
    <row r="676" spans="1:14">
      <c r="A676" s="213"/>
      <c r="B676" s="168"/>
      <c r="C676" s="167"/>
      <c r="D676" s="154"/>
      <c r="E676" s="154"/>
      <c r="F676" s="69"/>
      <c r="G676" s="69"/>
      <c r="H676" s="69"/>
      <c r="I676" s="273"/>
      <c r="J676" s="273"/>
      <c r="K676" s="257">
        <f t="shared" si="23"/>
        <v>0</v>
      </c>
      <c r="L676" s="155"/>
      <c r="M676" s="257">
        <f t="shared" si="24"/>
        <v>0</v>
      </c>
      <c r="N676" s="69"/>
    </row>
    <row r="677" spans="1:14">
      <c r="A677" s="213"/>
      <c r="B677" s="69"/>
      <c r="C677" s="61"/>
      <c r="D677" s="69"/>
      <c r="E677" s="69"/>
      <c r="F677" s="69"/>
      <c r="G677" s="69"/>
      <c r="H677" s="69"/>
      <c r="I677" s="273"/>
      <c r="J677" s="273"/>
      <c r="K677" s="257">
        <f t="shared" si="23"/>
        <v>0</v>
      </c>
      <c r="L677" s="155"/>
      <c r="M677" s="257">
        <f t="shared" si="24"/>
        <v>0</v>
      </c>
      <c r="N677" s="69"/>
    </row>
    <row r="678" spans="1:14">
      <c r="A678" s="213"/>
      <c r="B678" s="69"/>
      <c r="C678" s="61"/>
      <c r="D678" s="69"/>
      <c r="E678" s="69"/>
      <c r="F678" s="69"/>
      <c r="G678" s="69"/>
      <c r="H678" s="69"/>
      <c r="I678" s="273"/>
      <c r="J678" s="273"/>
      <c r="K678" s="257">
        <f t="shared" si="23"/>
        <v>0</v>
      </c>
      <c r="L678" s="155"/>
      <c r="M678" s="257">
        <f t="shared" si="24"/>
        <v>0</v>
      </c>
      <c r="N678" s="69"/>
    </row>
    <row r="679" spans="1:14">
      <c r="A679" s="213"/>
      <c r="B679" s="69"/>
      <c r="C679" s="61"/>
      <c r="D679" s="69"/>
      <c r="E679" s="69"/>
      <c r="F679" s="69"/>
      <c r="G679" s="69"/>
      <c r="H679" s="69"/>
      <c r="I679" s="273"/>
      <c r="J679" s="273"/>
      <c r="K679" s="257">
        <f t="shared" si="23"/>
        <v>0</v>
      </c>
      <c r="L679" s="155"/>
      <c r="M679" s="257">
        <f t="shared" si="24"/>
        <v>0</v>
      </c>
      <c r="N679" s="69"/>
    </row>
    <row r="680" spans="1:14">
      <c r="A680" s="213"/>
      <c r="B680" s="69"/>
      <c r="C680" s="61"/>
      <c r="D680" s="69"/>
      <c r="E680" s="69"/>
      <c r="F680" s="69"/>
      <c r="G680" s="69"/>
      <c r="H680" s="69"/>
      <c r="I680" s="273"/>
      <c r="J680" s="273"/>
      <c r="K680" s="257">
        <f t="shared" si="23"/>
        <v>0</v>
      </c>
      <c r="L680" s="155"/>
      <c r="M680" s="257">
        <f t="shared" si="24"/>
        <v>0</v>
      </c>
      <c r="N680" s="69"/>
    </row>
    <row r="681" spans="1:14">
      <c r="A681" s="213"/>
      <c r="B681" s="69"/>
      <c r="C681" s="61"/>
      <c r="D681" s="69"/>
      <c r="E681" s="69"/>
      <c r="F681" s="69"/>
      <c r="G681" s="69"/>
      <c r="H681" s="69"/>
      <c r="I681" s="273"/>
      <c r="J681" s="273"/>
      <c r="K681" s="86">
        <f t="shared" si="23"/>
        <v>0</v>
      </c>
      <c r="L681" s="155"/>
      <c r="M681" s="86">
        <f t="shared" si="24"/>
        <v>0</v>
      </c>
      <c r="N681" s="69"/>
    </row>
    <row r="682" spans="1:14">
      <c r="A682" s="213"/>
      <c r="B682" s="69"/>
      <c r="C682" s="61"/>
      <c r="D682" s="69"/>
      <c r="E682" s="69"/>
      <c r="F682" s="69"/>
      <c r="G682" s="69"/>
      <c r="H682" s="69"/>
      <c r="I682" s="273"/>
      <c r="J682" s="273"/>
      <c r="K682" s="257">
        <f t="shared" si="23"/>
        <v>0</v>
      </c>
      <c r="L682" s="155"/>
      <c r="M682" s="257">
        <f t="shared" si="24"/>
        <v>0</v>
      </c>
      <c r="N682" s="69"/>
    </row>
    <row r="683" spans="1:14">
      <c r="A683" s="213"/>
      <c r="B683" s="69"/>
      <c r="C683" s="61"/>
      <c r="D683" s="69"/>
      <c r="E683" s="69"/>
      <c r="F683" s="69"/>
      <c r="G683" s="69"/>
      <c r="H683" s="69"/>
      <c r="I683" s="273"/>
      <c r="J683" s="273"/>
      <c r="K683" s="257">
        <f t="shared" si="23"/>
        <v>0</v>
      </c>
      <c r="L683" s="155"/>
      <c r="M683" s="257">
        <f t="shared" si="24"/>
        <v>0</v>
      </c>
      <c r="N683" s="69"/>
    </row>
    <row r="684" spans="1:14">
      <c r="A684" s="213"/>
      <c r="B684" s="69"/>
      <c r="C684" s="61"/>
      <c r="D684" s="69"/>
      <c r="E684" s="69"/>
      <c r="F684" s="69"/>
      <c r="G684" s="69"/>
      <c r="H684" s="69"/>
      <c r="I684" s="273"/>
      <c r="J684" s="273"/>
      <c r="K684" s="257">
        <f t="shared" si="23"/>
        <v>0</v>
      </c>
      <c r="L684" s="155"/>
      <c r="M684" s="257">
        <f t="shared" si="24"/>
        <v>0</v>
      </c>
      <c r="N684" s="69"/>
    </row>
    <row r="685" spans="1:14">
      <c r="A685" s="213"/>
      <c r="B685" s="69"/>
      <c r="C685" s="61"/>
      <c r="D685" s="69"/>
      <c r="E685" s="69"/>
      <c r="F685" s="69"/>
      <c r="G685" s="69"/>
      <c r="H685" s="69"/>
      <c r="I685" s="273"/>
      <c r="J685" s="273"/>
      <c r="K685" s="257">
        <f t="shared" si="23"/>
        <v>0</v>
      </c>
      <c r="L685" s="155"/>
      <c r="M685" s="257">
        <f t="shared" si="24"/>
        <v>0</v>
      </c>
      <c r="N685" s="69"/>
    </row>
    <row r="686" spans="1:14">
      <c r="A686" s="213"/>
      <c r="B686" s="69"/>
      <c r="C686" s="61"/>
      <c r="D686" s="69"/>
      <c r="E686" s="69"/>
      <c r="F686" s="69"/>
      <c r="G686" s="69"/>
      <c r="H686" s="69"/>
      <c r="I686" s="273"/>
      <c r="J686" s="273"/>
      <c r="K686" s="257">
        <f t="shared" si="23"/>
        <v>0</v>
      </c>
      <c r="L686" s="155"/>
      <c r="M686" s="257">
        <f t="shared" si="24"/>
        <v>0</v>
      </c>
      <c r="N686" s="69"/>
    </row>
    <row r="687" spans="1:14">
      <c r="A687" s="213"/>
      <c r="B687" s="69"/>
      <c r="C687" s="61"/>
      <c r="D687" s="69"/>
      <c r="E687" s="69"/>
      <c r="F687" s="69"/>
      <c r="G687" s="69"/>
      <c r="H687" s="69"/>
      <c r="I687" s="273"/>
      <c r="J687" s="273"/>
      <c r="K687" s="257">
        <f t="shared" si="23"/>
        <v>0</v>
      </c>
      <c r="L687" s="155"/>
      <c r="M687" s="257">
        <f t="shared" si="24"/>
        <v>0</v>
      </c>
      <c r="N687" s="69"/>
    </row>
    <row r="688" spans="1:14">
      <c r="A688" s="213"/>
      <c r="B688" s="69"/>
      <c r="C688" s="61"/>
      <c r="D688" s="69"/>
      <c r="E688" s="69"/>
      <c r="F688" s="69"/>
      <c r="G688" s="69"/>
      <c r="H688" s="69"/>
      <c r="I688" s="273"/>
      <c r="J688" s="273"/>
      <c r="K688" s="257">
        <f t="shared" si="23"/>
        <v>0</v>
      </c>
      <c r="L688" s="155"/>
      <c r="M688" s="257">
        <f t="shared" si="24"/>
        <v>0</v>
      </c>
      <c r="N688" s="69"/>
    </row>
    <row r="689" spans="1:14">
      <c r="A689" s="213"/>
      <c r="B689" s="69"/>
      <c r="C689" s="61"/>
      <c r="D689" s="69"/>
      <c r="E689" s="69"/>
      <c r="F689" s="69"/>
      <c r="G689" s="69"/>
      <c r="H689" s="69"/>
      <c r="I689" s="273"/>
      <c r="J689" s="273"/>
      <c r="K689" s="257">
        <f t="shared" si="23"/>
        <v>0</v>
      </c>
      <c r="L689" s="155"/>
      <c r="M689" s="257">
        <f t="shared" si="24"/>
        <v>0</v>
      </c>
      <c r="N689" s="69"/>
    </row>
    <row r="690" spans="1:14">
      <c r="A690" s="213"/>
      <c r="B690" s="69"/>
      <c r="C690" s="61"/>
      <c r="D690" s="69"/>
      <c r="E690" s="69"/>
      <c r="F690" s="69"/>
      <c r="G690" s="69"/>
      <c r="H690" s="69"/>
      <c r="I690" s="273"/>
      <c r="J690" s="273"/>
      <c r="K690" s="86">
        <f t="shared" si="23"/>
        <v>0</v>
      </c>
      <c r="L690" s="155"/>
      <c r="M690" s="86">
        <f t="shared" si="24"/>
        <v>0</v>
      </c>
      <c r="N690" s="69"/>
    </row>
    <row r="691" spans="1:14">
      <c r="A691" s="213"/>
      <c r="B691" s="69"/>
      <c r="C691" s="61"/>
      <c r="D691" s="69"/>
      <c r="E691" s="69"/>
      <c r="F691" s="69"/>
      <c r="G691" s="69"/>
      <c r="H691" s="69"/>
      <c r="I691" s="273"/>
      <c r="J691" s="273"/>
      <c r="K691" s="257">
        <f t="shared" si="23"/>
        <v>0</v>
      </c>
      <c r="L691" s="155"/>
      <c r="M691" s="257">
        <f t="shared" si="24"/>
        <v>0</v>
      </c>
      <c r="N691" s="69"/>
    </row>
    <row r="692" spans="1:14">
      <c r="A692" s="213"/>
      <c r="B692" s="69"/>
      <c r="C692" s="61"/>
      <c r="D692" s="69"/>
      <c r="E692" s="69"/>
      <c r="F692" s="69"/>
      <c r="G692" s="69"/>
      <c r="H692" s="69"/>
      <c r="I692" s="273"/>
      <c r="J692" s="273"/>
      <c r="K692" s="257">
        <f t="shared" si="23"/>
        <v>0</v>
      </c>
      <c r="L692" s="155"/>
      <c r="M692" s="257">
        <f t="shared" si="24"/>
        <v>0</v>
      </c>
      <c r="N692" s="69"/>
    </row>
    <row r="693" spans="1:14">
      <c r="A693" s="213"/>
      <c r="B693" s="69"/>
      <c r="C693" s="61"/>
      <c r="D693" s="69"/>
      <c r="E693" s="69"/>
      <c r="F693" s="69"/>
      <c r="G693" s="69"/>
      <c r="H693" s="69"/>
      <c r="I693" s="273"/>
      <c r="J693" s="273"/>
      <c r="K693" s="257">
        <f t="shared" si="23"/>
        <v>0</v>
      </c>
      <c r="L693" s="155"/>
      <c r="M693" s="257">
        <f t="shared" si="24"/>
        <v>0</v>
      </c>
      <c r="N693" s="69"/>
    </row>
    <row r="694" spans="1:14">
      <c r="A694" s="213"/>
      <c r="B694" s="69"/>
      <c r="C694" s="61"/>
      <c r="D694" s="69"/>
      <c r="E694" s="69"/>
      <c r="F694" s="69"/>
      <c r="G694" s="69"/>
      <c r="H694" s="69"/>
      <c r="I694" s="273"/>
      <c r="J694" s="273"/>
      <c r="K694" s="257">
        <f t="shared" si="23"/>
        <v>0</v>
      </c>
      <c r="L694" s="155"/>
      <c r="M694" s="257">
        <f t="shared" si="24"/>
        <v>0</v>
      </c>
      <c r="N694" s="69"/>
    </row>
    <row r="695" spans="1:14">
      <c r="A695" s="213"/>
      <c r="B695" s="69"/>
      <c r="C695" s="61"/>
      <c r="D695" s="69"/>
      <c r="E695" s="69"/>
      <c r="F695" s="69"/>
      <c r="G695" s="69"/>
      <c r="H695" s="69"/>
      <c r="I695" s="273"/>
      <c r="J695" s="273"/>
      <c r="K695" s="257">
        <f t="shared" si="23"/>
        <v>0</v>
      </c>
      <c r="L695" s="155"/>
      <c r="M695" s="257">
        <f t="shared" si="24"/>
        <v>0</v>
      </c>
      <c r="N695" s="69"/>
    </row>
    <row r="696" spans="1:14">
      <c r="A696" s="213"/>
      <c r="B696" s="69"/>
      <c r="C696" s="61"/>
      <c r="D696" s="69"/>
      <c r="E696" s="69"/>
      <c r="F696" s="69"/>
      <c r="G696" s="69"/>
      <c r="H696" s="69"/>
      <c r="I696" s="273"/>
      <c r="J696" s="273"/>
      <c r="K696" s="257">
        <f t="shared" si="23"/>
        <v>0</v>
      </c>
      <c r="L696" s="155"/>
      <c r="M696" s="257">
        <f t="shared" si="24"/>
        <v>0</v>
      </c>
      <c r="N696" s="69"/>
    </row>
    <row r="697" spans="1:14">
      <c r="A697" s="213"/>
      <c r="B697" s="69"/>
      <c r="C697" s="61"/>
      <c r="D697" s="69"/>
      <c r="E697" s="69"/>
      <c r="F697" s="69"/>
      <c r="G697" s="69"/>
      <c r="H697" s="69"/>
      <c r="I697" s="273"/>
      <c r="J697" s="273"/>
      <c r="K697" s="257">
        <f t="shared" si="23"/>
        <v>0</v>
      </c>
      <c r="L697" s="155"/>
      <c r="M697" s="257">
        <f t="shared" si="24"/>
        <v>0</v>
      </c>
      <c r="N697" s="69"/>
    </row>
    <row r="698" spans="1:14">
      <c r="A698" s="213"/>
      <c r="B698" s="69"/>
      <c r="C698" s="61"/>
      <c r="D698" s="69"/>
      <c r="E698" s="69"/>
      <c r="F698" s="69"/>
      <c r="G698" s="69"/>
      <c r="H698" s="69"/>
      <c r="I698" s="273"/>
      <c r="J698" s="273"/>
      <c r="K698" s="257">
        <f t="shared" si="23"/>
        <v>0</v>
      </c>
      <c r="L698" s="155"/>
      <c r="M698" s="257">
        <f t="shared" si="24"/>
        <v>0</v>
      </c>
      <c r="N698" s="69"/>
    </row>
    <row r="699" spans="1:14">
      <c r="A699" s="213"/>
      <c r="B699" s="69"/>
      <c r="C699" s="61"/>
      <c r="D699" s="69"/>
      <c r="E699" s="69"/>
      <c r="F699" s="69"/>
      <c r="G699" s="69"/>
      <c r="H699" s="69"/>
      <c r="I699" s="273"/>
      <c r="J699" s="273"/>
      <c r="K699" s="86">
        <f t="shared" si="23"/>
        <v>0</v>
      </c>
      <c r="L699" s="155"/>
      <c r="M699" s="86">
        <f t="shared" si="24"/>
        <v>0</v>
      </c>
      <c r="N699" s="69"/>
    </row>
    <row r="700" spans="1:14">
      <c r="A700" s="213"/>
      <c r="B700" s="69"/>
      <c r="C700" s="61"/>
      <c r="D700" s="69"/>
      <c r="E700" s="69"/>
      <c r="F700" s="69"/>
      <c r="G700" s="69"/>
      <c r="H700" s="69"/>
      <c r="I700" s="273"/>
      <c r="J700" s="273"/>
      <c r="K700" s="257">
        <f t="shared" si="23"/>
        <v>0</v>
      </c>
      <c r="L700" s="155"/>
      <c r="M700" s="257">
        <f t="shared" si="24"/>
        <v>0</v>
      </c>
      <c r="N700" s="69"/>
    </row>
    <row r="701" spans="1:14">
      <c r="A701" s="213"/>
      <c r="B701" s="69"/>
      <c r="C701" s="61"/>
      <c r="D701" s="69"/>
      <c r="E701" s="69"/>
      <c r="F701" s="69"/>
      <c r="G701" s="69"/>
      <c r="H701" s="69"/>
      <c r="I701" s="273"/>
      <c r="J701" s="273"/>
      <c r="K701" s="257">
        <f t="shared" si="23"/>
        <v>0</v>
      </c>
      <c r="L701" s="155"/>
      <c r="M701" s="257">
        <f t="shared" si="24"/>
        <v>0</v>
      </c>
      <c r="N701" s="69"/>
    </row>
    <row r="702" spans="1:14">
      <c r="A702" s="213"/>
      <c r="B702" s="69"/>
      <c r="C702" s="61"/>
      <c r="D702" s="69"/>
      <c r="E702" s="69"/>
      <c r="F702" s="69"/>
      <c r="G702" s="69"/>
      <c r="H702" s="69"/>
      <c r="I702" s="273"/>
      <c r="J702" s="273"/>
      <c r="K702" s="257">
        <f t="shared" si="23"/>
        <v>0</v>
      </c>
      <c r="L702" s="155"/>
      <c r="M702" s="257">
        <f t="shared" si="24"/>
        <v>0</v>
      </c>
      <c r="N702" s="69"/>
    </row>
    <row r="703" spans="1:14">
      <c r="A703" s="213"/>
      <c r="B703" s="69"/>
      <c r="C703" s="61"/>
      <c r="D703" s="69"/>
      <c r="E703" s="69"/>
      <c r="F703" s="69"/>
      <c r="G703" s="69"/>
      <c r="H703" s="69"/>
      <c r="I703" s="273"/>
      <c r="J703" s="273"/>
      <c r="K703" s="257">
        <f t="shared" si="23"/>
        <v>0</v>
      </c>
      <c r="L703" s="155"/>
      <c r="M703" s="257">
        <f t="shared" si="24"/>
        <v>0</v>
      </c>
      <c r="N703" s="69"/>
    </row>
    <row r="704" spans="1:14">
      <c r="A704" s="213"/>
      <c r="B704" s="69"/>
      <c r="C704" s="61"/>
      <c r="D704" s="69"/>
      <c r="E704" s="69"/>
      <c r="F704" s="69"/>
      <c r="G704" s="69"/>
      <c r="H704" s="69"/>
      <c r="I704" s="273"/>
      <c r="J704" s="273"/>
      <c r="K704" s="257">
        <f t="shared" si="23"/>
        <v>0</v>
      </c>
      <c r="L704" s="155"/>
      <c r="M704" s="257">
        <f t="shared" si="24"/>
        <v>0</v>
      </c>
      <c r="N704" s="69"/>
    </row>
    <row r="705" spans="1:14">
      <c r="A705" s="213"/>
      <c r="B705" s="69"/>
      <c r="C705" s="61"/>
      <c r="D705" s="69"/>
      <c r="E705" s="69"/>
      <c r="F705" s="69"/>
      <c r="G705" s="69"/>
      <c r="H705" s="69"/>
      <c r="I705" s="273"/>
      <c r="J705" s="273"/>
      <c r="K705" s="257">
        <f t="shared" si="23"/>
        <v>0</v>
      </c>
      <c r="L705" s="155"/>
      <c r="M705" s="257">
        <f t="shared" si="24"/>
        <v>0</v>
      </c>
      <c r="N705" s="69"/>
    </row>
    <row r="706" spans="1:14">
      <c r="A706" s="213"/>
      <c r="B706" s="69"/>
      <c r="C706" s="61"/>
      <c r="D706" s="69"/>
      <c r="E706" s="69"/>
      <c r="F706" s="69"/>
      <c r="G706" s="69"/>
      <c r="H706" s="69"/>
      <c r="I706" s="273"/>
      <c r="J706" s="273"/>
      <c r="K706" s="257">
        <f t="shared" si="23"/>
        <v>0</v>
      </c>
      <c r="L706" s="155"/>
      <c r="M706" s="257">
        <f t="shared" si="24"/>
        <v>0</v>
      </c>
      <c r="N706" s="69"/>
    </row>
    <row r="707" spans="1:14">
      <c r="A707" s="213"/>
      <c r="B707" s="69"/>
      <c r="C707" s="61"/>
      <c r="D707" s="69"/>
      <c r="E707" s="69"/>
      <c r="F707" s="69"/>
      <c r="G707" s="69"/>
      <c r="H707" s="69"/>
      <c r="I707" s="273"/>
      <c r="J707" s="273"/>
      <c r="K707" s="257">
        <f t="shared" si="23"/>
        <v>0</v>
      </c>
      <c r="L707" s="155"/>
      <c r="M707" s="257">
        <f t="shared" si="24"/>
        <v>0</v>
      </c>
      <c r="N707" s="69"/>
    </row>
    <row r="708" spans="1:14">
      <c r="A708" s="213"/>
      <c r="B708" s="69"/>
      <c r="C708" s="61"/>
      <c r="D708" s="69"/>
      <c r="E708" s="69"/>
      <c r="F708" s="69"/>
      <c r="G708" s="69"/>
      <c r="H708" s="69"/>
      <c r="I708" s="273"/>
      <c r="J708" s="273"/>
      <c r="K708" s="86">
        <f t="shared" si="23"/>
        <v>0</v>
      </c>
      <c r="L708" s="155"/>
      <c r="M708" s="86">
        <f t="shared" si="24"/>
        <v>0</v>
      </c>
      <c r="N708" s="69"/>
    </row>
    <row r="709" spans="1:14">
      <c r="A709" s="213"/>
      <c r="B709" s="69"/>
      <c r="C709" s="61"/>
      <c r="D709" s="69"/>
      <c r="E709" s="69"/>
      <c r="F709" s="69"/>
      <c r="G709" s="69"/>
      <c r="H709" s="69"/>
      <c r="I709" s="273"/>
      <c r="J709" s="273"/>
      <c r="K709" s="257">
        <f t="shared" si="23"/>
        <v>0</v>
      </c>
      <c r="L709" s="155"/>
      <c r="M709" s="257">
        <f t="shared" si="24"/>
        <v>0</v>
      </c>
      <c r="N709" s="69"/>
    </row>
    <row r="710" spans="1:14">
      <c r="A710" s="213"/>
      <c r="B710" s="69"/>
      <c r="C710" s="61"/>
      <c r="D710" s="69"/>
      <c r="E710" s="69"/>
      <c r="F710" s="69"/>
      <c r="G710" s="69"/>
      <c r="H710" s="69"/>
      <c r="I710" s="273"/>
      <c r="J710" s="273"/>
      <c r="K710" s="257">
        <f t="shared" si="23"/>
        <v>0</v>
      </c>
      <c r="L710" s="155"/>
      <c r="M710" s="257">
        <f t="shared" si="24"/>
        <v>0</v>
      </c>
      <c r="N710" s="69"/>
    </row>
    <row r="711" spans="1:14">
      <c r="A711" s="213"/>
      <c r="B711" s="69"/>
      <c r="C711" s="61"/>
      <c r="D711" s="69"/>
      <c r="E711" s="69"/>
      <c r="F711" s="69"/>
      <c r="G711" s="69"/>
      <c r="H711" s="69"/>
      <c r="I711" s="273"/>
      <c r="J711" s="273"/>
      <c r="K711" s="257">
        <f t="shared" si="23"/>
        <v>0</v>
      </c>
      <c r="L711" s="155"/>
      <c r="M711" s="257">
        <f t="shared" si="24"/>
        <v>0</v>
      </c>
      <c r="N711" s="69"/>
    </row>
    <row r="712" spans="1:14">
      <c r="A712" s="213"/>
      <c r="B712" s="69"/>
      <c r="C712" s="61"/>
      <c r="D712" s="69"/>
      <c r="E712" s="69"/>
      <c r="F712" s="69"/>
      <c r="G712" s="69"/>
      <c r="H712" s="69"/>
      <c r="I712" s="273"/>
      <c r="J712" s="273"/>
      <c r="K712" s="257">
        <f t="shared" si="23"/>
        <v>0</v>
      </c>
      <c r="L712" s="155"/>
      <c r="M712" s="257">
        <f t="shared" si="24"/>
        <v>0</v>
      </c>
      <c r="N712" s="69"/>
    </row>
    <row r="713" spans="1:14">
      <c r="A713" s="213"/>
      <c r="B713" s="69"/>
      <c r="C713" s="61"/>
      <c r="D713" s="69"/>
      <c r="E713" s="69"/>
      <c r="F713" s="69"/>
      <c r="G713" s="69"/>
      <c r="H713" s="69"/>
      <c r="I713" s="273"/>
      <c r="J713" s="273"/>
      <c r="K713" s="257">
        <f t="shared" si="23"/>
        <v>0</v>
      </c>
      <c r="L713" s="155"/>
      <c r="M713" s="257">
        <f t="shared" si="24"/>
        <v>0</v>
      </c>
      <c r="N713" s="69"/>
    </row>
    <row r="714" spans="1:14">
      <c r="A714" s="213"/>
      <c r="B714" s="69"/>
      <c r="C714" s="61"/>
      <c r="D714" s="69"/>
      <c r="E714" s="69"/>
      <c r="F714" s="69"/>
      <c r="G714" s="69"/>
      <c r="H714" s="69"/>
      <c r="I714" s="273"/>
      <c r="J714" s="273"/>
      <c r="K714" s="257">
        <f t="shared" si="23"/>
        <v>0</v>
      </c>
      <c r="L714" s="155"/>
      <c r="M714" s="257">
        <f t="shared" si="24"/>
        <v>0</v>
      </c>
      <c r="N714" s="69"/>
    </row>
    <row r="715" spans="1:14">
      <c r="A715" s="213"/>
      <c r="B715" s="69"/>
      <c r="C715" s="61"/>
      <c r="D715" s="69"/>
      <c r="E715" s="69"/>
      <c r="F715" s="69"/>
      <c r="G715" s="69"/>
      <c r="H715" s="69"/>
      <c r="I715" s="273"/>
      <c r="J715" s="273"/>
      <c r="K715" s="257">
        <f t="shared" si="23"/>
        <v>0</v>
      </c>
      <c r="L715" s="155"/>
      <c r="M715" s="257">
        <f t="shared" si="24"/>
        <v>0</v>
      </c>
      <c r="N715" s="69"/>
    </row>
    <row r="716" spans="1:14">
      <c r="A716" s="213"/>
      <c r="B716" s="69"/>
      <c r="C716" s="61"/>
      <c r="D716" s="69"/>
      <c r="E716" s="69"/>
      <c r="F716" s="69"/>
      <c r="G716" s="69"/>
      <c r="H716" s="69"/>
      <c r="I716" s="273"/>
      <c r="J716" s="273"/>
      <c r="K716" s="257">
        <f t="shared" ref="K716:K739" si="25">(J716-I716)*24</f>
        <v>0</v>
      </c>
      <c r="L716" s="155"/>
      <c r="M716" s="257">
        <f t="shared" ref="M716:M739" si="26">K716*L716</f>
        <v>0</v>
      </c>
      <c r="N716" s="69"/>
    </row>
    <row r="717" spans="1:14">
      <c r="A717" s="213"/>
      <c r="B717" s="69"/>
      <c r="C717" s="61"/>
      <c r="D717" s="69"/>
      <c r="E717" s="69"/>
      <c r="F717" s="69"/>
      <c r="G717" s="69"/>
      <c r="H717" s="69"/>
      <c r="I717" s="273"/>
      <c r="J717" s="273"/>
      <c r="K717" s="86">
        <f t="shared" si="25"/>
        <v>0</v>
      </c>
      <c r="L717" s="155"/>
      <c r="M717" s="86">
        <f t="shared" si="26"/>
        <v>0</v>
      </c>
      <c r="N717" s="69"/>
    </row>
    <row r="718" spans="1:14">
      <c r="A718" s="213"/>
      <c r="B718" s="69"/>
      <c r="C718" s="61"/>
      <c r="D718" s="69"/>
      <c r="E718" s="69"/>
      <c r="F718" s="69"/>
      <c r="G718" s="69"/>
      <c r="H718" s="69"/>
      <c r="I718" s="273"/>
      <c r="J718" s="273"/>
      <c r="K718" s="257">
        <f t="shared" si="25"/>
        <v>0</v>
      </c>
      <c r="L718" s="155"/>
      <c r="M718" s="257">
        <f t="shared" si="26"/>
        <v>0</v>
      </c>
      <c r="N718" s="69"/>
    </row>
    <row r="719" spans="1:14">
      <c r="A719" s="213"/>
      <c r="B719" s="69"/>
      <c r="C719" s="61"/>
      <c r="D719" s="69"/>
      <c r="E719" s="69"/>
      <c r="F719" s="69"/>
      <c r="G719" s="69"/>
      <c r="H719" s="69"/>
      <c r="I719" s="273"/>
      <c r="J719" s="273"/>
      <c r="K719" s="257">
        <f t="shared" si="25"/>
        <v>0</v>
      </c>
      <c r="L719" s="155"/>
      <c r="M719" s="257">
        <f t="shared" si="26"/>
        <v>0</v>
      </c>
      <c r="N719" s="69"/>
    </row>
    <row r="720" spans="1:14">
      <c r="A720" s="213"/>
      <c r="B720" s="69"/>
      <c r="C720" s="61"/>
      <c r="D720" s="69"/>
      <c r="E720" s="69"/>
      <c r="F720" s="69"/>
      <c r="G720" s="69"/>
      <c r="H720" s="69"/>
      <c r="I720" s="273"/>
      <c r="J720" s="273"/>
      <c r="K720" s="257">
        <f t="shared" si="25"/>
        <v>0</v>
      </c>
      <c r="L720" s="155"/>
      <c r="M720" s="257">
        <f t="shared" si="26"/>
        <v>0</v>
      </c>
      <c r="N720" s="69"/>
    </row>
    <row r="721" spans="1:14">
      <c r="A721" s="213"/>
      <c r="B721" s="69"/>
      <c r="C721" s="61"/>
      <c r="D721" s="69"/>
      <c r="E721" s="69"/>
      <c r="F721" s="69"/>
      <c r="G721" s="69"/>
      <c r="H721" s="69"/>
      <c r="I721" s="273"/>
      <c r="J721" s="273"/>
      <c r="K721" s="257">
        <f t="shared" si="25"/>
        <v>0</v>
      </c>
      <c r="L721" s="155"/>
      <c r="M721" s="257">
        <f t="shared" si="26"/>
        <v>0</v>
      </c>
      <c r="N721" s="69"/>
    </row>
    <row r="722" spans="1:14">
      <c r="A722" s="213"/>
      <c r="B722" s="69"/>
      <c r="C722" s="61"/>
      <c r="D722" s="69"/>
      <c r="E722" s="69"/>
      <c r="F722" s="69"/>
      <c r="G722" s="69"/>
      <c r="H722" s="69"/>
      <c r="I722" s="273"/>
      <c r="J722" s="273"/>
      <c r="K722" s="257">
        <f t="shared" si="25"/>
        <v>0</v>
      </c>
      <c r="L722" s="155"/>
      <c r="M722" s="257">
        <f t="shared" si="26"/>
        <v>0</v>
      </c>
      <c r="N722" s="69"/>
    </row>
    <row r="723" spans="1:14">
      <c r="A723" s="213"/>
      <c r="B723" s="69"/>
      <c r="C723" s="61"/>
      <c r="D723" s="69"/>
      <c r="E723" s="69"/>
      <c r="F723" s="69"/>
      <c r="G723" s="69"/>
      <c r="H723" s="69"/>
      <c r="I723" s="273"/>
      <c r="J723" s="273"/>
      <c r="K723" s="257">
        <f t="shared" si="25"/>
        <v>0</v>
      </c>
      <c r="L723" s="155"/>
      <c r="M723" s="257">
        <f t="shared" si="26"/>
        <v>0</v>
      </c>
      <c r="N723" s="69"/>
    </row>
    <row r="724" spans="1:14">
      <c r="A724" s="213"/>
      <c r="B724" s="69"/>
      <c r="C724" s="61"/>
      <c r="D724" s="69"/>
      <c r="E724" s="69"/>
      <c r="F724" s="69"/>
      <c r="G724" s="69"/>
      <c r="H724" s="69"/>
      <c r="I724" s="273"/>
      <c r="J724" s="273"/>
      <c r="K724" s="257">
        <f t="shared" si="25"/>
        <v>0</v>
      </c>
      <c r="L724" s="155"/>
      <c r="M724" s="257">
        <f t="shared" si="26"/>
        <v>0</v>
      </c>
      <c r="N724" s="69"/>
    </row>
    <row r="725" spans="1:14">
      <c r="A725" s="213"/>
      <c r="B725" s="69"/>
      <c r="C725" s="61"/>
      <c r="D725" s="69"/>
      <c r="E725" s="69"/>
      <c r="F725" s="69"/>
      <c r="G725" s="69"/>
      <c r="H725" s="69"/>
      <c r="I725" s="273"/>
      <c r="J725" s="273"/>
      <c r="K725" s="257">
        <f t="shared" si="25"/>
        <v>0</v>
      </c>
      <c r="L725" s="155"/>
      <c r="M725" s="257">
        <f t="shared" si="26"/>
        <v>0</v>
      </c>
      <c r="N725" s="69"/>
    </row>
    <row r="726" spans="1:14">
      <c r="A726" s="213"/>
      <c r="B726" s="69"/>
      <c r="C726" s="61"/>
      <c r="D726" s="69"/>
      <c r="E726" s="69"/>
      <c r="F726" s="69"/>
      <c r="G726" s="69"/>
      <c r="H726" s="69"/>
      <c r="I726" s="273"/>
      <c r="J726" s="273"/>
      <c r="K726" s="86">
        <f t="shared" si="25"/>
        <v>0</v>
      </c>
      <c r="L726" s="155"/>
      <c r="M726" s="86">
        <f t="shared" si="26"/>
        <v>0</v>
      </c>
      <c r="N726" s="69"/>
    </row>
    <row r="727" spans="1:14">
      <c r="A727" s="213"/>
      <c r="B727" s="69"/>
      <c r="C727" s="61"/>
      <c r="D727" s="69"/>
      <c r="E727" s="69"/>
      <c r="F727" s="69"/>
      <c r="G727" s="69"/>
      <c r="H727" s="69"/>
      <c r="I727" s="273"/>
      <c r="J727" s="273"/>
      <c r="K727" s="257">
        <f t="shared" si="25"/>
        <v>0</v>
      </c>
      <c r="L727" s="155"/>
      <c r="M727" s="257">
        <f t="shared" si="26"/>
        <v>0</v>
      </c>
      <c r="N727" s="69"/>
    </row>
    <row r="728" spans="1:14">
      <c r="A728" s="213"/>
      <c r="B728" s="69"/>
      <c r="C728" s="61"/>
      <c r="D728" s="69"/>
      <c r="E728" s="69"/>
      <c r="F728" s="69"/>
      <c r="G728" s="69"/>
      <c r="H728" s="69"/>
      <c r="I728" s="273"/>
      <c r="J728" s="273"/>
      <c r="K728" s="257">
        <f t="shared" si="25"/>
        <v>0</v>
      </c>
      <c r="L728" s="155"/>
      <c r="M728" s="257">
        <f t="shared" si="26"/>
        <v>0</v>
      </c>
      <c r="N728" s="69"/>
    </row>
    <row r="729" spans="1:14">
      <c r="A729" s="213"/>
      <c r="B729" s="69"/>
      <c r="C729" s="61"/>
      <c r="D729" s="69"/>
      <c r="E729" s="69"/>
      <c r="F729" s="69"/>
      <c r="G729" s="69"/>
      <c r="H729" s="69"/>
      <c r="I729" s="273"/>
      <c r="J729" s="273"/>
      <c r="K729" s="257">
        <f t="shared" si="25"/>
        <v>0</v>
      </c>
      <c r="L729" s="155"/>
      <c r="M729" s="257">
        <f t="shared" si="26"/>
        <v>0</v>
      </c>
      <c r="N729" s="69"/>
    </row>
    <row r="730" spans="1:14">
      <c r="A730" s="213"/>
      <c r="B730" s="69"/>
      <c r="C730" s="61"/>
      <c r="D730" s="69"/>
      <c r="E730" s="69"/>
      <c r="F730" s="69"/>
      <c r="G730" s="69"/>
      <c r="H730" s="69"/>
      <c r="I730" s="273"/>
      <c r="J730" s="273"/>
      <c r="K730" s="257">
        <f t="shared" si="25"/>
        <v>0</v>
      </c>
      <c r="L730" s="155"/>
      <c r="M730" s="257">
        <f t="shared" si="26"/>
        <v>0</v>
      </c>
      <c r="N730" s="69"/>
    </row>
    <row r="731" spans="1:14">
      <c r="A731" s="213"/>
      <c r="B731" s="69"/>
      <c r="C731" s="61"/>
      <c r="D731" s="69"/>
      <c r="E731" s="69"/>
      <c r="F731" s="69"/>
      <c r="G731" s="69"/>
      <c r="H731" s="69"/>
      <c r="I731" s="273"/>
      <c r="J731" s="273"/>
      <c r="K731" s="257">
        <f t="shared" si="25"/>
        <v>0</v>
      </c>
      <c r="L731" s="155"/>
      <c r="M731" s="257">
        <f t="shared" si="26"/>
        <v>0</v>
      </c>
      <c r="N731" s="69"/>
    </row>
    <row r="732" spans="1:14">
      <c r="A732" s="213"/>
      <c r="B732" s="69"/>
      <c r="C732" s="61"/>
      <c r="D732" s="69"/>
      <c r="E732" s="69"/>
      <c r="F732" s="69"/>
      <c r="G732" s="69"/>
      <c r="H732" s="69"/>
      <c r="I732" s="273"/>
      <c r="J732" s="273"/>
      <c r="K732" s="257">
        <f t="shared" si="25"/>
        <v>0</v>
      </c>
      <c r="L732" s="155"/>
      <c r="M732" s="257">
        <f t="shared" si="26"/>
        <v>0</v>
      </c>
      <c r="N732" s="69"/>
    </row>
    <row r="733" spans="1:14">
      <c r="A733" s="213"/>
      <c r="B733" s="69"/>
      <c r="C733" s="61"/>
      <c r="D733" s="69"/>
      <c r="E733" s="69"/>
      <c r="F733" s="69"/>
      <c r="G733" s="69"/>
      <c r="H733" s="69"/>
      <c r="I733" s="273"/>
      <c r="J733" s="273"/>
      <c r="K733" s="257">
        <f t="shared" si="25"/>
        <v>0</v>
      </c>
      <c r="L733" s="155"/>
      <c r="M733" s="257">
        <f t="shared" si="26"/>
        <v>0</v>
      </c>
      <c r="N733" s="69"/>
    </row>
    <row r="734" spans="1:14">
      <c r="A734" s="213"/>
      <c r="B734" s="69"/>
      <c r="C734" s="61"/>
      <c r="D734" s="69"/>
      <c r="E734" s="69"/>
      <c r="F734" s="69"/>
      <c r="G734" s="69"/>
      <c r="H734" s="69"/>
      <c r="I734" s="273"/>
      <c r="J734" s="273"/>
      <c r="K734" s="257">
        <f t="shared" si="25"/>
        <v>0</v>
      </c>
      <c r="L734" s="155"/>
      <c r="M734" s="257">
        <f t="shared" si="26"/>
        <v>0</v>
      </c>
      <c r="N734" s="69"/>
    </row>
    <row r="735" spans="1:14">
      <c r="A735" s="213"/>
      <c r="B735" s="69"/>
      <c r="C735" s="61"/>
      <c r="D735" s="69"/>
      <c r="E735" s="69"/>
      <c r="F735" s="69"/>
      <c r="G735" s="69"/>
      <c r="H735" s="69"/>
      <c r="I735" s="273"/>
      <c r="J735" s="273"/>
      <c r="K735" s="86">
        <f t="shared" si="25"/>
        <v>0</v>
      </c>
      <c r="L735" s="155"/>
      <c r="M735" s="86">
        <f t="shared" si="26"/>
        <v>0</v>
      </c>
      <c r="N735" s="69"/>
    </row>
    <row r="736" spans="1:14">
      <c r="A736" s="213"/>
      <c r="B736" s="69"/>
      <c r="C736" s="61"/>
      <c r="D736" s="69"/>
      <c r="E736" s="69"/>
      <c r="F736" s="69"/>
      <c r="G736" s="69"/>
      <c r="H736" s="69"/>
      <c r="I736" s="273"/>
      <c r="J736" s="273"/>
      <c r="K736" s="257">
        <f t="shared" si="25"/>
        <v>0</v>
      </c>
      <c r="L736" s="155"/>
      <c r="M736" s="257">
        <f t="shared" si="26"/>
        <v>0</v>
      </c>
      <c r="N736" s="69"/>
    </row>
    <row r="737" spans="1:14">
      <c r="A737" s="213"/>
      <c r="B737" s="69"/>
      <c r="C737" s="61"/>
      <c r="D737" s="69"/>
      <c r="E737" s="69"/>
      <c r="F737" s="69"/>
      <c r="G737" s="69"/>
      <c r="H737" s="69"/>
      <c r="I737" s="273"/>
      <c r="J737" s="273"/>
      <c r="K737" s="257">
        <f t="shared" si="25"/>
        <v>0</v>
      </c>
      <c r="L737" s="155"/>
      <c r="M737" s="257">
        <f t="shared" si="26"/>
        <v>0</v>
      </c>
      <c r="N737" s="69"/>
    </row>
    <row r="738" spans="1:14">
      <c r="A738" s="213"/>
      <c r="B738" s="69"/>
      <c r="C738" s="61"/>
      <c r="D738" s="69"/>
      <c r="E738" s="69"/>
      <c r="F738" s="69"/>
      <c r="G738" s="69"/>
      <c r="H738" s="69"/>
      <c r="I738" s="273"/>
      <c r="J738" s="273"/>
      <c r="K738" s="257">
        <f t="shared" si="25"/>
        <v>0</v>
      </c>
      <c r="L738" s="155"/>
      <c r="M738" s="257">
        <f t="shared" si="26"/>
        <v>0</v>
      </c>
      <c r="N738" s="69"/>
    </row>
    <row r="739" spans="1:14">
      <c r="A739" s="213"/>
      <c r="B739" s="69"/>
      <c r="C739" s="61"/>
      <c r="D739" s="69"/>
      <c r="E739" s="69"/>
      <c r="F739" s="69"/>
      <c r="G739" s="69"/>
      <c r="H739" s="69"/>
      <c r="I739" s="273"/>
      <c r="J739" s="273"/>
      <c r="K739" s="257">
        <f t="shared" si="25"/>
        <v>0</v>
      </c>
      <c r="L739" s="155"/>
      <c r="M739" s="257">
        <f t="shared" si="26"/>
        <v>0</v>
      </c>
      <c r="N739" s="69"/>
    </row>
  </sheetData>
  <mergeCells count="2">
    <mergeCell ref="A1:L1"/>
    <mergeCell ref="M1:N1"/>
  </mergeCells>
  <hyperlinks>
    <hyperlink ref="M1:N1" location="查询!A1" display="合计："/>
  </hyperlinks>
  <pageMargins left="0.75" right="0.75" top="1" bottom="1" header="0.509027777777778" footer="0.509027777777778"/>
  <pageSetup paperSize="9" orientation="portrait"/>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3366FF"/>
  </sheetPr>
  <dimension ref="A1:Z715"/>
  <sheetViews>
    <sheetView tabSelected="1" zoomScale="110" zoomScaleNormal="110" workbookViewId="0">
      <pane ySplit="2" topLeftCell="A407" activePane="bottomLeft" state="frozen"/>
      <selection/>
      <selection pane="bottomLeft" activeCell="C428" sqref="C428"/>
    </sheetView>
  </sheetViews>
  <sheetFormatPr defaultColWidth="9" defaultRowHeight="14.25"/>
  <cols>
    <col min="1" max="1" width="10.25" style="248" customWidth="1"/>
    <col min="2" max="2" width="5.125" style="90" customWidth="1"/>
    <col min="3" max="3" width="6.46666666666667" style="249" customWidth="1"/>
    <col min="4" max="4" width="9.99166666666667" style="90" customWidth="1"/>
    <col min="5" max="5" width="10.75" style="90" customWidth="1"/>
    <col min="6" max="6" width="13" style="90" customWidth="1"/>
    <col min="7" max="7" width="12.875" style="90" customWidth="1"/>
    <col min="8" max="8" width="4.375" style="90" customWidth="1"/>
    <col min="9" max="10" width="15.625" style="270" customWidth="1"/>
    <col min="11" max="11" width="5.875" style="297" customWidth="1"/>
    <col min="12" max="12" width="4.5" style="297" customWidth="1"/>
    <col min="13" max="13" width="9.375" style="297" customWidth="1"/>
    <col min="14" max="14" width="8.875" style="90" customWidth="1"/>
    <col min="15" max="15" width="7.375" customWidth="1"/>
    <col min="16" max="16" width="11.125" customWidth="1"/>
    <col min="17" max="17" width="7.5" customWidth="1"/>
  </cols>
  <sheetData>
    <row r="1" customFormat="1" ht="39" customHeight="1" spans="1:26">
      <c r="A1" s="298" t="s">
        <v>1227</v>
      </c>
      <c r="B1" s="299"/>
      <c r="C1" s="300"/>
      <c r="D1" s="299"/>
      <c r="E1" s="299"/>
      <c r="F1" s="121"/>
      <c r="G1" s="121"/>
      <c r="H1" s="299"/>
      <c r="I1" s="302"/>
      <c r="J1" s="302"/>
      <c r="K1" s="299"/>
      <c r="L1" s="299"/>
      <c r="M1" s="303" t="s">
        <v>674</v>
      </c>
      <c r="N1" s="303"/>
      <c r="O1" s="290">
        <f>SUBTOTAL(109,K:K)</f>
        <v>9851.99999998789</v>
      </c>
      <c r="P1" s="290">
        <f>SUBTOTAL(109,M:M)</f>
        <v>700814.999998574</v>
      </c>
      <c r="R1" s="47"/>
      <c r="V1" s="38">
        <v>1</v>
      </c>
      <c r="W1" s="38">
        <v>1.2</v>
      </c>
      <c r="X1" s="38">
        <v>1.5</v>
      </c>
      <c r="Y1" s="38">
        <v>1.8</v>
      </c>
      <c r="Z1" s="38">
        <v>2.2</v>
      </c>
    </row>
    <row r="2" customFormat="1" ht="24" spans="1:17">
      <c r="A2" s="301" t="s">
        <v>675</v>
      </c>
      <c r="B2" s="155" t="s">
        <v>676</v>
      </c>
      <c r="C2" s="54" t="s">
        <v>677</v>
      </c>
      <c r="D2" s="155" t="s">
        <v>51</v>
      </c>
      <c r="E2" s="155" t="s">
        <v>52</v>
      </c>
      <c r="F2" s="155" t="s">
        <v>678</v>
      </c>
      <c r="G2" s="155" t="s">
        <v>679</v>
      </c>
      <c r="H2" s="155" t="s">
        <v>680</v>
      </c>
      <c r="I2" s="273" t="s">
        <v>681</v>
      </c>
      <c r="J2" s="273" t="s">
        <v>682</v>
      </c>
      <c r="K2" s="155" t="s">
        <v>683</v>
      </c>
      <c r="L2" s="155" t="s">
        <v>684</v>
      </c>
      <c r="M2" s="304" t="s">
        <v>685</v>
      </c>
      <c r="N2" s="130" t="s">
        <v>53</v>
      </c>
      <c r="O2" s="47"/>
      <c r="P2" s="47"/>
      <c r="Q2" s="47"/>
    </row>
    <row r="3" customFormat="1" spans="1:17">
      <c r="A3" s="213">
        <v>42738</v>
      </c>
      <c r="B3" s="155" t="s">
        <v>54</v>
      </c>
      <c r="C3" s="161" t="s">
        <v>82</v>
      </c>
      <c r="D3" s="166" t="s">
        <v>101</v>
      </c>
      <c r="E3" s="68" t="s">
        <v>84</v>
      </c>
      <c r="F3" s="69" t="s">
        <v>698</v>
      </c>
      <c r="G3" s="69" t="s">
        <v>1228</v>
      </c>
      <c r="H3" s="69">
        <v>1.1</v>
      </c>
      <c r="I3" s="273">
        <v>42735.7916666667</v>
      </c>
      <c r="J3" s="273">
        <v>42735.9791666667</v>
      </c>
      <c r="K3" s="257">
        <v>4.5</v>
      </c>
      <c r="L3" s="155">
        <v>55</v>
      </c>
      <c r="M3" s="305">
        <v>247.5</v>
      </c>
      <c r="N3" s="69"/>
      <c r="O3" s="47"/>
      <c r="P3" s="47"/>
      <c r="Q3" s="47"/>
    </row>
    <row r="4" customFormat="1" spans="1:17">
      <c r="A4" s="213">
        <v>42740</v>
      </c>
      <c r="B4" s="155" t="s">
        <v>54</v>
      </c>
      <c r="C4" s="161" t="s">
        <v>82</v>
      </c>
      <c r="D4" s="166" t="s">
        <v>104</v>
      </c>
      <c r="E4" s="68" t="s">
        <v>84</v>
      </c>
      <c r="F4" s="69" t="s">
        <v>698</v>
      </c>
      <c r="G4" s="69" t="s">
        <v>709</v>
      </c>
      <c r="H4" s="69">
        <v>1.1</v>
      </c>
      <c r="I4" s="273">
        <v>42738.5833333333</v>
      </c>
      <c r="J4" s="273">
        <v>42739.375</v>
      </c>
      <c r="K4" s="257">
        <v>19.0000000008149</v>
      </c>
      <c r="L4" s="155">
        <v>55</v>
      </c>
      <c r="M4" s="305">
        <v>1045.00000004482</v>
      </c>
      <c r="N4" s="69"/>
      <c r="O4" s="47"/>
      <c r="P4" s="47"/>
      <c r="Q4" s="47"/>
    </row>
    <row r="5" customFormat="1" spans="1:17">
      <c r="A5" s="213">
        <v>42740</v>
      </c>
      <c r="B5" s="155" t="s">
        <v>54</v>
      </c>
      <c r="C5" s="161" t="s">
        <v>82</v>
      </c>
      <c r="D5" s="166" t="s">
        <v>103</v>
      </c>
      <c r="E5" s="68" t="s">
        <v>84</v>
      </c>
      <c r="F5" s="69" t="s">
        <v>695</v>
      </c>
      <c r="G5" s="69" t="s">
        <v>1019</v>
      </c>
      <c r="H5" s="69">
        <v>1280</v>
      </c>
      <c r="I5" s="273">
        <v>42734.3958333333</v>
      </c>
      <c r="J5" s="273">
        <v>42734.7291666667</v>
      </c>
      <c r="K5" s="257">
        <v>8.00000000162981</v>
      </c>
      <c r="L5" s="155">
        <v>120</v>
      </c>
      <c r="M5" s="257">
        <v>960.000000195578</v>
      </c>
      <c r="N5" s="69"/>
      <c r="O5" s="47"/>
      <c r="P5" s="47"/>
      <c r="Q5" s="47"/>
    </row>
    <row r="6" customFormat="1" spans="1:17">
      <c r="A6" s="213">
        <v>42740</v>
      </c>
      <c r="B6" s="155" t="s">
        <v>54</v>
      </c>
      <c r="C6" s="161" t="s">
        <v>82</v>
      </c>
      <c r="D6" s="166" t="s">
        <v>103</v>
      </c>
      <c r="E6" s="68" t="s">
        <v>84</v>
      </c>
      <c r="F6" s="69" t="s">
        <v>695</v>
      </c>
      <c r="G6" s="69" t="s">
        <v>1019</v>
      </c>
      <c r="H6" s="69">
        <v>1280</v>
      </c>
      <c r="I6" s="273">
        <v>42735.3541666667</v>
      </c>
      <c r="J6" s="273">
        <v>42735.7291666667</v>
      </c>
      <c r="K6" s="257">
        <v>9</v>
      </c>
      <c r="L6" s="155">
        <v>120</v>
      </c>
      <c r="M6" s="257">
        <v>1080</v>
      </c>
      <c r="N6" s="69"/>
      <c r="O6" s="47"/>
      <c r="P6" s="47"/>
      <c r="Q6" s="47"/>
    </row>
    <row r="7" customFormat="1" spans="1:17">
      <c r="A7" s="213">
        <v>42740</v>
      </c>
      <c r="B7" s="155" t="s">
        <v>54</v>
      </c>
      <c r="C7" s="161" t="s">
        <v>82</v>
      </c>
      <c r="D7" s="166" t="s">
        <v>103</v>
      </c>
      <c r="E7" s="68" t="s">
        <v>84</v>
      </c>
      <c r="F7" s="69" t="s">
        <v>695</v>
      </c>
      <c r="G7" s="69" t="s">
        <v>1019</v>
      </c>
      <c r="H7" s="69">
        <v>1280</v>
      </c>
      <c r="I7" s="273">
        <v>42737.3541666667</v>
      </c>
      <c r="J7" s="273">
        <v>42737.7291666667</v>
      </c>
      <c r="K7" s="257">
        <v>9</v>
      </c>
      <c r="L7" s="155">
        <v>120</v>
      </c>
      <c r="M7" s="257">
        <v>1080</v>
      </c>
      <c r="N7" s="69"/>
      <c r="O7" s="47"/>
      <c r="P7" s="47"/>
      <c r="Q7" s="47"/>
    </row>
    <row r="8" customFormat="1" spans="1:17">
      <c r="A8" s="213">
        <v>42740</v>
      </c>
      <c r="B8" s="155" t="s">
        <v>54</v>
      </c>
      <c r="C8" s="161" t="s">
        <v>82</v>
      </c>
      <c r="D8" s="166" t="s">
        <v>103</v>
      </c>
      <c r="E8" s="68" t="s">
        <v>84</v>
      </c>
      <c r="F8" s="69" t="s">
        <v>695</v>
      </c>
      <c r="G8" s="69" t="s">
        <v>1019</v>
      </c>
      <c r="H8" s="69">
        <v>1280</v>
      </c>
      <c r="I8" s="273">
        <v>42738.3541666667</v>
      </c>
      <c r="J8" s="273">
        <v>42738.7291666667</v>
      </c>
      <c r="K8" s="257">
        <v>9</v>
      </c>
      <c r="L8" s="155">
        <v>120</v>
      </c>
      <c r="M8" s="257">
        <v>1080</v>
      </c>
      <c r="N8" s="69"/>
      <c r="O8" s="47"/>
      <c r="P8" s="47"/>
      <c r="Q8" s="47"/>
    </row>
    <row r="9" customFormat="1" spans="1:17">
      <c r="A9" s="213">
        <v>42740</v>
      </c>
      <c r="B9" s="155" t="s">
        <v>54</v>
      </c>
      <c r="C9" s="161" t="s">
        <v>82</v>
      </c>
      <c r="D9" s="166" t="s">
        <v>103</v>
      </c>
      <c r="E9" s="68" t="s">
        <v>84</v>
      </c>
      <c r="F9" s="69" t="s">
        <v>695</v>
      </c>
      <c r="G9" s="69" t="s">
        <v>1019</v>
      </c>
      <c r="H9" s="69">
        <v>1280</v>
      </c>
      <c r="I9" s="273">
        <v>42739.3541666667</v>
      </c>
      <c r="J9" s="273">
        <v>42739.4791666667</v>
      </c>
      <c r="K9" s="257">
        <v>3</v>
      </c>
      <c r="L9" s="155">
        <v>120</v>
      </c>
      <c r="M9" s="257">
        <v>360</v>
      </c>
      <c r="N9" s="69"/>
      <c r="O9" s="47"/>
      <c r="P9" s="47"/>
      <c r="Q9" s="47"/>
    </row>
    <row r="10" customFormat="1" spans="1:17">
      <c r="A10" s="213">
        <v>42740</v>
      </c>
      <c r="B10" s="155" t="s">
        <v>54</v>
      </c>
      <c r="C10" s="54" t="s">
        <v>85</v>
      </c>
      <c r="D10" s="155" t="s">
        <v>152</v>
      </c>
      <c r="E10" s="69" t="s">
        <v>56</v>
      </c>
      <c r="F10" s="69" t="s">
        <v>698</v>
      </c>
      <c r="G10" s="69" t="s">
        <v>1229</v>
      </c>
      <c r="H10" s="69">
        <v>1.3</v>
      </c>
      <c r="I10" s="273">
        <v>42739.4583333333</v>
      </c>
      <c r="J10" s="273">
        <v>42739.6666666667</v>
      </c>
      <c r="K10" s="306">
        <v>5.00000000162981</v>
      </c>
      <c r="L10" s="155">
        <v>40</v>
      </c>
      <c r="M10" s="305">
        <v>200.000000065192</v>
      </c>
      <c r="N10" s="69"/>
      <c r="O10" s="47"/>
      <c r="P10" s="47"/>
      <c r="Q10" s="47"/>
    </row>
    <row r="11" customFormat="1" spans="1:17">
      <c r="A11" s="213">
        <v>42740</v>
      </c>
      <c r="B11" s="155" t="s">
        <v>54</v>
      </c>
      <c r="C11" s="54" t="s">
        <v>85</v>
      </c>
      <c r="D11" s="155" t="s">
        <v>152</v>
      </c>
      <c r="E11" s="69" t="s">
        <v>56</v>
      </c>
      <c r="F11" s="69" t="s">
        <v>695</v>
      </c>
      <c r="G11" s="69" t="s">
        <v>1230</v>
      </c>
      <c r="H11" s="69">
        <v>1.3</v>
      </c>
      <c r="I11" s="273">
        <v>42737.5833333333</v>
      </c>
      <c r="J11" s="273">
        <v>42738.9583333333</v>
      </c>
      <c r="K11" s="306">
        <v>33</v>
      </c>
      <c r="L11" s="155">
        <v>40</v>
      </c>
      <c r="M11" s="305">
        <v>1320</v>
      </c>
      <c r="N11" s="69"/>
      <c r="O11" s="47"/>
      <c r="P11" s="47"/>
      <c r="Q11" s="47"/>
    </row>
    <row r="12" customFormat="1" spans="1:17">
      <c r="A12" s="213">
        <v>42740</v>
      </c>
      <c r="B12" s="69" t="s">
        <v>54</v>
      </c>
      <c r="C12" s="61" t="s">
        <v>38</v>
      </c>
      <c r="D12" s="69" t="s">
        <v>141</v>
      </c>
      <c r="E12" s="155" t="s">
        <v>56</v>
      </c>
      <c r="F12" s="69" t="s">
        <v>695</v>
      </c>
      <c r="G12" s="69" t="s">
        <v>1231</v>
      </c>
      <c r="H12" s="69">
        <v>1612</v>
      </c>
      <c r="I12" s="273">
        <v>42738.3541666667</v>
      </c>
      <c r="J12" s="273">
        <v>42738.625</v>
      </c>
      <c r="K12" s="306">
        <v>6.49999999918509</v>
      </c>
      <c r="L12" s="155">
        <v>120</v>
      </c>
      <c r="M12" s="305">
        <v>779.999999902211</v>
      </c>
      <c r="N12" s="69"/>
      <c r="O12" s="47"/>
      <c r="P12" s="47"/>
      <c r="Q12" s="47"/>
    </row>
    <row r="13" customFormat="1" spans="1:17">
      <c r="A13" s="213">
        <v>42740</v>
      </c>
      <c r="B13" s="69" t="s">
        <v>54</v>
      </c>
      <c r="C13" s="61" t="s">
        <v>38</v>
      </c>
      <c r="D13" s="69" t="s">
        <v>141</v>
      </c>
      <c r="E13" s="155" t="s">
        <v>56</v>
      </c>
      <c r="F13" s="69" t="s">
        <v>695</v>
      </c>
      <c r="G13" s="69" t="s">
        <v>1231</v>
      </c>
      <c r="H13" s="69">
        <v>1612</v>
      </c>
      <c r="I13" s="273">
        <v>42735.3541666667</v>
      </c>
      <c r="J13" s="273">
        <v>42735.8958333333</v>
      </c>
      <c r="K13" s="306">
        <v>12.9999999983702</v>
      </c>
      <c r="L13" s="155">
        <v>120</v>
      </c>
      <c r="M13" s="305">
        <v>1559.99999980442</v>
      </c>
      <c r="N13" s="69"/>
      <c r="O13" s="47"/>
      <c r="P13" s="47"/>
      <c r="Q13" s="47"/>
    </row>
    <row r="14" customFormat="1" spans="1:17">
      <c r="A14" s="213">
        <v>42740</v>
      </c>
      <c r="B14" s="69" t="s">
        <v>54</v>
      </c>
      <c r="C14" s="61" t="s">
        <v>38</v>
      </c>
      <c r="D14" s="69" t="s">
        <v>141</v>
      </c>
      <c r="E14" s="155" t="s">
        <v>56</v>
      </c>
      <c r="F14" s="69" t="s">
        <v>695</v>
      </c>
      <c r="G14" s="69" t="s">
        <v>1231</v>
      </c>
      <c r="H14" s="69">
        <v>1612</v>
      </c>
      <c r="I14" s="273">
        <v>42737.3541666667</v>
      </c>
      <c r="J14" s="273">
        <v>42737.8958333333</v>
      </c>
      <c r="K14" s="306">
        <v>12.9999999983702</v>
      </c>
      <c r="L14" s="155">
        <v>120</v>
      </c>
      <c r="M14" s="305">
        <v>1559.99999980442</v>
      </c>
      <c r="N14" s="69"/>
      <c r="O14" s="47"/>
      <c r="P14" s="47"/>
      <c r="Q14" s="47"/>
    </row>
    <row r="15" customFormat="1" spans="1:17">
      <c r="A15" s="213">
        <v>42740</v>
      </c>
      <c r="B15" s="69" t="s">
        <v>54</v>
      </c>
      <c r="C15" s="61" t="s">
        <v>38</v>
      </c>
      <c r="D15" s="69" t="s">
        <v>141</v>
      </c>
      <c r="E15" s="155" t="s">
        <v>56</v>
      </c>
      <c r="F15" s="69" t="s">
        <v>695</v>
      </c>
      <c r="G15" s="69" t="s">
        <v>1231</v>
      </c>
      <c r="H15" s="69">
        <v>1612</v>
      </c>
      <c r="I15" s="273">
        <v>42733.625</v>
      </c>
      <c r="J15" s="273">
        <v>42733.7083333333</v>
      </c>
      <c r="K15" s="306">
        <v>1.99999999918509</v>
      </c>
      <c r="L15" s="155">
        <v>120</v>
      </c>
      <c r="M15" s="305">
        <v>239.999999902211</v>
      </c>
      <c r="N15" s="69"/>
      <c r="O15" s="47"/>
      <c r="P15" s="47"/>
      <c r="Q15" s="47"/>
    </row>
    <row r="16" customFormat="1" spans="1:17">
      <c r="A16" s="213">
        <v>42740</v>
      </c>
      <c r="B16" s="69" t="s">
        <v>54</v>
      </c>
      <c r="C16" s="61" t="s">
        <v>38</v>
      </c>
      <c r="D16" s="69" t="s">
        <v>141</v>
      </c>
      <c r="E16" s="155" t="s">
        <v>56</v>
      </c>
      <c r="F16" s="69" t="s">
        <v>695</v>
      </c>
      <c r="G16" s="69" t="s">
        <v>1231</v>
      </c>
      <c r="H16" s="69">
        <v>1612</v>
      </c>
      <c r="I16" s="273">
        <v>42734.3541666667</v>
      </c>
      <c r="J16" s="273">
        <v>42734.7083333333</v>
      </c>
      <c r="K16" s="306">
        <v>8.49999999837019</v>
      </c>
      <c r="L16" s="155">
        <v>120</v>
      </c>
      <c r="M16" s="305">
        <v>1019.99999980442</v>
      </c>
      <c r="N16" s="69"/>
      <c r="O16" s="47"/>
      <c r="P16" s="47"/>
      <c r="Q16" s="47"/>
    </row>
    <row r="17" customFormat="1" spans="1:17">
      <c r="A17" s="213">
        <v>42742</v>
      </c>
      <c r="B17" s="155" t="s">
        <v>54</v>
      </c>
      <c r="C17" s="54" t="s">
        <v>85</v>
      </c>
      <c r="D17" s="155" t="s">
        <v>154</v>
      </c>
      <c r="E17" s="69" t="s">
        <v>56</v>
      </c>
      <c r="F17" s="69" t="s">
        <v>1232</v>
      </c>
      <c r="G17" s="69" t="s">
        <v>1233</v>
      </c>
      <c r="H17" s="69">
        <v>1.3</v>
      </c>
      <c r="I17" s="273">
        <v>42741.625</v>
      </c>
      <c r="J17" s="273">
        <v>42741.7916666667</v>
      </c>
      <c r="K17" s="306">
        <v>4.00000000081491</v>
      </c>
      <c r="L17" s="155">
        <v>30</v>
      </c>
      <c r="M17" s="305">
        <v>120.000000024447</v>
      </c>
      <c r="N17" s="69"/>
      <c r="O17" s="47"/>
      <c r="P17" s="47"/>
      <c r="Q17" s="47"/>
    </row>
    <row r="18" customFormat="1" spans="1:17">
      <c r="A18" s="213">
        <v>42742</v>
      </c>
      <c r="B18" s="155" t="s">
        <v>54</v>
      </c>
      <c r="C18" s="54" t="s">
        <v>85</v>
      </c>
      <c r="D18" s="155" t="s">
        <v>154</v>
      </c>
      <c r="E18" s="69" t="s">
        <v>56</v>
      </c>
      <c r="F18" s="69" t="s">
        <v>801</v>
      </c>
      <c r="G18" s="69" t="s">
        <v>1234</v>
      </c>
      <c r="H18" s="69">
        <v>1.3</v>
      </c>
      <c r="I18" s="273">
        <v>42741.7916666667</v>
      </c>
      <c r="J18" s="273">
        <v>42742.125</v>
      </c>
      <c r="K18" s="306">
        <v>7.99999999918509</v>
      </c>
      <c r="L18" s="155">
        <v>30</v>
      </c>
      <c r="M18" s="305">
        <v>239.999999975553</v>
      </c>
      <c r="N18" s="69"/>
      <c r="O18" s="47"/>
      <c r="P18" s="47"/>
      <c r="Q18" s="47"/>
    </row>
    <row r="19" customFormat="1" spans="1:17">
      <c r="A19" s="213">
        <v>42742</v>
      </c>
      <c r="B19" s="155" t="s">
        <v>54</v>
      </c>
      <c r="C19" s="161" t="s">
        <v>82</v>
      </c>
      <c r="D19" s="166" t="s">
        <v>104</v>
      </c>
      <c r="E19" s="68" t="s">
        <v>84</v>
      </c>
      <c r="F19" s="69" t="s">
        <v>695</v>
      </c>
      <c r="G19" s="69" t="s">
        <v>719</v>
      </c>
      <c r="H19" s="69">
        <v>1.1</v>
      </c>
      <c r="I19" s="273">
        <v>42740.625</v>
      </c>
      <c r="J19" s="273">
        <v>42740.9791666667</v>
      </c>
      <c r="K19" s="257">
        <v>8.50000000081491</v>
      </c>
      <c r="L19" s="155">
        <v>55</v>
      </c>
      <c r="M19" s="305">
        <v>467.50000004482</v>
      </c>
      <c r="N19" s="69"/>
      <c r="O19" s="47"/>
      <c r="P19" s="47"/>
      <c r="Q19" s="47"/>
    </row>
    <row r="20" customFormat="1" spans="1:17">
      <c r="A20" s="213">
        <v>42742</v>
      </c>
      <c r="B20" s="155" t="s">
        <v>54</v>
      </c>
      <c r="C20" s="161" t="s">
        <v>82</v>
      </c>
      <c r="D20" s="166" t="s">
        <v>102</v>
      </c>
      <c r="E20" s="68" t="s">
        <v>84</v>
      </c>
      <c r="F20" s="69" t="s">
        <v>686</v>
      </c>
      <c r="G20" s="69" t="s">
        <v>707</v>
      </c>
      <c r="H20" s="69">
        <v>1.3</v>
      </c>
      <c r="I20" s="273">
        <v>42740.5833333333</v>
      </c>
      <c r="J20" s="273">
        <v>42740.75</v>
      </c>
      <c r="K20" s="257">
        <v>4.00000000081491</v>
      </c>
      <c r="L20" s="155">
        <v>70</v>
      </c>
      <c r="M20" s="305">
        <v>280.000000057044</v>
      </c>
      <c r="N20" s="69"/>
      <c r="O20" s="47"/>
      <c r="P20" s="47"/>
      <c r="Q20" s="47"/>
    </row>
    <row r="21" customFormat="1" spans="1:17">
      <c r="A21" s="213">
        <v>42742</v>
      </c>
      <c r="B21" s="155" t="s">
        <v>54</v>
      </c>
      <c r="C21" s="161" t="s">
        <v>82</v>
      </c>
      <c r="D21" s="166" t="s">
        <v>104</v>
      </c>
      <c r="E21" s="68" t="s">
        <v>84</v>
      </c>
      <c r="F21" s="69" t="s">
        <v>686</v>
      </c>
      <c r="G21" s="69" t="s">
        <v>707</v>
      </c>
      <c r="H21" s="69">
        <v>1.3</v>
      </c>
      <c r="I21" s="273">
        <v>42740.4166666667</v>
      </c>
      <c r="J21" s="273">
        <v>42740.5833333333</v>
      </c>
      <c r="K21" s="257">
        <v>3.99999999837019</v>
      </c>
      <c r="L21" s="155">
        <v>70</v>
      </c>
      <c r="M21" s="305">
        <v>279.999999885913</v>
      </c>
      <c r="N21" s="69"/>
      <c r="O21" s="47"/>
      <c r="P21" s="47"/>
      <c r="Q21" s="47"/>
    </row>
    <row r="22" customFormat="1" spans="1:17">
      <c r="A22" s="213">
        <v>42742</v>
      </c>
      <c r="B22" s="155" t="s">
        <v>54</v>
      </c>
      <c r="C22" s="161" t="s">
        <v>82</v>
      </c>
      <c r="D22" s="166" t="s">
        <v>104</v>
      </c>
      <c r="E22" s="68" t="s">
        <v>84</v>
      </c>
      <c r="F22" s="69" t="s">
        <v>940</v>
      </c>
      <c r="G22" s="69" t="s">
        <v>1235</v>
      </c>
      <c r="H22" s="69">
        <v>1.3</v>
      </c>
      <c r="I22" s="273">
        <v>42740.75</v>
      </c>
      <c r="J22" s="273">
        <v>42741.0833333333</v>
      </c>
      <c r="K22" s="257">
        <v>7.99999999918509</v>
      </c>
      <c r="L22" s="155">
        <v>70</v>
      </c>
      <c r="M22" s="305">
        <v>559.999999942956</v>
      </c>
      <c r="N22" s="69"/>
      <c r="O22" s="47"/>
      <c r="P22" s="47"/>
      <c r="Q22" s="47"/>
    </row>
    <row r="23" customFormat="1" spans="1:17">
      <c r="A23" s="213">
        <v>42742</v>
      </c>
      <c r="B23" s="69" t="s">
        <v>54</v>
      </c>
      <c r="C23" s="61" t="s">
        <v>38</v>
      </c>
      <c r="D23" s="69" t="s">
        <v>143</v>
      </c>
      <c r="E23" s="155" t="s">
        <v>56</v>
      </c>
      <c r="F23" s="69" t="s">
        <v>695</v>
      </c>
      <c r="G23" s="69" t="s">
        <v>1236</v>
      </c>
      <c r="H23" s="69">
        <v>1.6</v>
      </c>
      <c r="I23" s="273">
        <v>42737.4583333333</v>
      </c>
      <c r="J23" s="273">
        <v>42740.7083333333</v>
      </c>
      <c r="K23" s="306">
        <v>78</v>
      </c>
      <c r="L23" s="155">
        <v>60</v>
      </c>
      <c r="M23" s="305">
        <v>4680</v>
      </c>
      <c r="N23" s="69"/>
      <c r="O23" s="47"/>
      <c r="P23" s="47"/>
      <c r="Q23" s="47"/>
    </row>
    <row r="24" customFormat="1" spans="1:17">
      <c r="A24" s="213">
        <v>42742</v>
      </c>
      <c r="B24" s="155" t="s">
        <v>54</v>
      </c>
      <c r="C24" s="161" t="s">
        <v>82</v>
      </c>
      <c r="D24" s="166" t="s">
        <v>102</v>
      </c>
      <c r="E24" s="68" t="s">
        <v>84</v>
      </c>
      <c r="F24" s="69" t="s">
        <v>686</v>
      </c>
      <c r="G24" s="69" t="s">
        <v>707</v>
      </c>
      <c r="H24" s="69">
        <v>1.6</v>
      </c>
      <c r="I24" s="273">
        <v>42740.7083333333</v>
      </c>
      <c r="J24" s="273">
        <v>42740.75</v>
      </c>
      <c r="K24" s="257">
        <v>1.00000000081491</v>
      </c>
      <c r="L24" s="155">
        <v>80</v>
      </c>
      <c r="M24" s="305">
        <v>80.0000000651928</v>
      </c>
      <c r="N24" s="69"/>
      <c r="O24" s="47"/>
      <c r="P24" s="47"/>
      <c r="Q24" s="47"/>
    </row>
    <row r="25" customFormat="1" spans="1:17">
      <c r="A25" s="213">
        <v>42744</v>
      </c>
      <c r="B25" s="155" t="s">
        <v>54</v>
      </c>
      <c r="C25" s="54" t="s">
        <v>85</v>
      </c>
      <c r="D25" s="155" t="s">
        <v>154</v>
      </c>
      <c r="E25" s="69" t="s">
        <v>56</v>
      </c>
      <c r="F25" s="69" t="s">
        <v>690</v>
      </c>
      <c r="G25" s="69" t="s">
        <v>1237</v>
      </c>
      <c r="H25" s="69">
        <v>1.6</v>
      </c>
      <c r="I25" s="273">
        <v>42741.7916666667</v>
      </c>
      <c r="J25" s="273">
        <v>42742.875</v>
      </c>
      <c r="K25" s="306">
        <v>25.9999999991851</v>
      </c>
      <c r="L25" s="155">
        <v>60</v>
      </c>
      <c r="M25" s="305">
        <v>1559.99999995111</v>
      </c>
      <c r="N25" s="69"/>
      <c r="O25" s="47"/>
      <c r="P25" s="47"/>
      <c r="Q25" s="47"/>
    </row>
    <row r="26" customFormat="1" spans="1:17">
      <c r="A26" s="213">
        <v>42744</v>
      </c>
      <c r="B26" s="155" t="s">
        <v>54</v>
      </c>
      <c r="C26" s="54" t="s">
        <v>85</v>
      </c>
      <c r="D26" s="155" t="s">
        <v>152</v>
      </c>
      <c r="E26" s="69" t="s">
        <v>56</v>
      </c>
      <c r="F26" s="69" t="s">
        <v>690</v>
      </c>
      <c r="G26" s="69" t="s">
        <v>1230</v>
      </c>
      <c r="H26" s="69">
        <v>1.3</v>
      </c>
      <c r="I26" s="273">
        <v>42742.7083333333</v>
      </c>
      <c r="J26" s="273">
        <v>42743.4583333333</v>
      </c>
      <c r="K26" s="306">
        <v>18</v>
      </c>
      <c r="L26" s="155">
        <v>40</v>
      </c>
      <c r="M26" s="305">
        <v>720</v>
      </c>
      <c r="N26" s="69"/>
      <c r="O26" s="47"/>
      <c r="P26" s="47"/>
      <c r="Q26" s="47"/>
    </row>
    <row r="27" customFormat="1" spans="1:17">
      <c r="A27" s="213">
        <v>42744</v>
      </c>
      <c r="B27" s="155" t="s">
        <v>54</v>
      </c>
      <c r="C27" s="161" t="s">
        <v>82</v>
      </c>
      <c r="D27" s="166" t="s">
        <v>103</v>
      </c>
      <c r="E27" s="68" t="s">
        <v>84</v>
      </c>
      <c r="F27" s="69" t="s">
        <v>698</v>
      </c>
      <c r="G27" s="69" t="s">
        <v>1238</v>
      </c>
      <c r="H27" s="69">
        <v>1280</v>
      </c>
      <c r="I27" s="273">
        <v>42738.6458333333</v>
      </c>
      <c r="J27" s="273">
        <v>42738.75</v>
      </c>
      <c r="K27" s="257">
        <v>2.50000000081491</v>
      </c>
      <c r="L27" s="155">
        <v>120</v>
      </c>
      <c r="M27" s="257">
        <v>300.000000097789</v>
      </c>
      <c r="N27" s="69"/>
      <c r="O27" s="47"/>
      <c r="P27" s="47"/>
      <c r="Q27" s="47"/>
    </row>
    <row r="28" customFormat="1" spans="1:17">
      <c r="A28" s="213">
        <v>42744</v>
      </c>
      <c r="B28" s="155" t="s">
        <v>54</v>
      </c>
      <c r="C28" s="161" t="s">
        <v>82</v>
      </c>
      <c r="D28" s="166" t="s">
        <v>103</v>
      </c>
      <c r="E28" s="68" t="s">
        <v>84</v>
      </c>
      <c r="F28" s="69" t="s">
        <v>698</v>
      </c>
      <c r="G28" s="69" t="s">
        <v>1238</v>
      </c>
      <c r="H28" s="69">
        <v>1280</v>
      </c>
      <c r="I28" s="273">
        <v>42739.3541666667</v>
      </c>
      <c r="J28" s="273">
        <v>42739.7083333333</v>
      </c>
      <c r="K28" s="257">
        <v>8.49999999837019</v>
      </c>
      <c r="L28" s="155">
        <v>120</v>
      </c>
      <c r="M28" s="257">
        <v>1019.99999980442</v>
      </c>
      <c r="N28" s="69"/>
      <c r="O28" s="47"/>
      <c r="P28" s="47"/>
      <c r="Q28" s="47"/>
    </row>
    <row r="29" customFormat="1" spans="1:17">
      <c r="A29" s="213">
        <v>42744</v>
      </c>
      <c r="B29" s="155" t="s">
        <v>54</v>
      </c>
      <c r="C29" s="161" t="s">
        <v>82</v>
      </c>
      <c r="D29" s="166" t="s">
        <v>103</v>
      </c>
      <c r="E29" s="68" t="s">
        <v>84</v>
      </c>
      <c r="F29" s="69" t="s">
        <v>698</v>
      </c>
      <c r="G29" s="69" t="s">
        <v>1238</v>
      </c>
      <c r="H29" s="69">
        <v>1280</v>
      </c>
      <c r="I29" s="273">
        <v>42740.3541666667</v>
      </c>
      <c r="J29" s="273">
        <v>42740.7083333333</v>
      </c>
      <c r="K29" s="257">
        <v>8.49999999837019</v>
      </c>
      <c r="L29" s="155">
        <v>120</v>
      </c>
      <c r="M29" s="257">
        <v>1019.99999980442</v>
      </c>
      <c r="N29" s="69"/>
      <c r="O29" s="47"/>
      <c r="P29" s="47"/>
      <c r="Q29" s="47"/>
    </row>
    <row r="30" customFormat="1" spans="1:17">
      <c r="A30" s="213">
        <v>42744</v>
      </c>
      <c r="B30" s="155" t="s">
        <v>54</v>
      </c>
      <c r="C30" s="161" t="s">
        <v>82</v>
      </c>
      <c r="D30" s="166" t="s">
        <v>103</v>
      </c>
      <c r="E30" s="68" t="s">
        <v>84</v>
      </c>
      <c r="F30" s="69" t="s">
        <v>698</v>
      </c>
      <c r="G30" s="69" t="s">
        <v>1238</v>
      </c>
      <c r="H30" s="69">
        <v>1280</v>
      </c>
      <c r="I30" s="273">
        <v>42741.7916666667</v>
      </c>
      <c r="J30" s="273">
        <v>42741.9791666667</v>
      </c>
      <c r="K30" s="257">
        <v>4.5</v>
      </c>
      <c r="L30" s="155">
        <v>120</v>
      </c>
      <c r="M30" s="257">
        <v>540</v>
      </c>
      <c r="N30" s="69"/>
      <c r="O30" s="47"/>
      <c r="P30" s="47"/>
      <c r="Q30" s="47"/>
    </row>
    <row r="31" customFormat="1" spans="1:17">
      <c r="A31" s="213">
        <v>42744</v>
      </c>
      <c r="B31" s="69" t="s">
        <v>54</v>
      </c>
      <c r="C31" s="61" t="s">
        <v>38</v>
      </c>
      <c r="D31" s="69" t="s">
        <v>141</v>
      </c>
      <c r="E31" s="155" t="s">
        <v>56</v>
      </c>
      <c r="F31" s="69" t="s">
        <v>1239</v>
      </c>
      <c r="G31" s="69" t="s">
        <v>1240</v>
      </c>
      <c r="H31" s="69">
        <v>1.6</v>
      </c>
      <c r="I31" s="273">
        <v>42742.875</v>
      </c>
      <c r="J31" s="273">
        <v>42744.2916666667</v>
      </c>
      <c r="K31" s="306">
        <v>34.0000000008149</v>
      </c>
      <c r="L31" s="155">
        <v>50</v>
      </c>
      <c r="M31" s="305">
        <v>1700.00000004074</v>
      </c>
      <c r="N31" s="69"/>
      <c r="O31" s="47"/>
      <c r="P31" s="47"/>
      <c r="Q31" s="47"/>
    </row>
    <row r="32" customFormat="1" spans="1:17">
      <c r="A32" s="213">
        <v>42746</v>
      </c>
      <c r="B32" s="155" t="s">
        <v>54</v>
      </c>
      <c r="C32" s="54" t="s">
        <v>85</v>
      </c>
      <c r="D32" s="155" t="s">
        <v>155</v>
      </c>
      <c r="E32" s="69" t="s">
        <v>56</v>
      </c>
      <c r="F32" s="69" t="s">
        <v>698</v>
      </c>
      <c r="G32" s="69" t="s">
        <v>1241</v>
      </c>
      <c r="H32" s="69">
        <v>1.6</v>
      </c>
      <c r="I32" s="273">
        <v>42744.2916666667</v>
      </c>
      <c r="J32" s="273">
        <v>42744.9166666667</v>
      </c>
      <c r="K32" s="306">
        <v>15</v>
      </c>
      <c r="L32" s="155">
        <v>80</v>
      </c>
      <c r="M32" s="305">
        <v>1200</v>
      </c>
      <c r="N32" s="69"/>
      <c r="O32" s="47"/>
      <c r="P32" s="47"/>
      <c r="Q32" s="47"/>
    </row>
    <row r="33" customFormat="1" ht="24" spans="1:17">
      <c r="A33" s="213">
        <v>42746</v>
      </c>
      <c r="B33" s="69" t="s">
        <v>54</v>
      </c>
      <c r="C33" s="61" t="s">
        <v>38</v>
      </c>
      <c r="D33" s="69" t="s">
        <v>139</v>
      </c>
      <c r="E33" s="155" t="s">
        <v>56</v>
      </c>
      <c r="F33" s="69" t="s">
        <v>1242</v>
      </c>
      <c r="G33" s="69" t="s">
        <v>1240</v>
      </c>
      <c r="H33" s="69">
        <v>1.3</v>
      </c>
      <c r="I33" s="273">
        <v>42743.4583333333</v>
      </c>
      <c r="J33" s="273">
        <v>42744.4583333333</v>
      </c>
      <c r="K33" s="306">
        <v>24</v>
      </c>
      <c r="L33" s="155">
        <v>50</v>
      </c>
      <c r="M33" s="305">
        <v>1200</v>
      </c>
      <c r="N33" s="69" t="s">
        <v>1243</v>
      </c>
      <c r="O33" s="47"/>
      <c r="P33" s="47"/>
      <c r="Q33" s="47"/>
    </row>
    <row r="34" customFormat="1" spans="1:17">
      <c r="A34" s="213">
        <v>42746</v>
      </c>
      <c r="B34" s="69" t="s">
        <v>54</v>
      </c>
      <c r="C34" s="61" t="s">
        <v>38</v>
      </c>
      <c r="D34" s="69" t="s">
        <v>139</v>
      </c>
      <c r="E34" s="155" t="s">
        <v>56</v>
      </c>
      <c r="F34" s="69" t="s">
        <v>1244</v>
      </c>
      <c r="G34" s="69" t="s">
        <v>1240</v>
      </c>
      <c r="H34" s="69">
        <v>1.3</v>
      </c>
      <c r="I34" s="273">
        <v>42744.5833333333</v>
      </c>
      <c r="J34" s="273">
        <v>42745</v>
      </c>
      <c r="K34" s="306">
        <v>10.0000000008149</v>
      </c>
      <c r="L34" s="155">
        <v>50</v>
      </c>
      <c r="M34" s="305">
        <v>500.000000040745</v>
      </c>
      <c r="N34" s="69"/>
      <c r="O34" s="47"/>
      <c r="P34" s="47"/>
      <c r="Q34" s="47"/>
    </row>
    <row r="35" customFormat="1" spans="1:17">
      <c r="A35" s="213">
        <v>42748</v>
      </c>
      <c r="B35" s="69" t="s">
        <v>54</v>
      </c>
      <c r="C35" s="61" t="s">
        <v>30</v>
      </c>
      <c r="D35" s="69" t="s">
        <v>180</v>
      </c>
      <c r="E35" s="69" t="s">
        <v>56</v>
      </c>
      <c r="F35" s="69" t="s">
        <v>695</v>
      </c>
      <c r="G35" s="69" t="s">
        <v>1245</v>
      </c>
      <c r="H35" s="69">
        <v>1280</v>
      </c>
      <c r="I35" s="273">
        <v>42745.8333333333</v>
      </c>
      <c r="J35" s="273">
        <v>42746.3541666667</v>
      </c>
      <c r="K35" s="257">
        <v>12.5000000016298</v>
      </c>
      <c r="L35" s="155">
        <v>120</v>
      </c>
      <c r="M35" s="305">
        <v>1500.00000019558</v>
      </c>
      <c r="N35" s="69"/>
      <c r="O35" s="47"/>
      <c r="P35" s="47"/>
      <c r="Q35" s="47"/>
    </row>
    <row r="36" customFormat="1" spans="1:17">
      <c r="A36" s="213">
        <v>42748</v>
      </c>
      <c r="B36" s="69" t="s">
        <v>54</v>
      </c>
      <c r="C36" s="61" t="s">
        <v>30</v>
      </c>
      <c r="D36" s="69" t="s">
        <v>180</v>
      </c>
      <c r="E36" s="69" t="s">
        <v>56</v>
      </c>
      <c r="F36" s="69" t="s">
        <v>695</v>
      </c>
      <c r="G36" s="69" t="s">
        <v>1245</v>
      </c>
      <c r="H36" s="69">
        <v>1280</v>
      </c>
      <c r="I36" s="273">
        <v>42746.7916666667</v>
      </c>
      <c r="J36" s="273">
        <v>42746.8958333333</v>
      </c>
      <c r="K36" s="257">
        <v>2.49999999837019</v>
      </c>
      <c r="L36" s="155">
        <v>120</v>
      </c>
      <c r="M36" s="305">
        <v>299.999999804423</v>
      </c>
      <c r="N36" s="69"/>
      <c r="O36" s="47"/>
      <c r="P36" s="47"/>
      <c r="Q36" s="47"/>
    </row>
    <row r="37" customFormat="1" spans="1:17">
      <c r="A37" s="213">
        <v>42748</v>
      </c>
      <c r="B37" s="69" t="s">
        <v>54</v>
      </c>
      <c r="C37" s="61" t="s">
        <v>38</v>
      </c>
      <c r="D37" s="69" t="s">
        <v>141</v>
      </c>
      <c r="E37" s="155" t="s">
        <v>56</v>
      </c>
      <c r="F37" s="69" t="s">
        <v>698</v>
      </c>
      <c r="G37" s="69" t="s">
        <v>1246</v>
      </c>
      <c r="H37" s="69">
        <v>1612</v>
      </c>
      <c r="I37" s="273">
        <v>42742.9375</v>
      </c>
      <c r="J37" s="273">
        <v>42743.3541666667</v>
      </c>
      <c r="K37" s="306">
        <v>10.0000000008149</v>
      </c>
      <c r="L37" s="155">
        <v>120</v>
      </c>
      <c r="M37" s="305">
        <v>1200.00000009779</v>
      </c>
      <c r="N37" s="69"/>
      <c r="O37" s="47"/>
      <c r="P37" s="47"/>
      <c r="Q37" s="47"/>
    </row>
    <row r="38" customFormat="1" spans="1:17">
      <c r="A38" s="213">
        <v>42748</v>
      </c>
      <c r="B38" s="69" t="s">
        <v>54</v>
      </c>
      <c r="C38" s="61" t="s">
        <v>38</v>
      </c>
      <c r="D38" s="69" t="s">
        <v>141</v>
      </c>
      <c r="E38" s="155" t="s">
        <v>56</v>
      </c>
      <c r="F38" s="69" t="s">
        <v>698</v>
      </c>
      <c r="G38" s="69" t="s">
        <v>1246</v>
      </c>
      <c r="H38" s="69">
        <v>1612</v>
      </c>
      <c r="I38" s="273">
        <v>42743.7916666667</v>
      </c>
      <c r="J38" s="273">
        <v>42744.5208333333</v>
      </c>
      <c r="K38" s="306">
        <v>17.4999999983702</v>
      </c>
      <c r="L38" s="155">
        <v>120</v>
      </c>
      <c r="M38" s="305">
        <v>2099.99999980442</v>
      </c>
      <c r="N38" s="69"/>
      <c r="O38" s="47"/>
      <c r="P38" s="47"/>
      <c r="Q38" s="47"/>
    </row>
    <row r="39" customFormat="1" spans="1:17">
      <c r="A39" s="213">
        <v>42748</v>
      </c>
      <c r="B39" s="69" t="s">
        <v>54</v>
      </c>
      <c r="C39" s="61" t="s">
        <v>38</v>
      </c>
      <c r="D39" s="69" t="s">
        <v>141</v>
      </c>
      <c r="E39" s="155" t="s">
        <v>56</v>
      </c>
      <c r="F39" s="69" t="s">
        <v>698</v>
      </c>
      <c r="G39" s="69" t="s">
        <v>1246</v>
      </c>
      <c r="H39" s="69">
        <v>1612</v>
      </c>
      <c r="I39" s="273">
        <v>42744.8125</v>
      </c>
      <c r="J39" s="273">
        <v>42745.3541666667</v>
      </c>
      <c r="K39" s="306">
        <v>13.0000000008149</v>
      </c>
      <c r="L39" s="155">
        <v>120</v>
      </c>
      <c r="M39" s="305">
        <v>1560.00000009779</v>
      </c>
      <c r="N39" s="69"/>
      <c r="O39" s="47"/>
      <c r="P39" s="47"/>
      <c r="Q39" s="47"/>
    </row>
    <row r="40" customFormat="1" spans="1:17">
      <c r="A40" s="213">
        <v>42748</v>
      </c>
      <c r="B40" s="69" t="s">
        <v>54</v>
      </c>
      <c r="C40" s="61" t="s">
        <v>38</v>
      </c>
      <c r="D40" s="69" t="s">
        <v>141</v>
      </c>
      <c r="E40" s="155" t="s">
        <v>56</v>
      </c>
      <c r="F40" s="69" t="s">
        <v>698</v>
      </c>
      <c r="G40" s="69" t="s">
        <v>1246</v>
      </c>
      <c r="H40" s="69">
        <v>1612</v>
      </c>
      <c r="I40" s="273">
        <v>42745.8125</v>
      </c>
      <c r="J40" s="273">
        <v>42746.3541666667</v>
      </c>
      <c r="K40" s="306">
        <v>13.0000000008149</v>
      </c>
      <c r="L40" s="155">
        <v>120</v>
      </c>
      <c r="M40" s="305">
        <v>1560.00000009779</v>
      </c>
      <c r="N40" s="69"/>
      <c r="O40" s="47"/>
      <c r="P40" s="47"/>
      <c r="Q40" s="47"/>
    </row>
    <row r="41" customFormat="1" spans="1:17">
      <c r="A41" s="213">
        <v>42748</v>
      </c>
      <c r="B41" s="69" t="s">
        <v>54</v>
      </c>
      <c r="C41" s="61" t="s">
        <v>38</v>
      </c>
      <c r="D41" s="69" t="s">
        <v>141</v>
      </c>
      <c r="E41" s="155" t="s">
        <v>56</v>
      </c>
      <c r="F41" s="69" t="s">
        <v>698</v>
      </c>
      <c r="G41" s="69" t="s">
        <v>1246</v>
      </c>
      <c r="H41" s="69">
        <v>1612</v>
      </c>
      <c r="I41" s="273">
        <v>42746.8125</v>
      </c>
      <c r="J41" s="273">
        <v>42747.3958333333</v>
      </c>
      <c r="K41" s="306">
        <v>13.9999999991851</v>
      </c>
      <c r="L41" s="155">
        <v>120</v>
      </c>
      <c r="M41" s="305">
        <v>1679.99999990221</v>
      </c>
      <c r="N41" s="69"/>
      <c r="O41" s="47"/>
      <c r="P41" s="47"/>
      <c r="Q41" s="47"/>
    </row>
    <row r="42" customFormat="1" spans="1:17">
      <c r="A42" s="213">
        <v>42748</v>
      </c>
      <c r="B42" s="69" t="s">
        <v>54</v>
      </c>
      <c r="C42" s="61" t="s">
        <v>38</v>
      </c>
      <c r="D42" s="69" t="s">
        <v>141</v>
      </c>
      <c r="E42" s="155" t="s">
        <v>56</v>
      </c>
      <c r="F42" s="69" t="s">
        <v>698</v>
      </c>
      <c r="G42" s="69" t="s">
        <v>1246</v>
      </c>
      <c r="H42" s="69">
        <v>1612</v>
      </c>
      <c r="I42" s="273">
        <v>42747.8125</v>
      </c>
      <c r="J42" s="273">
        <v>42747.9375</v>
      </c>
      <c r="K42" s="306">
        <v>3</v>
      </c>
      <c r="L42" s="155">
        <v>120</v>
      </c>
      <c r="M42" s="305">
        <v>360</v>
      </c>
      <c r="N42" s="69"/>
      <c r="O42" s="47"/>
      <c r="P42" s="47"/>
      <c r="Q42" s="47"/>
    </row>
    <row r="43" customFormat="1" spans="1:17">
      <c r="A43" s="213">
        <v>42748</v>
      </c>
      <c r="B43" s="155" t="s">
        <v>54</v>
      </c>
      <c r="C43" s="54" t="s">
        <v>186</v>
      </c>
      <c r="D43" s="155" t="s">
        <v>154</v>
      </c>
      <c r="E43" s="69" t="s">
        <v>56</v>
      </c>
      <c r="F43" s="69" t="s">
        <v>698</v>
      </c>
      <c r="G43" s="69" t="s">
        <v>1247</v>
      </c>
      <c r="H43" s="69">
        <v>1.6</v>
      </c>
      <c r="I43" s="273">
        <v>42745.9375</v>
      </c>
      <c r="J43" s="273">
        <v>42747.5833333333</v>
      </c>
      <c r="K43" s="306">
        <v>39.4999999991851</v>
      </c>
      <c r="L43" s="155">
        <v>60</v>
      </c>
      <c r="M43" s="305">
        <v>2369.99999995111</v>
      </c>
      <c r="N43" s="69"/>
      <c r="O43" s="47"/>
      <c r="P43" s="47"/>
      <c r="Q43" s="47"/>
    </row>
    <row r="44" customFormat="1" spans="1:17">
      <c r="A44" s="213">
        <v>42752</v>
      </c>
      <c r="B44" s="155" t="s">
        <v>54</v>
      </c>
      <c r="C44" s="54" t="s">
        <v>186</v>
      </c>
      <c r="D44" s="155" t="s">
        <v>155</v>
      </c>
      <c r="E44" s="69" t="s">
        <v>56</v>
      </c>
      <c r="F44" s="69" t="s">
        <v>695</v>
      </c>
      <c r="G44" s="69" t="s">
        <v>1248</v>
      </c>
      <c r="H44" s="69">
        <v>1.6</v>
      </c>
      <c r="I44" s="273">
        <v>42747.7291666667</v>
      </c>
      <c r="J44" s="273">
        <v>42749.625</v>
      </c>
      <c r="K44" s="306">
        <v>45.5000000000582</v>
      </c>
      <c r="L44" s="155">
        <v>70</v>
      </c>
      <c r="M44" s="305">
        <v>3185.00000000407</v>
      </c>
      <c r="N44" s="69"/>
      <c r="O44" s="47"/>
      <c r="P44" s="47"/>
      <c r="Q44" s="47"/>
    </row>
    <row r="45" customFormat="1" spans="1:17">
      <c r="A45" s="213">
        <v>42752</v>
      </c>
      <c r="B45" s="155" t="s">
        <v>54</v>
      </c>
      <c r="C45" s="54" t="s">
        <v>186</v>
      </c>
      <c r="D45" s="155" t="s">
        <v>155</v>
      </c>
      <c r="E45" s="69" t="s">
        <v>56</v>
      </c>
      <c r="F45" s="69" t="s">
        <v>910</v>
      </c>
      <c r="G45" s="69" t="s">
        <v>739</v>
      </c>
      <c r="H45" s="69">
        <v>1.6</v>
      </c>
      <c r="I45" s="273">
        <v>42749.875</v>
      </c>
      <c r="J45" s="273">
        <v>42750.9375</v>
      </c>
      <c r="K45" s="306">
        <v>25.5</v>
      </c>
      <c r="L45" s="155">
        <v>60</v>
      </c>
      <c r="M45" s="305">
        <v>1530</v>
      </c>
      <c r="N45" s="69"/>
      <c r="O45" s="47"/>
      <c r="P45" s="47"/>
      <c r="Q45" s="47"/>
    </row>
    <row r="46" customFormat="1" spans="1:17">
      <c r="A46" s="213">
        <v>42752</v>
      </c>
      <c r="B46" s="68" t="s">
        <v>54</v>
      </c>
      <c r="C46" s="54" t="s">
        <v>186</v>
      </c>
      <c r="D46" s="69" t="s">
        <v>237</v>
      </c>
      <c r="E46" s="240" t="s">
        <v>56</v>
      </c>
      <c r="F46" s="69" t="s">
        <v>805</v>
      </c>
      <c r="G46" s="69" t="s">
        <v>1249</v>
      </c>
      <c r="H46" s="69">
        <v>1.6</v>
      </c>
      <c r="I46" s="273">
        <v>42749.625</v>
      </c>
      <c r="J46" s="273">
        <v>42749.7083333333</v>
      </c>
      <c r="K46" s="257">
        <v>2.00000000005821</v>
      </c>
      <c r="L46" s="155">
        <v>80</v>
      </c>
      <c r="M46" s="305">
        <v>160.000000004657</v>
      </c>
      <c r="N46" s="69"/>
      <c r="O46" s="47"/>
      <c r="P46" s="47"/>
      <c r="Q46" s="47"/>
    </row>
    <row r="47" customFormat="1" spans="1:17">
      <c r="A47" s="213">
        <v>42752</v>
      </c>
      <c r="B47" s="69" t="s">
        <v>54</v>
      </c>
      <c r="C47" s="61" t="s">
        <v>38</v>
      </c>
      <c r="D47" s="69" t="s">
        <v>143</v>
      </c>
      <c r="E47" s="155" t="s">
        <v>56</v>
      </c>
      <c r="F47" s="69" t="s">
        <v>698</v>
      </c>
      <c r="G47" s="69" t="s">
        <v>1250</v>
      </c>
      <c r="H47" s="69">
        <v>1.3</v>
      </c>
      <c r="I47" s="273">
        <v>42746.7916666667</v>
      </c>
      <c r="J47" s="273">
        <v>42751.2708333333</v>
      </c>
      <c r="K47" s="306">
        <v>107.500000000116</v>
      </c>
      <c r="L47" s="155">
        <v>60</v>
      </c>
      <c r="M47" s="305">
        <v>6450.00000000696</v>
      </c>
      <c r="N47" s="69"/>
      <c r="O47" s="47"/>
      <c r="P47" s="47"/>
      <c r="Q47" s="47"/>
    </row>
    <row r="48" customFormat="1" spans="1:17">
      <c r="A48" s="213">
        <v>42752</v>
      </c>
      <c r="B48" s="69" t="s">
        <v>54</v>
      </c>
      <c r="C48" s="61" t="s">
        <v>38</v>
      </c>
      <c r="D48" s="69" t="s">
        <v>139</v>
      </c>
      <c r="E48" s="155" t="s">
        <v>56</v>
      </c>
      <c r="F48" s="69" t="s">
        <v>1251</v>
      </c>
      <c r="G48" s="69" t="s">
        <v>1252</v>
      </c>
      <c r="H48" s="69">
        <v>1.1</v>
      </c>
      <c r="I48" s="273">
        <v>42747.5625</v>
      </c>
      <c r="J48" s="273">
        <v>42748.6458333333</v>
      </c>
      <c r="K48" s="306">
        <v>26.0000000000582</v>
      </c>
      <c r="L48" s="155">
        <v>25</v>
      </c>
      <c r="M48" s="305">
        <v>650.000000001455</v>
      </c>
      <c r="N48" s="69"/>
      <c r="O48" s="47"/>
      <c r="P48" s="47"/>
      <c r="Q48" s="47"/>
    </row>
    <row r="49" customFormat="1" spans="1:17">
      <c r="A49" s="213">
        <v>42752</v>
      </c>
      <c r="B49" s="69" t="s">
        <v>54</v>
      </c>
      <c r="C49" s="61" t="s">
        <v>38</v>
      </c>
      <c r="D49" s="69" t="s">
        <v>139</v>
      </c>
      <c r="E49" s="155" t="s">
        <v>56</v>
      </c>
      <c r="F49" s="69" t="s">
        <v>1251</v>
      </c>
      <c r="G49" s="69" t="s">
        <v>1253</v>
      </c>
      <c r="H49" s="69">
        <v>1.1</v>
      </c>
      <c r="I49" s="273">
        <v>42749</v>
      </c>
      <c r="J49" s="273">
        <v>42750.3333333333</v>
      </c>
      <c r="K49" s="306">
        <v>31.9999999991851</v>
      </c>
      <c r="L49" s="155">
        <v>25</v>
      </c>
      <c r="M49" s="305">
        <v>799.999999979628</v>
      </c>
      <c r="N49" s="69"/>
      <c r="O49" s="47"/>
      <c r="P49" s="47"/>
      <c r="Q49" s="47"/>
    </row>
    <row r="50" customFormat="1" spans="1:17">
      <c r="A50" s="213">
        <v>42752</v>
      </c>
      <c r="B50" s="69" t="s">
        <v>54</v>
      </c>
      <c r="C50" s="61" t="s">
        <v>30</v>
      </c>
      <c r="D50" s="69" t="s">
        <v>180</v>
      </c>
      <c r="E50" s="69" t="s">
        <v>56</v>
      </c>
      <c r="F50" s="69" t="s">
        <v>698</v>
      </c>
      <c r="G50" s="69" t="s">
        <v>723</v>
      </c>
      <c r="H50" s="69">
        <v>1280</v>
      </c>
      <c r="I50" s="273">
        <v>42746.9375</v>
      </c>
      <c r="J50" s="273">
        <v>42747.3541666667</v>
      </c>
      <c r="K50" s="257">
        <v>10.0000000008149</v>
      </c>
      <c r="L50" s="155">
        <v>120</v>
      </c>
      <c r="M50" s="305">
        <v>1200.00000009779</v>
      </c>
      <c r="N50" s="69"/>
      <c r="O50" s="47"/>
      <c r="P50" s="47"/>
      <c r="Q50" s="47"/>
    </row>
    <row r="51" customFormat="1" spans="1:17">
      <c r="A51" s="213">
        <v>42753</v>
      </c>
      <c r="B51" s="69" t="s">
        <v>54</v>
      </c>
      <c r="C51" s="61" t="s">
        <v>38</v>
      </c>
      <c r="D51" s="69" t="s">
        <v>139</v>
      </c>
      <c r="E51" s="155" t="s">
        <v>56</v>
      </c>
      <c r="F51" s="69" t="s">
        <v>1251</v>
      </c>
      <c r="G51" s="69" t="s">
        <v>1254</v>
      </c>
      <c r="H51" s="69">
        <v>1.1</v>
      </c>
      <c r="I51" s="273">
        <v>42752.5</v>
      </c>
      <c r="J51" s="273">
        <v>42752.9583333333</v>
      </c>
      <c r="K51" s="306">
        <v>10.9999999991851</v>
      </c>
      <c r="L51" s="155">
        <v>25</v>
      </c>
      <c r="M51" s="305">
        <v>274.999999979627</v>
      </c>
      <c r="N51" s="69"/>
      <c r="O51" s="47"/>
      <c r="P51" s="47"/>
      <c r="Q51" s="47"/>
    </row>
    <row r="52" customFormat="1" spans="1:17">
      <c r="A52" s="213">
        <v>42753</v>
      </c>
      <c r="B52" s="69" t="s">
        <v>54</v>
      </c>
      <c r="C52" s="61" t="s">
        <v>38</v>
      </c>
      <c r="D52" s="69" t="s">
        <v>139</v>
      </c>
      <c r="E52" s="155" t="s">
        <v>56</v>
      </c>
      <c r="F52" s="69" t="s">
        <v>1255</v>
      </c>
      <c r="G52" s="69" t="s">
        <v>1256</v>
      </c>
      <c r="H52" s="69">
        <v>1.1</v>
      </c>
      <c r="I52" s="273">
        <v>42750.4166666667</v>
      </c>
      <c r="J52" s="273">
        <v>42752.5</v>
      </c>
      <c r="K52" s="306">
        <v>32</v>
      </c>
      <c r="L52" s="155">
        <v>25</v>
      </c>
      <c r="M52" s="305">
        <v>800</v>
      </c>
      <c r="N52" s="69" t="s">
        <v>1257</v>
      </c>
      <c r="O52" s="47"/>
      <c r="P52" s="47"/>
      <c r="Q52" s="47"/>
    </row>
    <row r="53" customFormat="1" spans="1:17">
      <c r="A53" s="213">
        <v>42753</v>
      </c>
      <c r="B53" s="69" t="s">
        <v>54</v>
      </c>
      <c r="C53" s="61" t="s">
        <v>38</v>
      </c>
      <c r="D53" s="69" t="s">
        <v>139</v>
      </c>
      <c r="E53" s="155" t="s">
        <v>56</v>
      </c>
      <c r="F53" s="69" t="s">
        <v>1251</v>
      </c>
      <c r="G53" s="69" t="s">
        <v>1254</v>
      </c>
      <c r="H53" s="69">
        <v>1.3</v>
      </c>
      <c r="I53" s="273">
        <v>42751.8333333333</v>
      </c>
      <c r="J53" s="273">
        <v>42752.4583333333</v>
      </c>
      <c r="K53" s="306">
        <v>15</v>
      </c>
      <c r="L53" s="155">
        <v>25</v>
      </c>
      <c r="M53" s="305">
        <v>375</v>
      </c>
      <c r="N53" s="69"/>
      <c r="O53" s="47"/>
      <c r="P53" s="47"/>
      <c r="Q53" s="47"/>
    </row>
    <row r="54" customFormat="1" spans="1:17">
      <c r="A54" s="213">
        <v>42753</v>
      </c>
      <c r="B54" s="155" t="s">
        <v>54</v>
      </c>
      <c r="C54" s="54" t="s">
        <v>186</v>
      </c>
      <c r="D54" s="155" t="s">
        <v>155</v>
      </c>
      <c r="E54" s="69" t="s">
        <v>56</v>
      </c>
      <c r="F54" s="69" t="s">
        <v>1258</v>
      </c>
      <c r="G54" s="69" t="s">
        <v>739</v>
      </c>
      <c r="H54" s="69">
        <v>1.6</v>
      </c>
      <c r="I54" s="273">
        <v>42751.6666666667</v>
      </c>
      <c r="J54" s="273">
        <v>42752.625</v>
      </c>
      <c r="K54" s="306">
        <v>22.9999999991851</v>
      </c>
      <c r="L54" s="155">
        <v>60</v>
      </c>
      <c r="M54" s="305">
        <v>1379.99999995111</v>
      </c>
      <c r="N54" s="69"/>
      <c r="O54" s="47"/>
      <c r="P54" s="47"/>
      <c r="Q54" s="47"/>
    </row>
    <row r="55" customFormat="1" ht="24" spans="1:17">
      <c r="A55" s="213">
        <v>42753</v>
      </c>
      <c r="B55" s="155" t="s">
        <v>54</v>
      </c>
      <c r="C55" s="53" t="s">
        <v>82</v>
      </c>
      <c r="D55" s="69" t="s">
        <v>726</v>
      </c>
      <c r="E55" s="69" t="s">
        <v>84</v>
      </c>
      <c r="F55" s="69" t="s">
        <v>754</v>
      </c>
      <c r="G55" s="69" t="s">
        <v>1259</v>
      </c>
      <c r="H55" s="69">
        <v>1.6</v>
      </c>
      <c r="I55" s="273">
        <v>42751.5833333333</v>
      </c>
      <c r="J55" s="273">
        <v>42751.6666666667</v>
      </c>
      <c r="K55" s="257">
        <v>2.00000000162981</v>
      </c>
      <c r="L55" s="155">
        <v>80</v>
      </c>
      <c r="M55" s="305">
        <v>160.000000130385</v>
      </c>
      <c r="N55" s="69"/>
      <c r="O55" s="47"/>
      <c r="P55" s="47"/>
      <c r="Q55" s="47"/>
    </row>
    <row r="56" customFormat="1" ht="24" spans="1:17">
      <c r="A56" s="213">
        <v>42753</v>
      </c>
      <c r="B56" s="155" t="s">
        <v>54</v>
      </c>
      <c r="C56" s="54" t="s">
        <v>23</v>
      </c>
      <c r="D56" s="155" t="s">
        <v>763</v>
      </c>
      <c r="E56" s="155" t="s">
        <v>764</v>
      </c>
      <c r="F56" s="69" t="s">
        <v>754</v>
      </c>
      <c r="G56" s="69" t="s">
        <v>831</v>
      </c>
      <c r="H56" s="69">
        <v>1.6</v>
      </c>
      <c r="I56" s="273">
        <v>42752.625</v>
      </c>
      <c r="J56" s="273">
        <v>42752.7083333333</v>
      </c>
      <c r="K56" s="257">
        <v>1.99999999918509</v>
      </c>
      <c r="L56" s="155">
        <v>80</v>
      </c>
      <c r="M56" s="305">
        <v>159.999999934807</v>
      </c>
      <c r="N56" s="69"/>
      <c r="O56" s="47"/>
      <c r="P56" s="47"/>
      <c r="Q56" s="47"/>
    </row>
    <row r="57" customFormat="1" spans="1:17">
      <c r="A57" s="213">
        <v>42755</v>
      </c>
      <c r="B57" s="155" t="s">
        <v>54</v>
      </c>
      <c r="C57" s="54" t="s">
        <v>186</v>
      </c>
      <c r="D57" s="155" t="s">
        <v>155</v>
      </c>
      <c r="E57" s="69" t="s">
        <v>56</v>
      </c>
      <c r="F57" s="69" t="s">
        <v>698</v>
      </c>
      <c r="G57" s="69" t="s">
        <v>749</v>
      </c>
      <c r="H57" s="69">
        <v>1.3</v>
      </c>
      <c r="I57" s="273">
        <v>42754.6458333333</v>
      </c>
      <c r="J57" s="273">
        <v>42755.1666666667</v>
      </c>
      <c r="K57" s="306">
        <v>12.5000000016298</v>
      </c>
      <c r="L57" s="155">
        <v>50</v>
      </c>
      <c r="M57" s="305">
        <v>625.00000008149</v>
      </c>
      <c r="N57" s="69"/>
      <c r="O57" s="47"/>
      <c r="P57" s="47"/>
      <c r="Q57" s="47"/>
    </row>
    <row r="58" customFormat="1" spans="1:17">
      <c r="A58" s="213">
        <v>42755</v>
      </c>
      <c r="B58" s="155" t="s">
        <v>54</v>
      </c>
      <c r="C58" s="54" t="s">
        <v>186</v>
      </c>
      <c r="D58" s="155" t="s">
        <v>155</v>
      </c>
      <c r="E58" s="69" t="s">
        <v>56</v>
      </c>
      <c r="F58" s="69" t="s">
        <v>698</v>
      </c>
      <c r="G58" s="69" t="s">
        <v>749</v>
      </c>
      <c r="H58" s="69">
        <v>1.3</v>
      </c>
      <c r="I58" s="273">
        <v>42752.4583333333</v>
      </c>
      <c r="J58" s="273">
        <v>42754.6458333333</v>
      </c>
      <c r="K58" s="306">
        <v>52.5</v>
      </c>
      <c r="L58" s="155">
        <v>50</v>
      </c>
      <c r="M58" s="305">
        <v>2625</v>
      </c>
      <c r="N58" s="69"/>
      <c r="O58" s="47"/>
      <c r="P58" s="47"/>
      <c r="Q58" s="47"/>
    </row>
    <row r="59" customFormat="1" ht="24" spans="1:17">
      <c r="A59" s="213">
        <v>42755</v>
      </c>
      <c r="B59" s="155" t="s">
        <v>54</v>
      </c>
      <c r="C59" s="54" t="s">
        <v>23</v>
      </c>
      <c r="D59" s="155" t="s">
        <v>763</v>
      </c>
      <c r="E59" s="155" t="s">
        <v>764</v>
      </c>
      <c r="F59" s="69" t="s">
        <v>690</v>
      </c>
      <c r="G59" s="69" t="s">
        <v>1260</v>
      </c>
      <c r="H59" s="69">
        <v>1.1</v>
      </c>
      <c r="I59" s="273">
        <v>42753.4166666667</v>
      </c>
      <c r="J59" s="273">
        <v>42753.5416666667</v>
      </c>
      <c r="K59" s="257">
        <v>3</v>
      </c>
      <c r="L59" s="155">
        <v>50</v>
      </c>
      <c r="M59" s="305">
        <v>150</v>
      </c>
      <c r="N59" s="69"/>
      <c r="O59" s="47"/>
      <c r="P59" s="47"/>
      <c r="Q59" s="47"/>
    </row>
    <row r="60" customFormat="1" spans="1:17">
      <c r="A60" s="213">
        <v>42759</v>
      </c>
      <c r="B60" s="69" t="s">
        <v>54</v>
      </c>
      <c r="C60" s="61" t="s">
        <v>38</v>
      </c>
      <c r="D60" s="69" t="s">
        <v>139</v>
      </c>
      <c r="E60" s="155" t="s">
        <v>56</v>
      </c>
      <c r="F60" s="69" t="s">
        <v>1261</v>
      </c>
      <c r="G60" s="69" t="s">
        <v>1262</v>
      </c>
      <c r="H60" s="69">
        <v>1.3</v>
      </c>
      <c r="I60" s="273">
        <v>42755.1666666667</v>
      </c>
      <c r="J60" s="273">
        <v>42755.5</v>
      </c>
      <c r="K60" s="306">
        <v>8.00000000005821</v>
      </c>
      <c r="L60" s="155">
        <v>25</v>
      </c>
      <c r="M60" s="305">
        <v>200.000000001455</v>
      </c>
      <c r="N60" s="69"/>
      <c r="O60" s="47"/>
      <c r="P60" s="47"/>
      <c r="Q60" s="47"/>
    </row>
    <row r="61" customFormat="1" spans="1:17">
      <c r="A61" s="213">
        <v>42759</v>
      </c>
      <c r="B61" s="69" t="s">
        <v>54</v>
      </c>
      <c r="C61" s="61" t="s">
        <v>38</v>
      </c>
      <c r="D61" s="69" t="s">
        <v>139</v>
      </c>
      <c r="E61" s="155" t="s">
        <v>56</v>
      </c>
      <c r="F61" s="69" t="s">
        <v>1261</v>
      </c>
      <c r="G61" s="69" t="s">
        <v>1262</v>
      </c>
      <c r="H61" s="69">
        <v>1.1</v>
      </c>
      <c r="I61" s="273">
        <v>42755.5625</v>
      </c>
      <c r="J61" s="273">
        <v>42755.7083333333</v>
      </c>
      <c r="K61" s="306">
        <v>3.50000000005821</v>
      </c>
      <c r="L61" s="155">
        <v>25</v>
      </c>
      <c r="M61" s="305">
        <v>87.5000000014552</v>
      </c>
      <c r="N61" s="69"/>
      <c r="O61" s="47"/>
      <c r="P61" s="47"/>
      <c r="Q61" s="47"/>
    </row>
    <row r="62" customFormat="1" spans="1:17">
      <c r="A62" s="213">
        <v>42759</v>
      </c>
      <c r="B62" s="69" t="s">
        <v>54</v>
      </c>
      <c r="C62" s="61" t="s">
        <v>38</v>
      </c>
      <c r="D62" s="69" t="s">
        <v>139</v>
      </c>
      <c r="E62" s="155" t="s">
        <v>56</v>
      </c>
      <c r="F62" s="69" t="s">
        <v>1261</v>
      </c>
      <c r="G62" s="69" t="s">
        <v>1262</v>
      </c>
      <c r="H62" s="69">
        <v>1.1</v>
      </c>
      <c r="I62" s="273">
        <v>42754.75</v>
      </c>
      <c r="J62" s="273">
        <v>42755.5625</v>
      </c>
      <c r="K62" s="306">
        <v>19.5</v>
      </c>
      <c r="L62" s="155">
        <v>25</v>
      </c>
      <c r="M62" s="305">
        <v>487.5</v>
      </c>
      <c r="N62" s="69"/>
      <c r="O62" s="47"/>
      <c r="P62" s="47"/>
      <c r="Q62" s="47"/>
    </row>
    <row r="63" customFormat="1" spans="1:14">
      <c r="A63" s="213">
        <v>42772</v>
      </c>
      <c r="B63" s="69" t="s">
        <v>54</v>
      </c>
      <c r="C63" s="61" t="s">
        <v>186</v>
      </c>
      <c r="D63" s="69" t="s">
        <v>187</v>
      </c>
      <c r="E63" s="155" t="s">
        <v>56</v>
      </c>
      <c r="F63" s="69" t="s">
        <v>695</v>
      </c>
      <c r="G63" s="69" t="s">
        <v>1263</v>
      </c>
      <c r="H63" s="69">
        <v>1.6</v>
      </c>
      <c r="I63" s="273">
        <v>42755.7083333333</v>
      </c>
      <c r="J63" s="273">
        <v>42757.7083333333</v>
      </c>
      <c r="K63" s="306">
        <f t="shared" ref="K63:K68" si="0">(J63-I63)*24</f>
        <v>48</v>
      </c>
      <c r="L63" s="155">
        <v>60</v>
      </c>
      <c r="M63" s="305">
        <f t="shared" ref="M63:M68" si="1">K63*L63</f>
        <v>2880</v>
      </c>
      <c r="N63" s="69"/>
    </row>
    <row r="64" customFormat="1" spans="1:14">
      <c r="A64" s="213">
        <v>42776</v>
      </c>
      <c r="B64" s="155" t="s">
        <v>54</v>
      </c>
      <c r="C64" s="61" t="s">
        <v>186</v>
      </c>
      <c r="D64" s="155" t="s">
        <v>154</v>
      </c>
      <c r="E64" s="69" t="s">
        <v>56</v>
      </c>
      <c r="F64" s="69" t="s">
        <v>940</v>
      </c>
      <c r="G64" s="69" t="s">
        <v>1264</v>
      </c>
      <c r="H64" s="69">
        <v>1.3</v>
      </c>
      <c r="I64" s="273">
        <v>42757.375</v>
      </c>
      <c r="J64" s="273">
        <v>42757.7083333333</v>
      </c>
      <c r="K64" s="306">
        <f t="shared" si="0"/>
        <v>7.99999999918509</v>
      </c>
      <c r="L64" s="155">
        <v>60</v>
      </c>
      <c r="M64" s="305">
        <f t="shared" si="1"/>
        <v>479.999999951106</v>
      </c>
      <c r="N64" s="69"/>
    </row>
    <row r="65" customFormat="1" spans="1:14">
      <c r="A65" s="213">
        <v>42776</v>
      </c>
      <c r="B65" s="155" t="s">
        <v>54</v>
      </c>
      <c r="C65" s="61" t="s">
        <v>186</v>
      </c>
      <c r="D65" s="155" t="s">
        <v>154</v>
      </c>
      <c r="E65" s="69" t="s">
        <v>56</v>
      </c>
      <c r="F65" s="69" t="s">
        <v>940</v>
      </c>
      <c r="G65" s="69" t="s">
        <v>1264</v>
      </c>
      <c r="H65" s="69">
        <v>1.3</v>
      </c>
      <c r="I65" s="273">
        <v>42755.6458333333</v>
      </c>
      <c r="J65" s="273">
        <v>42756.7291666667</v>
      </c>
      <c r="K65" s="306">
        <f t="shared" si="0"/>
        <v>26.0000000016298</v>
      </c>
      <c r="L65" s="155">
        <v>60</v>
      </c>
      <c r="M65" s="305">
        <f t="shared" si="1"/>
        <v>1560.00000009779</v>
      </c>
      <c r="N65" s="69"/>
    </row>
    <row r="66" customFormat="1" spans="1:14">
      <c r="A66" s="213">
        <v>42776</v>
      </c>
      <c r="B66" s="155" t="s">
        <v>54</v>
      </c>
      <c r="C66" s="61" t="s">
        <v>186</v>
      </c>
      <c r="D66" s="155" t="s">
        <v>154</v>
      </c>
      <c r="E66" s="69" t="s">
        <v>56</v>
      </c>
      <c r="F66" s="69" t="s">
        <v>940</v>
      </c>
      <c r="G66" s="69" t="s">
        <v>1264</v>
      </c>
      <c r="H66" s="69">
        <v>1.3</v>
      </c>
      <c r="I66" s="273">
        <v>42758.3541666667</v>
      </c>
      <c r="J66" s="273">
        <v>42758.7916666667</v>
      </c>
      <c r="K66" s="306">
        <f t="shared" si="0"/>
        <v>10.5</v>
      </c>
      <c r="L66" s="155">
        <v>60</v>
      </c>
      <c r="M66" s="305">
        <f t="shared" si="1"/>
        <v>630</v>
      </c>
      <c r="N66" s="69"/>
    </row>
    <row r="67" customFormat="1" spans="1:14">
      <c r="A67" s="213">
        <v>42776</v>
      </c>
      <c r="B67" s="155" t="s">
        <v>54</v>
      </c>
      <c r="C67" s="61" t="s">
        <v>186</v>
      </c>
      <c r="D67" s="155" t="s">
        <v>154</v>
      </c>
      <c r="E67" s="69" t="s">
        <v>56</v>
      </c>
      <c r="F67" s="69" t="s">
        <v>940</v>
      </c>
      <c r="G67" s="69" t="s">
        <v>1264</v>
      </c>
      <c r="H67" s="69">
        <v>1.3</v>
      </c>
      <c r="I67" s="273">
        <v>42773.4166666667</v>
      </c>
      <c r="J67" s="273">
        <v>42773.5833333333</v>
      </c>
      <c r="K67" s="306">
        <f t="shared" si="0"/>
        <v>3.99999999837019</v>
      </c>
      <c r="L67" s="155">
        <v>60</v>
      </c>
      <c r="M67" s="305">
        <f t="shared" si="1"/>
        <v>239.999999902211</v>
      </c>
      <c r="N67" s="69"/>
    </row>
    <row r="68" customFormat="1" spans="1:14">
      <c r="A68" s="213">
        <v>42779</v>
      </c>
      <c r="B68" s="155" t="s">
        <v>54</v>
      </c>
      <c r="C68" s="161" t="s">
        <v>110</v>
      </c>
      <c r="D68" s="162" t="s">
        <v>111</v>
      </c>
      <c r="E68" s="155" t="s">
        <v>56</v>
      </c>
      <c r="F68" s="69" t="s">
        <v>812</v>
      </c>
      <c r="G68" s="69" t="s">
        <v>1265</v>
      </c>
      <c r="H68" s="69">
        <v>1.3</v>
      </c>
      <c r="I68" s="273">
        <v>42777.5416666667</v>
      </c>
      <c r="J68" s="273">
        <v>42777.7083333333</v>
      </c>
      <c r="K68" s="306">
        <f t="shared" si="0"/>
        <v>3.99999999837019</v>
      </c>
      <c r="L68" s="155">
        <v>50</v>
      </c>
      <c r="M68" s="305">
        <f t="shared" si="1"/>
        <v>199.999999918509</v>
      </c>
      <c r="N68" s="69"/>
    </row>
    <row r="69" customFormat="1" spans="1:14">
      <c r="A69" s="213">
        <v>42783</v>
      </c>
      <c r="B69" s="155" t="s">
        <v>54</v>
      </c>
      <c r="C69" s="61" t="s">
        <v>186</v>
      </c>
      <c r="D69" s="155" t="s">
        <v>154</v>
      </c>
      <c r="E69" s="69" t="s">
        <v>56</v>
      </c>
      <c r="F69" s="69" t="s">
        <v>1266</v>
      </c>
      <c r="G69" s="69" t="s">
        <v>715</v>
      </c>
      <c r="H69" s="69">
        <v>1.6</v>
      </c>
      <c r="I69" s="273">
        <v>42782.4583333333</v>
      </c>
      <c r="J69" s="273">
        <v>42783.0833333333</v>
      </c>
      <c r="K69" s="306">
        <f t="shared" ref="K69:K94" si="2">(J69-I69)*24</f>
        <v>15</v>
      </c>
      <c r="L69" s="155">
        <v>60</v>
      </c>
      <c r="M69" s="305">
        <f t="shared" ref="M69:M94" si="3">K69*L69</f>
        <v>900</v>
      </c>
      <c r="N69" s="69"/>
    </row>
    <row r="70" customFormat="1" spans="1:14">
      <c r="A70" s="213">
        <v>42783</v>
      </c>
      <c r="B70" s="155" t="s">
        <v>54</v>
      </c>
      <c r="C70" s="61" t="s">
        <v>186</v>
      </c>
      <c r="D70" s="155" t="s">
        <v>154</v>
      </c>
      <c r="E70" s="69" t="s">
        <v>56</v>
      </c>
      <c r="F70" s="69" t="s">
        <v>1266</v>
      </c>
      <c r="G70" s="69" t="s">
        <v>715</v>
      </c>
      <c r="H70" s="69">
        <v>1.6</v>
      </c>
      <c r="I70" s="273">
        <v>42779.8958333333</v>
      </c>
      <c r="J70" s="273">
        <v>42782.0416666667</v>
      </c>
      <c r="K70" s="306">
        <f t="shared" si="2"/>
        <v>51.5000000016298</v>
      </c>
      <c r="L70" s="155">
        <v>60</v>
      </c>
      <c r="M70" s="305">
        <f t="shared" si="3"/>
        <v>3090.00000009779</v>
      </c>
      <c r="N70" s="69"/>
    </row>
    <row r="71" customFormat="1" spans="1:14">
      <c r="A71" s="213">
        <v>42783</v>
      </c>
      <c r="B71" s="69" t="s">
        <v>54</v>
      </c>
      <c r="C71" s="61" t="s">
        <v>96</v>
      </c>
      <c r="D71" s="69" t="s">
        <v>187</v>
      </c>
      <c r="E71" s="155" t="s">
        <v>56</v>
      </c>
      <c r="F71" s="69" t="s">
        <v>698</v>
      </c>
      <c r="G71" s="69" t="s">
        <v>1267</v>
      </c>
      <c r="H71" s="69">
        <v>1280</v>
      </c>
      <c r="I71" s="273">
        <v>42775.625</v>
      </c>
      <c r="J71" s="273">
        <v>42775.7291666667</v>
      </c>
      <c r="K71" s="306">
        <f t="shared" si="2"/>
        <v>2.50000000081491</v>
      </c>
      <c r="L71" s="155">
        <v>120</v>
      </c>
      <c r="M71" s="305">
        <f t="shared" si="3"/>
        <v>300.000000097789</v>
      </c>
      <c r="N71" s="69"/>
    </row>
    <row r="72" customFormat="1" spans="1:14">
      <c r="A72" s="213">
        <v>42783</v>
      </c>
      <c r="B72" s="69" t="s">
        <v>54</v>
      </c>
      <c r="C72" s="61" t="s">
        <v>96</v>
      </c>
      <c r="D72" s="69" t="s">
        <v>187</v>
      </c>
      <c r="E72" s="155" t="s">
        <v>56</v>
      </c>
      <c r="F72" s="69" t="s">
        <v>698</v>
      </c>
      <c r="G72" s="69" t="s">
        <v>1267</v>
      </c>
      <c r="H72" s="69">
        <v>1280</v>
      </c>
      <c r="I72" s="273">
        <v>42776.3541666667</v>
      </c>
      <c r="J72" s="273">
        <v>42776.7083333333</v>
      </c>
      <c r="K72" s="306">
        <f t="shared" si="2"/>
        <v>8.49999999837019</v>
      </c>
      <c r="L72" s="155">
        <v>120</v>
      </c>
      <c r="M72" s="305">
        <f t="shared" si="3"/>
        <v>1019.99999980442</v>
      </c>
      <c r="N72" s="69"/>
    </row>
    <row r="73" customFormat="1" spans="1:14">
      <c r="A73" s="213">
        <v>42783</v>
      </c>
      <c r="B73" s="69" t="s">
        <v>54</v>
      </c>
      <c r="C73" s="61" t="s">
        <v>96</v>
      </c>
      <c r="D73" s="69" t="s">
        <v>187</v>
      </c>
      <c r="E73" s="155" t="s">
        <v>56</v>
      </c>
      <c r="F73" s="69" t="s">
        <v>698</v>
      </c>
      <c r="G73" s="69" t="s">
        <v>1267</v>
      </c>
      <c r="H73" s="69">
        <v>1280</v>
      </c>
      <c r="I73" s="273">
        <v>42777.3541666667</v>
      </c>
      <c r="J73" s="273">
        <v>42777.7083333333</v>
      </c>
      <c r="K73" s="306">
        <f t="shared" si="2"/>
        <v>8.49999999837019</v>
      </c>
      <c r="L73" s="155">
        <v>120</v>
      </c>
      <c r="M73" s="305">
        <f t="shared" si="3"/>
        <v>1019.99999980442</v>
      </c>
      <c r="N73" s="69"/>
    </row>
    <row r="74" customFormat="1" spans="1:14">
      <c r="A74" s="213">
        <v>42783</v>
      </c>
      <c r="B74" s="69" t="s">
        <v>54</v>
      </c>
      <c r="C74" s="61" t="s">
        <v>96</v>
      </c>
      <c r="D74" s="69" t="s">
        <v>187</v>
      </c>
      <c r="E74" s="155" t="s">
        <v>56</v>
      </c>
      <c r="F74" s="69" t="s">
        <v>698</v>
      </c>
      <c r="G74" s="69" t="s">
        <v>1267</v>
      </c>
      <c r="H74" s="69">
        <v>1280</v>
      </c>
      <c r="I74" s="273">
        <v>42778.3333333333</v>
      </c>
      <c r="J74" s="273">
        <v>42778.7291666667</v>
      </c>
      <c r="K74" s="306">
        <f t="shared" si="2"/>
        <v>9.50000000162981</v>
      </c>
      <c r="L74" s="155">
        <v>120</v>
      </c>
      <c r="M74" s="305">
        <f t="shared" si="3"/>
        <v>1140.00000019558</v>
      </c>
      <c r="N74" s="69"/>
    </row>
    <row r="75" customFormat="1" spans="1:14">
      <c r="A75" s="213">
        <v>42783</v>
      </c>
      <c r="B75" s="69" t="s">
        <v>54</v>
      </c>
      <c r="C75" s="61" t="s">
        <v>96</v>
      </c>
      <c r="D75" s="69" t="s">
        <v>187</v>
      </c>
      <c r="E75" s="155" t="s">
        <v>56</v>
      </c>
      <c r="F75" s="69" t="s">
        <v>698</v>
      </c>
      <c r="G75" s="69" t="s">
        <v>1267</v>
      </c>
      <c r="H75" s="69">
        <v>1280</v>
      </c>
      <c r="I75" s="273">
        <v>42779.3333333333</v>
      </c>
      <c r="J75" s="273">
        <v>42779.7291666667</v>
      </c>
      <c r="K75" s="306">
        <f t="shared" si="2"/>
        <v>9.50000000162981</v>
      </c>
      <c r="L75" s="155">
        <v>120</v>
      </c>
      <c r="M75" s="305">
        <f t="shared" si="3"/>
        <v>1140.00000019558</v>
      </c>
      <c r="N75" s="69"/>
    </row>
    <row r="76" customFormat="1" spans="1:14">
      <c r="A76" s="213">
        <v>42783</v>
      </c>
      <c r="B76" s="69" t="s">
        <v>54</v>
      </c>
      <c r="C76" s="61" t="s">
        <v>96</v>
      </c>
      <c r="D76" s="69" t="s">
        <v>187</v>
      </c>
      <c r="E76" s="155" t="s">
        <v>56</v>
      </c>
      <c r="F76" s="69" t="s">
        <v>698</v>
      </c>
      <c r="G76" s="69" t="s">
        <v>1267</v>
      </c>
      <c r="H76" s="69">
        <v>1280</v>
      </c>
      <c r="I76" s="273">
        <v>42780.3333333333</v>
      </c>
      <c r="J76" s="273">
        <v>42780.7083333333</v>
      </c>
      <c r="K76" s="306">
        <f t="shared" si="2"/>
        <v>9</v>
      </c>
      <c r="L76" s="155">
        <v>120</v>
      </c>
      <c r="M76" s="305">
        <f t="shared" si="3"/>
        <v>1080</v>
      </c>
      <c r="N76" s="69"/>
    </row>
    <row r="77" customFormat="1" spans="1:14">
      <c r="A77" s="213">
        <v>42783</v>
      </c>
      <c r="B77" s="69" t="s">
        <v>54</v>
      </c>
      <c r="C77" s="61" t="s">
        <v>96</v>
      </c>
      <c r="D77" s="69" t="s">
        <v>187</v>
      </c>
      <c r="E77" s="155" t="s">
        <v>56</v>
      </c>
      <c r="F77" s="69" t="s">
        <v>698</v>
      </c>
      <c r="G77" s="69" t="s">
        <v>1267</v>
      </c>
      <c r="H77" s="69">
        <v>1280</v>
      </c>
      <c r="I77" s="273">
        <v>42781.3333333333</v>
      </c>
      <c r="J77" s="273">
        <v>42781.7083333333</v>
      </c>
      <c r="K77" s="306">
        <f t="shared" si="2"/>
        <v>9</v>
      </c>
      <c r="L77" s="155">
        <v>120</v>
      </c>
      <c r="M77" s="305">
        <f t="shared" si="3"/>
        <v>1080</v>
      </c>
      <c r="N77" s="69"/>
    </row>
    <row r="78" customFormat="1" spans="1:14">
      <c r="A78" s="213">
        <v>42783</v>
      </c>
      <c r="B78" s="155" t="s">
        <v>54</v>
      </c>
      <c r="C78" s="161" t="s">
        <v>94</v>
      </c>
      <c r="D78" s="166" t="s">
        <v>95</v>
      </c>
      <c r="E78" s="68" t="s">
        <v>84</v>
      </c>
      <c r="F78" s="69" t="s">
        <v>695</v>
      </c>
      <c r="G78" s="69" t="s">
        <v>1268</v>
      </c>
      <c r="H78" s="69">
        <v>1280</v>
      </c>
      <c r="I78" s="273">
        <v>42782.3541666667</v>
      </c>
      <c r="J78" s="273">
        <v>42782.5833333333</v>
      </c>
      <c r="K78" s="306">
        <f t="shared" si="2"/>
        <v>5.49999999837019</v>
      </c>
      <c r="L78" s="155">
        <v>40</v>
      </c>
      <c r="M78" s="305">
        <f t="shared" si="3"/>
        <v>219.999999934807</v>
      </c>
      <c r="N78" s="69"/>
    </row>
    <row r="79" customFormat="1" spans="1:14">
      <c r="A79" s="213">
        <v>42786</v>
      </c>
      <c r="B79" s="155" t="s">
        <v>54</v>
      </c>
      <c r="C79" s="161" t="s">
        <v>94</v>
      </c>
      <c r="D79" s="166" t="s">
        <v>95</v>
      </c>
      <c r="E79" s="68" t="s">
        <v>84</v>
      </c>
      <c r="F79" s="69" t="s">
        <v>698</v>
      </c>
      <c r="G79" s="69" t="s">
        <v>1269</v>
      </c>
      <c r="H79" s="69">
        <v>1.6</v>
      </c>
      <c r="I79" s="273">
        <v>42783.4166666667</v>
      </c>
      <c r="J79" s="273">
        <v>42783.75</v>
      </c>
      <c r="K79" s="306">
        <f t="shared" si="2"/>
        <v>7.99999999918509</v>
      </c>
      <c r="L79" s="155">
        <v>40</v>
      </c>
      <c r="M79" s="305">
        <f t="shared" si="3"/>
        <v>319.999999967404</v>
      </c>
      <c r="N79" s="69"/>
    </row>
    <row r="80" customFormat="1" spans="1:14">
      <c r="A80" s="213">
        <v>42786</v>
      </c>
      <c r="B80" s="69" t="s">
        <v>54</v>
      </c>
      <c r="C80" s="61" t="s">
        <v>82</v>
      </c>
      <c r="D80" s="69" t="s">
        <v>192</v>
      </c>
      <c r="E80" s="155" t="s">
        <v>56</v>
      </c>
      <c r="F80" s="69" t="s">
        <v>1027</v>
      </c>
      <c r="G80" s="69" t="s">
        <v>786</v>
      </c>
      <c r="H80" s="69">
        <v>1612</v>
      </c>
      <c r="I80" s="273">
        <v>42782.5833333333</v>
      </c>
      <c r="J80" s="273">
        <v>42782.7291666667</v>
      </c>
      <c r="K80" s="306">
        <f t="shared" si="2"/>
        <v>3.50000000162981</v>
      </c>
      <c r="L80" s="155">
        <v>120</v>
      </c>
      <c r="M80" s="305">
        <f t="shared" si="3"/>
        <v>420.000000195578</v>
      </c>
      <c r="N80" s="69"/>
    </row>
    <row r="81" customFormat="1" spans="1:14">
      <c r="A81" s="213">
        <v>42786</v>
      </c>
      <c r="B81" s="69" t="s">
        <v>54</v>
      </c>
      <c r="C81" s="61" t="s">
        <v>82</v>
      </c>
      <c r="D81" s="69" t="s">
        <v>192</v>
      </c>
      <c r="E81" s="155" t="s">
        <v>56</v>
      </c>
      <c r="F81" s="69" t="s">
        <v>1027</v>
      </c>
      <c r="G81" s="69" t="s">
        <v>786</v>
      </c>
      <c r="H81" s="69">
        <v>1612</v>
      </c>
      <c r="I81" s="273">
        <v>42783.3333333333</v>
      </c>
      <c r="J81" s="273">
        <v>42783.4583333333</v>
      </c>
      <c r="K81" s="306">
        <f t="shared" si="2"/>
        <v>3</v>
      </c>
      <c r="L81" s="155">
        <v>120</v>
      </c>
      <c r="M81" s="305">
        <f t="shared" si="3"/>
        <v>360</v>
      </c>
      <c r="N81" s="69"/>
    </row>
    <row r="82" customFormat="1" spans="1:14">
      <c r="A82" s="213">
        <v>42790</v>
      </c>
      <c r="B82" s="69" t="s">
        <v>54</v>
      </c>
      <c r="C82" s="61" t="s">
        <v>186</v>
      </c>
      <c r="D82" s="69" t="s">
        <v>206</v>
      </c>
      <c r="E82" s="155" t="s">
        <v>56</v>
      </c>
      <c r="F82" s="69" t="s">
        <v>695</v>
      </c>
      <c r="G82" s="69" t="s">
        <v>1270</v>
      </c>
      <c r="H82" s="69">
        <v>1612</v>
      </c>
      <c r="I82" s="273">
        <v>42789.4166666667</v>
      </c>
      <c r="J82" s="273">
        <v>42789.6458333333</v>
      </c>
      <c r="K82" s="257">
        <f t="shared" si="2"/>
        <v>5.49999999837019</v>
      </c>
      <c r="L82" s="155">
        <v>120</v>
      </c>
      <c r="M82" s="305">
        <f t="shared" si="3"/>
        <v>659.999999804422</v>
      </c>
      <c r="N82" s="69"/>
    </row>
    <row r="83" customFormat="1" spans="1:14">
      <c r="A83" s="213">
        <v>42790</v>
      </c>
      <c r="B83" s="69" t="s">
        <v>54</v>
      </c>
      <c r="C83" s="61" t="s">
        <v>82</v>
      </c>
      <c r="D83" s="69" t="s">
        <v>182</v>
      </c>
      <c r="E83" s="155" t="s">
        <v>56</v>
      </c>
      <c r="F83" s="69" t="s">
        <v>695</v>
      </c>
      <c r="G83" s="69" t="s">
        <v>794</v>
      </c>
      <c r="H83" s="69">
        <v>1.3</v>
      </c>
      <c r="I83" s="273">
        <v>42785.4583333333</v>
      </c>
      <c r="J83" s="273">
        <v>42788.875</v>
      </c>
      <c r="K83" s="306">
        <f t="shared" si="2"/>
        <v>82.0000000008149</v>
      </c>
      <c r="L83" s="155">
        <v>40</v>
      </c>
      <c r="M83" s="305">
        <f t="shared" si="3"/>
        <v>3280.0000000326</v>
      </c>
      <c r="N83" s="69"/>
    </row>
    <row r="84" customFormat="1" spans="1:14">
      <c r="A84" s="213">
        <v>42790</v>
      </c>
      <c r="B84" s="155" t="s">
        <v>54</v>
      </c>
      <c r="C84" s="161" t="s">
        <v>94</v>
      </c>
      <c r="D84" s="166" t="s">
        <v>95</v>
      </c>
      <c r="E84" s="68" t="s">
        <v>84</v>
      </c>
      <c r="F84" s="69" t="s">
        <v>695</v>
      </c>
      <c r="G84" s="69" t="s">
        <v>1271</v>
      </c>
      <c r="H84" s="69">
        <v>1.1</v>
      </c>
      <c r="I84" s="273">
        <v>42785.7916666667</v>
      </c>
      <c r="J84" s="273">
        <v>42788.625</v>
      </c>
      <c r="K84" s="306">
        <f t="shared" si="2"/>
        <v>67.9999999991851</v>
      </c>
      <c r="L84" s="155">
        <v>40</v>
      </c>
      <c r="M84" s="305">
        <f t="shared" si="3"/>
        <v>2719.9999999674</v>
      </c>
      <c r="N84" s="69"/>
    </row>
    <row r="85" customFormat="1" spans="1:14">
      <c r="A85" s="213">
        <v>42793</v>
      </c>
      <c r="B85" s="69" t="s">
        <v>54</v>
      </c>
      <c r="C85" s="61" t="s">
        <v>186</v>
      </c>
      <c r="D85" s="69" t="s">
        <v>213</v>
      </c>
      <c r="E85" s="155" t="s">
        <v>56</v>
      </c>
      <c r="F85" s="69" t="s">
        <v>698</v>
      </c>
      <c r="G85" s="69" t="s">
        <v>1272</v>
      </c>
      <c r="H85" s="69">
        <v>1.6</v>
      </c>
      <c r="I85" s="273">
        <v>42790.7916666667</v>
      </c>
      <c r="J85" s="273">
        <v>42792.125</v>
      </c>
      <c r="K85" s="306">
        <f t="shared" si="2"/>
        <v>31.9999999991851</v>
      </c>
      <c r="L85" s="155">
        <v>120</v>
      </c>
      <c r="M85" s="305">
        <f t="shared" si="3"/>
        <v>3839.99999990221</v>
      </c>
      <c r="N85" s="69"/>
    </row>
    <row r="86" customFormat="1" spans="1:14">
      <c r="A86" s="213">
        <v>42793</v>
      </c>
      <c r="B86" s="155" t="s">
        <v>54</v>
      </c>
      <c r="C86" s="161" t="s">
        <v>94</v>
      </c>
      <c r="D86" s="166" t="s">
        <v>95</v>
      </c>
      <c r="E86" s="68" t="s">
        <v>84</v>
      </c>
      <c r="F86" s="69" t="s">
        <v>698</v>
      </c>
      <c r="G86" s="69" t="s">
        <v>1273</v>
      </c>
      <c r="H86" s="69">
        <v>1.3</v>
      </c>
      <c r="I86" s="273">
        <v>42788.875</v>
      </c>
      <c r="J86" s="273">
        <v>42792.0208333333</v>
      </c>
      <c r="K86" s="306">
        <f t="shared" si="2"/>
        <v>75.4999999991851</v>
      </c>
      <c r="L86" s="155">
        <v>40</v>
      </c>
      <c r="M86" s="305">
        <f t="shared" si="3"/>
        <v>3019.9999999674</v>
      </c>
      <c r="N86" s="69"/>
    </row>
    <row r="87" customFormat="1" spans="1:14">
      <c r="A87" s="213">
        <v>42793</v>
      </c>
      <c r="B87" s="69" t="s">
        <v>54</v>
      </c>
      <c r="C87" s="61" t="s">
        <v>186</v>
      </c>
      <c r="D87" s="69" t="s">
        <v>198</v>
      </c>
      <c r="E87" s="155" t="s">
        <v>56</v>
      </c>
      <c r="F87" s="69" t="s">
        <v>698</v>
      </c>
      <c r="G87" s="69" t="s">
        <v>820</v>
      </c>
      <c r="H87" s="69">
        <v>1280</v>
      </c>
      <c r="I87" s="273">
        <v>42790.8541666667</v>
      </c>
      <c r="J87" s="273">
        <v>42792.5416666667</v>
      </c>
      <c r="K87" s="306">
        <f t="shared" si="2"/>
        <v>40.5</v>
      </c>
      <c r="L87" s="155">
        <v>120</v>
      </c>
      <c r="M87" s="305">
        <f t="shared" si="3"/>
        <v>4860</v>
      </c>
      <c r="N87" s="69"/>
    </row>
    <row r="88" customFormat="1" spans="1:14">
      <c r="A88" s="213">
        <v>42793</v>
      </c>
      <c r="B88" s="69" t="s">
        <v>54</v>
      </c>
      <c r="C88" s="61" t="s">
        <v>186</v>
      </c>
      <c r="D88" s="69" t="s">
        <v>198</v>
      </c>
      <c r="E88" s="155" t="s">
        <v>56</v>
      </c>
      <c r="F88" s="69" t="s">
        <v>695</v>
      </c>
      <c r="G88" s="69" t="s">
        <v>822</v>
      </c>
      <c r="H88" s="69">
        <v>1280</v>
      </c>
      <c r="I88" s="273">
        <v>42789.6458333333</v>
      </c>
      <c r="J88" s="273">
        <v>42790.7291666667</v>
      </c>
      <c r="K88" s="306">
        <f t="shared" si="2"/>
        <v>26.0000000016298</v>
      </c>
      <c r="L88" s="155">
        <v>120</v>
      </c>
      <c r="M88" s="305">
        <f t="shared" si="3"/>
        <v>3120.00000019558</v>
      </c>
      <c r="N88" s="69"/>
    </row>
    <row r="89" customFormat="1" spans="1:14">
      <c r="A89" s="213">
        <v>42795</v>
      </c>
      <c r="B89" s="69" t="s">
        <v>54</v>
      </c>
      <c r="C89" s="61" t="s">
        <v>1274</v>
      </c>
      <c r="D89" s="69" t="s">
        <v>213</v>
      </c>
      <c r="E89" s="155" t="s">
        <v>56</v>
      </c>
      <c r="F89" s="69" t="s">
        <v>695</v>
      </c>
      <c r="G89" s="69" t="s">
        <v>1275</v>
      </c>
      <c r="H89" s="69">
        <v>1280</v>
      </c>
      <c r="I89" s="273">
        <v>42792.5833333333</v>
      </c>
      <c r="J89" s="273">
        <v>42793.8541666667</v>
      </c>
      <c r="K89" s="306">
        <f t="shared" si="2"/>
        <v>30.5000000016298</v>
      </c>
      <c r="L89" s="155">
        <v>120</v>
      </c>
      <c r="M89" s="305">
        <f t="shared" si="3"/>
        <v>3660.00000019558</v>
      </c>
      <c r="N89" s="69"/>
    </row>
    <row r="90" customFormat="1" spans="1:14">
      <c r="A90" s="213">
        <v>42797</v>
      </c>
      <c r="B90" s="155" t="s">
        <v>54</v>
      </c>
      <c r="C90" s="161" t="s">
        <v>94</v>
      </c>
      <c r="D90" s="166" t="s">
        <v>95</v>
      </c>
      <c r="E90" s="68" t="s">
        <v>84</v>
      </c>
      <c r="F90" s="69" t="s">
        <v>695</v>
      </c>
      <c r="G90" s="69" t="s">
        <v>1268</v>
      </c>
      <c r="H90" s="69">
        <v>1.1</v>
      </c>
      <c r="I90" s="273">
        <v>42796.9166666667</v>
      </c>
      <c r="J90" s="273">
        <v>42797.0416666667</v>
      </c>
      <c r="K90" s="306">
        <f t="shared" si="2"/>
        <v>3</v>
      </c>
      <c r="L90" s="155">
        <v>40</v>
      </c>
      <c r="M90" s="305">
        <f t="shared" si="3"/>
        <v>120</v>
      </c>
      <c r="N90" s="69"/>
    </row>
    <row r="91" customFormat="1" spans="1:14">
      <c r="A91" s="213">
        <v>42797</v>
      </c>
      <c r="B91" s="155" t="s">
        <v>54</v>
      </c>
      <c r="C91" s="54" t="s">
        <v>163</v>
      </c>
      <c r="D91" s="155" t="s">
        <v>155</v>
      </c>
      <c r="E91" s="69" t="s">
        <v>56</v>
      </c>
      <c r="F91" s="69" t="s">
        <v>751</v>
      </c>
      <c r="G91" s="69" t="s">
        <v>1276</v>
      </c>
      <c r="H91" s="69">
        <v>1.1</v>
      </c>
      <c r="I91" s="273">
        <v>42795.6666666667</v>
      </c>
      <c r="J91" s="273">
        <v>42796.0625</v>
      </c>
      <c r="K91" s="306">
        <f t="shared" si="2"/>
        <v>9.49999999918509</v>
      </c>
      <c r="L91" s="155">
        <v>40</v>
      </c>
      <c r="M91" s="305">
        <f t="shared" si="3"/>
        <v>379.999999967404</v>
      </c>
      <c r="N91" s="69"/>
    </row>
    <row r="92" customFormat="1" spans="1:14">
      <c r="A92" s="287">
        <v>42795</v>
      </c>
      <c r="B92" s="155" t="s">
        <v>54</v>
      </c>
      <c r="C92" s="156" t="s">
        <v>36</v>
      </c>
      <c r="D92" s="159" t="s">
        <v>293</v>
      </c>
      <c r="E92" s="160" t="s">
        <v>56</v>
      </c>
      <c r="F92" s="69" t="s">
        <v>1277</v>
      </c>
      <c r="G92" s="69" t="s">
        <v>1278</v>
      </c>
      <c r="H92" s="26">
        <v>1.1</v>
      </c>
      <c r="I92" s="288">
        <v>42793.8333333333</v>
      </c>
      <c r="J92" s="273">
        <v>42794.5833333333</v>
      </c>
      <c r="K92" s="306">
        <f t="shared" si="2"/>
        <v>18</v>
      </c>
      <c r="L92" s="155">
        <v>25</v>
      </c>
      <c r="M92" s="305">
        <f t="shared" si="3"/>
        <v>450</v>
      </c>
      <c r="N92" s="69"/>
    </row>
    <row r="93" customFormat="1" spans="1:14">
      <c r="A93" s="213">
        <v>42797</v>
      </c>
      <c r="B93" s="155" t="s">
        <v>54</v>
      </c>
      <c r="C93" s="156" t="s">
        <v>36</v>
      </c>
      <c r="D93" s="159" t="s">
        <v>293</v>
      </c>
      <c r="E93" s="160" t="s">
        <v>56</v>
      </c>
      <c r="F93" s="69" t="s">
        <v>1277</v>
      </c>
      <c r="G93" s="69" t="s">
        <v>1278</v>
      </c>
      <c r="H93" s="69">
        <v>1.1</v>
      </c>
      <c r="I93" s="273">
        <v>42796.0625</v>
      </c>
      <c r="J93" s="273">
        <v>42796.9166666667</v>
      </c>
      <c r="K93" s="306">
        <f t="shared" si="2"/>
        <v>20.5000000008149</v>
      </c>
      <c r="L93" s="155">
        <v>25</v>
      </c>
      <c r="M93" s="305">
        <f t="shared" si="3"/>
        <v>512.500000020373</v>
      </c>
      <c r="N93" s="69"/>
    </row>
    <row r="94" customFormat="1" spans="1:14">
      <c r="A94" s="213">
        <v>42797</v>
      </c>
      <c r="B94" s="155" t="s">
        <v>54</v>
      </c>
      <c r="C94" s="156" t="s">
        <v>36</v>
      </c>
      <c r="D94" s="159" t="s">
        <v>293</v>
      </c>
      <c r="E94" s="160" t="s">
        <v>56</v>
      </c>
      <c r="F94" s="69" t="s">
        <v>1277</v>
      </c>
      <c r="G94" s="69" t="s">
        <v>1278</v>
      </c>
      <c r="H94" s="69">
        <v>1.1</v>
      </c>
      <c r="I94" s="273">
        <v>42794.6666666667</v>
      </c>
      <c r="J94" s="273">
        <v>42795.6666666667</v>
      </c>
      <c r="K94" s="306">
        <f t="shared" si="2"/>
        <v>24</v>
      </c>
      <c r="L94" s="155">
        <v>25</v>
      </c>
      <c r="M94" s="305">
        <f t="shared" si="3"/>
        <v>600</v>
      </c>
      <c r="N94" s="69"/>
    </row>
    <row r="95" customFormat="1" spans="1:14">
      <c r="A95" s="213">
        <v>42800</v>
      </c>
      <c r="B95" s="155" t="s">
        <v>54</v>
      </c>
      <c r="C95" s="156" t="s">
        <v>36</v>
      </c>
      <c r="D95" s="159" t="s">
        <v>293</v>
      </c>
      <c r="E95" s="160" t="s">
        <v>56</v>
      </c>
      <c r="F95" s="69" t="s">
        <v>698</v>
      </c>
      <c r="G95" s="69" t="s">
        <v>841</v>
      </c>
      <c r="H95" s="69">
        <v>1.6</v>
      </c>
      <c r="I95" s="273">
        <v>42792.5</v>
      </c>
      <c r="J95" s="273">
        <v>42797.6666666667</v>
      </c>
      <c r="K95" s="306">
        <f t="shared" ref="K92:K155" si="4">(J95-I95)*24</f>
        <v>124.000000000815</v>
      </c>
      <c r="L95" s="155">
        <v>60</v>
      </c>
      <c r="M95" s="305">
        <f t="shared" ref="M92:M155" si="5">K95*L95</f>
        <v>7440.0000000489</v>
      </c>
      <c r="N95" s="69"/>
    </row>
    <row r="96" customFormat="1" spans="1:14">
      <c r="A96" s="213">
        <v>42800</v>
      </c>
      <c r="B96" s="155" t="s">
        <v>54</v>
      </c>
      <c r="C96" s="54" t="s">
        <v>163</v>
      </c>
      <c r="D96" s="155" t="s">
        <v>155</v>
      </c>
      <c r="E96" s="69" t="s">
        <v>56</v>
      </c>
      <c r="F96" s="69" t="s">
        <v>751</v>
      </c>
      <c r="G96" s="69" t="s">
        <v>1279</v>
      </c>
      <c r="H96" s="69">
        <v>1.3</v>
      </c>
      <c r="I96" s="273">
        <v>42797.5</v>
      </c>
      <c r="J96" s="273">
        <v>42797.5833333333</v>
      </c>
      <c r="K96" s="306">
        <f t="shared" si="4"/>
        <v>1.99999999918509</v>
      </c>
      <c r="L96" s="155">
        <v>40</v>
      </c>
      <c r="M96" s="305">
        <f t="shared" si="5"/>
        <v>79.9999999674036</v>
      </c>
      <c r="N96" s="69"/>
    </row>
    <row r="97" customFormat="1" spans="1:14">
      <c r="A97" s="213">
        <v>42800</v>
      </c>
      <c r="B97" s="69" t="s">
        <v>54</v>
      </c>
      <c r="C97" s="61" t="s">
        <v>186</v>
      </c>
      <c r="D97" s="69" t="s">
        <v>208</v>
      </c>
      <c r="E97" s="155" t="s">
        <v>56</v>
      </c>
      <c r="F97" s="69" t="s">
        <v>698</v>
      </c>
      <c r="G97" s="69" t="s">
        <v>1280</v>
      </c>
      <c r="H97" s="69">
        <v>1280</v>
      </c>
      <c r="I97" s="273">
        <v>42798.4583333333</v>
      </c>
      <c r="J97" s="273">
        <v>42799.5833333333</v>
      </c>
      <c r="K97" s="257">
        <f t="shared" si="4"/>
        <v>27</v>
      </c>
      <c r="L97" s="155">
        <v>120</v>
      </c>
      <c r="M97" s="305">
        <f t="shared" si="5"/>
        <v>3240</v>
      </c>
      <c r="N97" s="69"/>
    </row>
    <row r="98" customFormat="1" spans="1:14">
      <c r="A98" s="213">
        <v>42803</v>
      </c>
      <c r="B98" s="69" t="s">
        <v>54</v>
      </c>
      <c r="C98" s="61" t="s">
        <v>186</v>
      </c>
      <c r="D98" s="69" t="s">
        <v>208</v>
      </c>
      <c r="E98" s="155" t="s">
        <v>56</v>
      </c>
      <c r="F98" s="69" t="s">
        <v>698</v>
      </c>
      <c r="G98" s="69" t="s">
        <v>1281</v>
      </c>
      <c r="H98" s="69">
        <v>1280</v>
      </c>
      <c r="I98" s="273">
        <v>42799.5833333333</v>
      </c>
      <c r="J98" s="273">
        <v>42800.7916666667</v>
      </c>
      <c r="K98" s="257">
        <f t="shared" si="4"/>
        <v>29.0000000016298</v>
      </c>
      <c r="L98" s="155">
        <v>120</v>
      </c>
      <c r="M98" s="305">
        <f t="shared" si="5"/>
        <v>3480.00000019558</v>
      </c>
      <c r="N98" s="69"/>
    </row>
    <row r="99" customFormat="1" spans="1:14">
      <c r="A99" s="213">
        <v>42803</v>
      </c>
      <c r="B99" s="155" t="s">
        <v>54</v>
      </c>
      <c r="C99" s="156" t="s">
        <v>36</v>
      </c>
      <c r="D99" s="159" t="s">
        <v>293</v>
      </c>
      <c r="E99" s="160" t="s">
        <v>56</v>
      </c>
      <c r="F99" s="69" t="s">
        <v>698</v>
      </c>
      <c r="G99" s="307" t="s">
        <v>842</v>
      </c>
      <c r="H99" s="69">
        <v>1.6</v>
      </c>
      <c r="I99" s="273">
        <v>42799.7916666667</v>
      </c>
      <c r="J99" s="273">
        <v>42802.2083333333</v>
      </c>
      <c r="K99" s="306">
        <f t="shared" si="4"/>
        <v>57.9999999983702</v>
      </c>
      <c r="L99" s="155">
        <v>160</v>
      </c>
      <c r="M99" s="305">
        <f t="shared" si="5"/>
        <v>9279.99999973923</v>
      </c>
      <c r="N99" s="69"/>
    </row>
    <row r="100" customFormat="1" spans="1:14">
      <c r="A100" s="213">
        <v>42804</v>
      </c>
      <c r="B100" s="155" t="s">
        <v>54</v>
      </c>
      <c r="C100" s="156" t="s">
        <v>36</v>
      </c>
      <c r="D100" s="159" t="s">
        <v>293</v>
      </c>
      <c r="E100" s="160" t="s">
        <v>56</v>
      </c>
      <c r="F100" s="69" t="s">
        <v>1016</v>
      </c>
      <c r="G100" s="69" t="s">
        <v>842</v>
      </c>
      <c r="H100" s="69">
        <v>1612</v>
      </c>
      <c r="I100" s="273">
        <v>42802.875</v>
      </c>
      <c r="J100" s="273">
        <v>42803.5208333333</v>
      </c>
      <c r="K100" s="306">
        <f t="shared" si="4"/>
        <v>15.4999999991851</v>
      </c>
      <c r="L100" s="155">
        <v>160</v>
      </c>
      <c r="M100" s="305">
        <f t="shared" si="5"/>
        <v>2479.99999986962</v>
      </c>
      <c r="N100" s="69"/>
    </row>
    <row r="101" customFormat="1" spans="1:14">
      <c r="A101" s="213">
        <v>42804</v>
      </c>
      <c r="B101" s="155" t="s">
        <v>54</v>
      </c>
      <c r="C101" s="156" t="s">
        <v>1274</v>
      </c>
      <c r="D101" s="159" t="s">
        <v>296</v>
      </c>
      <c r="E101" s="160" t="s">
        <v>56</v>
      </c>
      <c r="F101" s="69" t="s">
        <v>695</v>
      </c>
      <c r="G101" s="69" t="s">
        <v>1282</v>
      </c>
      <c r="H101" s="69">
        <v>1612</v>
      </c>
      <c r="I101" s="273">
        <v>42799.75</v>
      </c>
      <c r="J101" s="273">
        <v>42802.75</v>
      </c>
      <c r="K101" s="306">
        <f t="shared" si="4"/>
        <v>72</v>
      </c>
      <c r="L101" s="155">
        <v>160</v>
      </c>
      <c r="M101" s="305">
        <f t="shared" si="5"/>
        <v>11520</v>
      </c>
      <c r="N101" s="69"/>
    </row>
    <row r="102" customFormat="1" spans="1:14">
      <c r="A102" s="213">
        <v>42804</v>
      </c>
      <c r="B102" s="155" t="s">
        <v>54</v>
      </c>
      <c r="C102" s="156" t="s">
        <v>186</v>
      </c>
      <c r="D102" s="159" t="s">
        <v>299</v>
      </c>
      <c r="E102" s="160" t="s">
        <v>56</v>
      </c>
      <c r="F102" s="69" t="s">
        <v>695</v>
      </c>
      <c r="G102" s="69" t="s">
        <v>1283</v>
      </c>
      <c r="H102" s="69">
        <v>1.1</v>
      </c>
      <c r="I102" s="273">
        <v>42801.5833333333</v>
      </c>
      <c r="J102" s="273">
        <v>42802.9375</v>
      </c>
      <c r="K102" s="257">
        <f t="shared" si="4"/>
        <v>32.5000000008149</v>
      </c>
      <c r="L102" s="155">
        <v>40</v>
      </c>
      <c r="M102" s="305">
        <f t="shared" si="5"/>
        <v>1300.0000000326</v>
      </c>
      <c r="N102" s="69"/>
    </row>
    <row r="103" customFormat="1" spans="1:14">
      <c r="A103" s="213">
        <v>42807</v>
      </c>
      <c r="B103" s="155" t="s">
        <v>54</v>
      </c>
      <c r="C103" s="156" t="s">
        <v>27</v>
      </c>
      <c r="D103" s="159" t="s">
        <v>292</v>
      </c>
      <c r="E103" s="160" t="s">
        <v>56</v>
      </c>
      <c r="F103" s="69" t="s">
        <v>695</v>
      </c>
      <c r="G103" s="69" t="s">
        <v>992</v>
      </c>
      <c r="H103" s="69">
        <v>1.6</v>
      </c>
      <c r="I103" s="273">
        <v>42806.5833333333</v>
      </c>
      <c r="J103" s="273">
        <v>42806.6875</v>
      </c>
      <c r="K103" s="257">
        <f t="shared" si="4"/>
        <v>2.50000000081491</v>
      </c>
      <c r="L103" s="155">
        <v>60</v>
      </c>
      <c r="M103" s="257">
        <f t="shared" si="5"/>
        <v>150.000000048895</v>
      </c>
      <c r="N103" s="69"/>
    </row>
    <row r="104" customFormat="1" spans="1:14">
      <c r="A104" s="213">
        <v>42807</v>
      </c>
      <c r="B104" s="155" t="s">
        <v>54</v>
      </c>
      <c r="C104" s="156" t="s">
        <v>144</v>
      </c>
      <c r="D104" s="159" t="s">
        <v>298</v>
      </c>
      <c r="E104" s="160" t="s">
        <v>56</v>
      </c>
      <c r="F104" s="69" t="s">
        <v>698</v>
      </c>
      <c r="G104" s="69" t="s">
        <v>859</v>
      </c>
      <c r="H104" s="69">
        <v>1.6</v>
      </c>
      <c r="I104" s="273">
        <v>42802.2083333333</v>
      </c>
      <c r="J104" s="273">
        <v>42806.5</v>
      </c>
      <c r="K104" s="306">
        <f t="shared" si="4"/>
        <v>103.000000000815</v>
      </c>
      <c r="L104" s="155">
        <v>50</v>
      </c>
      <c r="M104" s="305">
        <f t="shared" si="5"/>
        <v>5150.00000004075</v>
      </c>
      <c r="N104" s="69"/>
    </row>
    <row r="105" customFormat="1" spans="1:14">
      <c r="A105" s="213">
        <v>42807</v>
      </c>
      <c r="B105" s="155" t="s">
        <v>54</v>
      </c>
      <c r="C105" s="156" t="s">
        <v>186</v>
      </c>
      <c r="D105" s="159" t="s">
        <v>299</v>
      </c>
      <c r="E105" s="160" t="s">
        <v>56</v>
      </c>
      <c r="F105" s="69" t="s">
        <v>890</v>
      </c>
      <c r="G105" s="69" t="s">
        <v>1284</v>
      </c>
      <c r="H105" s="69">
        <v>1.3</v>
      </c>
      <c r="I105" s="273">
        <v>42805.75</v>
      </c>
      <c r="J105" s="273">
        <v>42806.0833333333</v>
      </c>
      <c r="K105" s="257">
        <f t="shared" si="4"/>
        <v>7.99999999918509</v>
      </c>
      <c r="L105" s="155">
        <v>40</v>
      </c>
      <c r="M105" s="305">
        <f t="shared" si="5"/>
        <v>319.999999967404</v>
      </c>
      <c r="N105" s="69"/>
    </row>
    <row r="106" customFormat="1" spans="1:14">
      <c r="A106" s="213">
        <v>42807</v>
      </c>
      <c r="B106" s="155" t="s">
        <v>54</v>
      </c>
      <c r="C106" s="156" t="s">
        <v>186</v>
      </c>
      <c r="D106" s="159" t="s">
        <v>299</v>
      </c>
      <c r="E106" s="160" t="s">
        <v>56</v>
      </c>
      <c r="F106" s="69" t="s">
        <v>812</v>
      </c>
      <c r="G106" s="69" t="s">
        <v>1285</v>
      </c>
      <c r="H106" s="69">
        <v>1.1</v>
      </c>
      <c r="I106" s="273">
        <v>42802.9375</v>
      </c>
      <c r="J106" s="273">
        <v>42805.7083333333</v>
      </c>
      <c r="K106" s="257">
        <f t="shared" si="4"/>
        <v>66.4999999991851</v>
      </c>
      <c r="L106" s="155">
        <v>40</v>
      </c>
      <c r="M106" s="305">
        <f t="shared" si="5"/>
        <v>2659.9999999674</v>
      </c>
      <c r="N106" s="69"/>
    </row>
    <row r="107" customFormat="1" spans="1:14">
      <c r="A107" s="213">
        <v>42809</v>
      </c>
      <c r="B107" s="155" t="s">
        <v>54</v>
      </c>
      <c r="C107" s="156" t="s">
        <v>45</v>
      </c>
      <c r="D107" s="159" t="s">
        <v>300</v>
      </c>
      <c r="E107" s="160" t="s">
        <v>56</v>
      </c>
      <c r="F107" s="69" t="s">
        <v>695</v>
      </c>
      <c r="G107" s="69" t="s">
        <v>880</v>
      </c>
      <c r="H107" s="69">
        <v>1612</v>
      </c>
      <c r="I107" s="273">
        <v>42807.625</v>
      </c>
      <c r="J107" s="273">
        <v>42808.875</v>
      </c>
      <c r="K107" s="257">
        <f t="shared" si="4"/>
        <v>30</v>
      </c>
      <c r="L107" s="155">
        <v>120</v>
      </c>
      <c r="M107" s="305">
        <f t="shared" si="5"/>
        <v>3600</v>
      </c>
      <c r="N107" s="69"/>
    </row>
    <row r="108" customFormat="1" spans="1:14">
      <c r="A108" s="213">
        <v>42811</v>
      </c>
      <c r="B108" s="155" t="s">
        <v>54</v>
      </c>
      <c r="C108" s="156" t="s">
        <v>45</v>
      </c>
      <c r="D108" s="159" t="s">
        <v>300</v>
      </c>
      <c r="E108" s="160" t="s">
        <v>56</v>
      </c>
      <c r="F108" s="69" t="s">
        <v>751</v>
      </c>
      <c r="G108" s="69" t="s">
        <v>1286</v>
      </c>
      <c r="H108" s="69">
        <v>1.1</v>
      </c>
      <c r="I108" s="273">
        <v>42810.4166666667</v>
      </c>
      <c r="J108" s="273">
        <v>42810.5416666667</v>
      </c>
      <c r="K108" s="257">
        <f t="shared" si="4"/>
        <v>3</v>
      </c>
      <c r="L108" s="155">
        <v>30</v>
      </c>
      <c r="M108" s="305">
        <f t="shared" si="5"/>
        <v>90</v>
      </c>
      <c r="N108" s="69"/>
    </row>
    <row r="109" customFormat="1" spans="1:14">
      <c r="A109" s="213">
        <v>42811</v>
      </c>
      <c r="B109" s="155" t="s">
        <v>54</v>
      </c>
      <c r="C109" s="156" t="s">
        <v>45</v>
      </c>
      <c r="D109" s="159" t="s">
        <v>300</v>
      </c>
      <c r="E109" s="160" t="s">
        <v>56</v>
      </c>
      <c r="F109" s="69" t="s">
        <v>751</v>
      </c>
      <c r="G109" s="69" t="s">
        <v>1287</v>
      </c>
      <c r="H109" s="69">
        <v>1.3</v>
      </c>
      <c r="I109" s="273">
        <v>42810.875</v>
      </c>
      <c r="J109" s="273">
        <v>42810.9375</v>
      </c>
      <c r="K109" s="257">
        <f t="shared" si="4"/>
        <v>1.5</v>
      </c>
      <c r="L109" s="155">
        <v>40</v>
      </c>
      <c r="M109" s="305">
        <f t="shared" si="5"/>
        <v>60</v>
      </c>
      <c r="N109" s="69"/>
    </row>
    <row r="110" customFormat="1" spans="1:14">
      <c r="A110" s="213">
        <v>42811</v>
      </c>
      <c r="B110" s="155" t="s">
        <v>54</v>
      </c>
      <c r="C110" s="156" t="s">
        <v>45</v>
      </c>
      <c r="D110" s="159" t="s">
        <v>300</v>
      </c>
      <c r="E110" s="160" t="s">
        <v>56</v>
      </c>
      <c r="F110" s="69" t="s">
        <v>751</v>
      </c>
      <c r="G110" s="69" t="s">
        <v>1288</v>
      </c>
      <c r="H110" s="69">
        <v>1.3</v>
      </c>
      <c r="I110" s="273">
        <v>42810.7916666667</v>
      </c>
      <c r="J110" s="273">
        <v>42810.875</v>
      </c>
      <c r="K110" s="257">
        <f t="shared" si="4"/>
        <v>1.99999999918509</v>
      </c>
      <c r="L110" s="155">
        <v>40</v>
      </c>
      <c r="M110" s="305">
        <f t="shared" si="5"/>
        <v>79.9999999674036</v>
      </c>
      <c r="N110" s="69"/>
    </row>
    <row r="111" customFormat="1" spans="1:14">
      <c r="A111" s="213">
        <v>42811</v>
      </c>
      <c r="B111" s="155" t="s">
        <v>54</v>
      </c>
      <c r="C111" s="156" t="s">
        <v>45</v>
      </c>
      <c r="D111" s="159" t="s">
        <v>300</v>
      </c>
      <c r="E111" s="160" t="s">
        <v>56</v>
      </c>
      <c r="F111" s="69" t="s">
        <v>751</v>
      </c>
      <c r="G111" s="69" t="s">
        <v>1289</v>
      </c>
      <c r="H111" s="69">
        <v>1.3</v>
      </c>
      <c r="I111" s="273">
        <v>42809.9166666667</v>
      </c>
      <c r="J111" s="273">
        <v>42810.5</v>
      </c>
      <c r="K111" s="257">
        <f t="shared" si="4"/>
        <v>13.9999999991851</v>
      </c>
      <c r="L111" s="155">
        <v>30</v>
      </c>
      <c r="M111" s="305">
        <f t="shared" si="5"/>
        <v>419.999999975553</v>
      </c>
      <c r="N111" s="69"/>
    </row>
    <row r="112" customFormat="1" spans="1:14">
      <c r="A112" s="213">
        <v>42811</v>
      </c>
      <c r="B112" s="155" t="s">
        <v>54</v>
      </c>
      <c r="C112" s="61" t="s">
        <v>144</v>
      </c>
      <c r="D112" s="159" t="s">
        <v>1290</v>
      </c>
      <c r="E112" s="160" t="s">
        <v>56</v>
      </c>
      <c r="F112" s="69" t="s">
        <v>698</v>
      </c>
      <c r="G112" s="69" t="s">
        <v>1291</v>
      </c>
      <c r="H112" s="69">
        <v>1.3</v>
      </c>
      <c r="I112" s="273">
        <v>42810.5</v>
      </c>
      <c r="J112" s="273">
        <v>42810.7916666667</v>
      </c>
      <c r="K112" s="257">
        <f t="shared" si="4"/>
        <v>7.00000000081491</v>
      </c>
      <c r="L112" s="155">
        <v>30</v>
      </c>
      <c r="M112" s="257">
        <f t="shared" si="5"/>
        <v>210.000000024447</v>
      </c>
      <c r="N112" s="69"/>
    </row>
    <row r="113" customFormat="1" spans="1:14">
      <c r="A113" s="213">
        <v>42814</v>
      </c>
      <c r="B113" s="155" t="s">
        <v>54</v>
      </c>
      <c r="C113" s="156" t="s">
        <v>27</v>
      </c>
      <c r="D113" s="159" t="s">
        <v>338</v>
      </c>
      <c r="E113" s="160" t="s">
        <v>56</v>
      </c>
      <c r="F113" s="69" t="s">
        <v>690</v>
      </c>
      <c r="G113" s="69" t="s">
        <v>1292</v>
      </c>
      <c r="H113" s="69">
        <v>1280</v>
      </c>
      <c r="I113" s="273">
        <v>42811.6666666667</v>
      </c>
      <c r="J113" s="273">
        <v>42812.4166666667</v>
      </c>
      <c r="K113" s="257">
        <f t="shared" si="4"/>
        <v>18</v>
      </c>
      <c r="L113" s="155">
        <v>120</v>
      </c>
      <c r="M113" s="257">
        <f t="shared" si="5"/>
        <v>2160</v>
      </c>
      <c r="N113" s="69"/>
    </row>
    <row r="114" customFormat="1" spans="1:14">
      <c r="A114" s="213">
        <v>42814</v>
      </c>
      <c r="B114" s="155" t="s">
        <v>54</v>
      </c>
      <c r="C114" s="156" t="s">
        <v>45</v>
      </c>
      <c r="D114" s="159" t="s">
        <v>300</v>
      </c>
      <c r="E114" s="160" t="s">
        <v>56</v>
      </c>
      <c r="F114" s="69" t="s">
        <v>1293</v>
      </c>
      <c r="G114" s="69" t="s">
        <v>1294</v>
      </c>
      <c r="H114" s="69">
        <v>1.3</v>
      </c>
      <c r="I114" s="273">
        <v>42811.875</v>
      </c>
      <c r="J114" s="273">
        <v>42812.1666666667</v>
      </c>
      <c r="K114" s="257">
        <f t="shared" si="4"/>
        <v>7.00000000081491</v>
      </c>
      <c r="L114" s="155">
        <v>40</v>
      </c>
      <c r="M114" s="305">
        <f t="shared" si="5"/>
        <v>280.000000032596</v>
      </c>
      <c r="N114" s="69"/>
    </row>
    <row r="115" customFormat="1" spans="1:14">
      <c r="A115" s="213">
        <v>42814</v>
      </c>
      <c r="B115" s="155" t="s">
        <v>54</v>
      </c>
      <c r="C115" s="156" t="s">
        <v>45</v>
      </c>
      <c r="D115" s="159" t="s">
        <v>300</v>
      </c>
      <c r="E115" s="160" t="s">
        <v>56</v>
      </c>
      <c r="F115" s="69" t="s">
        <v>1293</v>
      </c>
      <c r="G115" s="69" t="s">
        <v>1295</v>
      </c>
      <c r="H115" s="69">
        <v>1.3</v>
      </c>
      <c r="I115" s="273">
        <v>42811.6041666667</v>
      </c>
      <c r="J115" s="273">
        <v>42811.875</v>
      </c>
      <c r="K115" s="257">
        <f t="shared" si="4"/>
        <v>6.49999999918509</v>
      </c>
      <c r="L115" s="155">
        <v>40</v>
      </c>
      <c r="M115" s="305">
        <f t="shared" si="5"/>
        <v>259.999999967404</v>
      </c>
      <c r="N115" s="69"/>
    </row>
    <row r="116" customFormat="1" spans="1:14">
      <c r="A116" s="213">
        <v>42814</v>
      </c>
      <c r="B116" s="155" t="s">
        <v>54</v>
      </c>
      <c r="C116" s="156" t="s">
        <v>27</v>
      </c>
      <c r="D116" s="159" t="s">
        <v>338</v>
      </c>
      <c r="E116" s="160" t="s">
        <v>56</v>
      </c>
      <c r="F116" s="69" t="s">
        <v>690</v>
      </c>
      <c r="G116" s="69" t="s">
        <v>1296</v>
      </c>
      <c r="H116" s="69">
        <v>1280</v>
      </c>
      <c r="I116" s="273">
        <v>42810.625</v>
      </c>
      <c r="J116" s="273">
        <v>42811.6666666667</v>
      </c>
      <c r="K116" s="257">
        <f t="shared" si="4"/>
        <v>25.0000000008149</v>
      </c>
      <c r="L116" s="155">
        <v>40</v>
      </c>
      <c r="M116" s="257">
        <f t="shared" si="5"/>
        <v>1000.0000000326</v>
      </c>
      <c r="N116" s="69"/>
    </row>
    <row r="117" customFormat="1" spans="1:14">
      <c r="A117" s="213">
        <v>42814</v>
      </c>
      <c r="B117" s="69" t="s">
        <v>54</v>
      </c>
      <c r="C117" s="61" t="s">
        <v>340</v>
      </c>
      <c r="D117" s="69" t="s">
        <v>206</v>
      </c>
      <c r="E117" s="155" t="s">
        <v>56</v>
      </c>
      <c r="F117" s="69" t="s">
        <v>695</v>
      </c>
      <c r="G117" s="69" t="s">
        <v>1270</v>
      </c>
      <c r="H117" s="69">
        <v>1280</v>
      </c>
      <c r="I117" s="273">
        <v>42808.9166666667</v>
      </c>
      <c r="J117" s="273">
        <v>42811.875</v>
      </c>
      <c r="K117" s="257">
        <f t="shared" si="4"/>
        <v>70.9999999991851</v>
      </c>
      <c r="L117" s="155">
        <v>120</v>
      </c>
      <c r="M117" s="305">
        <f t="shared" si="5"/>
        <v>8519.99999990221</v>
      </c>
      <c r="N117" s="69"/>
    </row>
    <row r="118" customFormat="1" spans="1:14">
      <c r="A118" s="213">
        <v>42814</v>
      </c>
      <c r="B118" s="155" t="s">
        <v>54</v>
      </c>
      <c r="C118" s="156" t="s">
        <v>45</v>
      </c>
      <c r="D118" s="159" t="s">
        <v>300</v>
      </c>
      <c r="E118" s="160" t="s">
        <v>56</v>
      </c>
      <c r="F118" s="69" t="s">
        <v>1293</v>
      </c>
      <c r="G118" s="69" t="s">
        <v>1294</v>
      </c>
      <c r="H118" s="69">
        <v>1.1</v>
      </c>
      <c r="I118" s="273">
        <v>42812.9166666667</v>
      </c>
      <c r="J118" s="273">
        <v>42813.5416666667</v>
      </c>
      <c r="K118" s="257">
        <f t="shared" si="4"/>
        <v>15</v>
      </c>
      <c r="L118" s="155">
        <v>40</v>
      </c>
      <c r="M118" s="305">
        <f t="shared" si="5"/>
        <v>600</v>
      </c>
      <c r="N118" s="69"/>
    </row>
    <row r="119" customFormat="1" spans="1:14">
      <c r="A119" s="213">
        <v>42814</v>
      </c>
      <c r="B119" s="69" t="s">
        <v>54</v>
      </c>
      <c r="C119" s="61" t="s">
        <v>201</v>
      </c>
      <c r="D119" s="69" t="s">
        <v>207</v>
      </c>
      <c r="E119" s="155" t="s">
        <v>56</v>
      </c>
      <c r="F119" s="69" t="s">
        <v>1297</v>
      </c>
      <c r="G119" s="69" t="s">
        <v>901</v>
      </c>
      <c r="H119" s="69">
        <v>1.3</v>
      </c>
      <c r="I119" s="273">
        <v>42812.4166666667</v>
      </c>
      <c r="J119" s="273">
        <v>42813.625</v>
      </c>
      <c r="K119" s="257">
        <f t="shared" si="4"/>
        <v>28.9999999991851</v>
      </c>
      <c r="L119" s="155">
        <v>50</v>
      </c>
      <c r="M119" s="257">
        <f t="shared" si="5"/>
        <v>1449.99999995926</v>
      </c>
      <c r="N119" s="69"/>
    </row>
    <row r="120" customFormat="1" spans="1:14">
      <c r="A120" s="213">
        <v>42814</v>
      </c>
      <c r="B120" s="155" t="s">
        <v>54</v>
      </c>
      <c r="C120" s="156" t="s">
        <v>144</v>
      </c>
      <c r="D120" s="159" t="s">
        <v>298</v>
      </c>
      <c r="E120" s="160" t="s">
        <v>56</v>
      </c>
      <c r="F120" s="69" t="s">
        <v>695</v>
      </c>
      <c r="G120" s="69" t="s">
        <v>868</v>
      </c>
      <c r="H120" s="69">
        <v>1.6</v>
      </c>
      <c r="I120" s="273">
        <v>42806.6875</v>
      </c>
      <c r="J120" s="273">
        <v>42811.5416666667</v>
      </c>
      <c r="K120" s="306">
        <v>72</v>
      </c>
      <c r="L120" s="155">
        <v>60</v>
      </c>
      <c r="M120" s="305">
        <f t="shared" si="5"/>
        <v>4320</v>
      </c>
      <c r="N120" s="69"/>
    </row>
    <row r="121" customFormat="1" spans="1:14">
      <c r="A121" s="213">
        <v>42816</v>
      </c>
      <c r="B121" s="155" t="s">
        <v>54</v>
      </c>
      <c r="C121" s="156" t="s">
        <v>144</v>
      </c>
      <c r="D121" s="159" t="s">
        <v>298</v>
      </c>
      <c r="E121" s="160" t="s">
        <v>56</v>
      </c>
      <c r="F121" s="69" t="s">
        <v>698</v>
      </c>
      <c r="G121" s="69" t="s">
        <v>868</v>
      </c>
      <c r="H121" s="69">
        <v>1.6</v>
      </c>
      <c r="I121" s="273">
        <v>42811.5416666667</v>
      </c>
      <c r="J121" s="273">
        <v>42811.9166666667</v>
      </c>
      <c r="K121" s="306">
        <f t="shared" si="4"/>
        <v>9</v>
      </c>
      <c r="L121" s="155">
        <v>60</v>
      </c>
      <c r="M121" s="305">
        <f t="shared" si="5"/>
        <v>540</v>
      </c>
      <c r="N121" s="69"/>
    </row>
    <row r="122" customFormat="1" spans="1:14">
      <c r="A122" s="213">
        <v>42788</v>
      </c>
      <c r="B122" s="69" t="s">
        <v>54</v>
      </c>
      <c r="C122" s="61" t="s">
        <v>201</v>
      </c>
      <c r="D122" s="69" t="s">
        <v>207</v>
      </c>
      <c r="E122" s="155" t="s">
        <v>56</v>
      </c>
      <c r="F122" s="69" t="s">
        <v>695</v>
      </c>
      <c r="G122" s="69" t="s">
        <v>909</v>
      </c>
      <c r="H122" s="69">
        <v>1.3</v>
      </c>
      <c r="I122" s="273">
        <v>42814.5833333333</v>
      </c>
      <c r="J122" s="273">
        <v>42815.5</v>
      </c>
      <c r="K122" s="257">
        <f t="shared" si="4"/>
        <v>22.0000000008149</v>
      </c>
      <c r="L122" s="155">
        <v>30</v>
      </c>
      <c r="M122" s="257">
        <f t="shared" si="5"/>
        <v>660.000000024447</v>
      </c>
      <c r="N122" s="69"/>
    </row>
    <row r="123" customFormat="1" spans="1:14">
      <c r="A123" s="213">
        <v>42818</v>
      </c>
      <c r="B123" s="155" t="s">
        <v>54</v>
      </c>
      <c r="C123" s="156" t="s">
        <v>45</v>
      </c>
      <c r="D123" s="159" t="s">
        <v>300</v>
      </c>
      <c r="E123" s="160" t="s">
        <v>56</v>
      </c>
      <c r="F123" s="69" t="s">
        <v>690</v>
      </c>
      <c r="G123" s="69" t="s">
        <v>1298</v>
      </c>
      <c r="H123" s="69">
        <v>1.1</v>
      </c>
      <c r="I123" s="273">
        <v>42817.2916666667</v>
      </c>
      <c r="J123" s="273">
        <v>42817.625</v>
      </c>
      <c r="K123" s="257">
        <f t="shared" si="4"/>
        <v>7.99999999918509</v>
      </c>
      <c r="L123" s="155">
        <v>40</v>
      </c>
      <c r="M123" s="305">
        <f t="shared" si="5"/>
        <v>319.999999967404</v>
      </c>
      <c r="N123" s="69"/>
    </row>
    <row r="124" customFormat="1" spans="1:14">
      <c r="A124" s="213">
        <v>42818</v>
      </c>
      <c r="B124" s="155" t="s">
        <v>54</v>
      </c>
      <c r="C124" s="156" t="s">
        <v>45</v>
      </c>
      <c r="D124" s="159" t="s">
        <v>300</v>
      </c>
      <c r="E124" s="160" t="s">
        <v>56</v>
      </c>
      <c r="F124" s="69" t="s">
        <v>690</v>
      </c>
      <c r="G124" s="69" t="s">
        <v>1299</v>
      </c>
      <c r="H124" s="69">
        <v>1.1</v>
      </c>
      <c r="I124" s="273">
        <v>42815.875</v>
      </c>
      <c r="J124" s="273">
        <v>42816.4583333333</v>
      </c>
      <c r="K124" s="257">
        <f t="shared" si="4"/>
        <v>13.9999999991851</v>
      </c>
      <c r="L124" s="155">
        <v>40</v>
      </c>
      <c r="M124" s="305">
        <f t="shared" si="5"/>
        <v>559.999999967404</v>
      </c>
      <c r="N124" s="69"/>
    </row>
    <row r="125" customFormat="1" spans="1:14">
      <c r="A125" s="213">
        <v>42818</v>
      </c>
      <c r="B125" s="155" t="s">
        <v>54</v>
      </c>
      <c r="C125" s="156" t="s">
        <v>45</v>
      </c>
      <c r="D125" s="159" t="s">
        <v>300</v>
      </c>
      <c r="E125" s="160" t="s">
        <v>56</v>
      </c>
      <c r="F125" s="69" t="s">
        <v>690</v>
      </c>
      <c r="G125" s="307" t="s">
        <v>1300</v>
      </c>
      <c r="H125" s="69">
        <v>1.1</v>
      </c>
      <c r="I125" s="273">
        <v>42816.625</v>
      </c>
      <c r="J125" s="273">
        <v>42816.75</v>
      </c>
      <c r="K125" s="257">
        <f t="shared" si="4"/>
        <v>3</v>
      </c>
      <c r="L125" s="155">
        <v>40</v>
      </c>
      <c r="M125" s="305">
        <f t="shared" si="5"/>
        <v>120</v>
      </c>
      <c r="N125" s="69"/>
    </row>
    <row r="126" customFormat="1" spans="1:14">
      <c r="A126" s="213">
        <v>42818</v>
      </c>
      <c r="B126" s="155" t="s">
        <v>54</v>
      </c>
      <c r="C126" s="156" t="s">
        <v>1274</v>
      </c>
      <c r="D126" s="159" t="s">
        <v>296</v>
      </c>
      <c r="E126" s="160" t="s">
        <v>56</v>
      </c>
      <c r="F126" s="69" t="s">
        <v>698</v>
      </c>
      <c r="G126" s="69" t="s">
        <v>1301</v>
      </c>
      <c r="H126" s="69">
        <v>1612</v>
      </c>
      <c r="I126" s="273">
        <v>42813.0416666667</v>
      </c>
      <c r="J126" s="273">
        <v>42818.0416666667</v>
      </c>
      <c r="K126" s="306">
        <f t="shared" si="4"/>
        <v>120</v>
      </c>
      <c r="L126" s="155">
        <v>160</v>
      </c>
      <c r="M126" s="305">
        <f t="shared" si="5"/>
        <v>19200</v>
      </c>
      <c r="N126" s="69"/>
    </row>
    <row r="127" customFormat="1" spans="1:14">
      <c r="A127" s="213">
        <v>42818</v>
      </c>
      <c r="B127" s="168" t="s">
        <v>54</v>
      </c>
      <c r="C127" s="189" t="s">
        <v>186</v>
      </c>
      <c r="D127" s="168" t="s">
        <v>206</v>
      </c>
      <c r="E127" s="155" t="s">
        <v>56</v>
      </c>
      <c r="F127" s="69" t="s">
        <v>698</v>
      </c>
      <c r="G127" s="69" t="s">
        <v>1302</v>
      </c>
      <c r="H127" s="69">
        <v>1280</v>
      </c>
      <c r="I127" s="273">
        <v>42813.7291666667</v>
      </c>
      <c r="J127" s="273">
        <v>42816.875</v>
      </c>
      <c r="K127" s="257">
        <f t="shared" si="4"/>
        <v>75.4999999991851</v>
      </c>
      <c r="L127" s="155">
        <v>160</v>
      </c>
      <c r="M127" s="305">
        <f t="shared" si="5"/>
        <v>12079.9999998696</v>
      </c>
      <c r="N127" s="69"/>
    </row>
    <row r="128" customFormat="1" spans="1:14">
      <c r="A128" s="213">
        <v>42821</v>
      </c>
      <c r="B128" s="155" t="s">
        <v>54</v>
      </c>
      <c r="C128" s="156" t="s">
        <v>27</v>
      </c>
      <c r="D128" s="159" t="s">
        <v>338</v>
      </c>
      <c r="E128" s="160" t="s">
        <v>56</v>
      </c>
      <c r="F128" s="69" t="s">
        <v>698</v>
      </c>
      <c r="G128" s="69" t="s">
        <v>930</v>
      </c>
      <c r="H128" s="69">
        <v>1.6</v>
      </c>
      <c r="I128" s="273">
        <v>42815.75</v>
      </c>
      <c r="J128" s="273">
        <v>42818.5416666667</v>
      </c>
      <c r="K128" s="257">
        <f t="shared" si="4"/>
        <v>67.0000000008149</v>
      </c>
      <c r="L128" s="155">
        <v>60</v>
      </c>
      <c r="M128" s="257">
        <f t="shared" si="5"/>
        <v>4020.00000004889</v>
      </c>
      <c r="N128" s="69"/>
    </row>
    <row r="129" customFormat="1" spans="1:14">
      <c r="A129" s="213">
        <v>42821</v>
      </c>
      <c r="B129" s="155" t="s">
        <v>54</v>
      </c>
      <c r="C129" s="156" t="s">
        <v>27</v>
      </c>
      <c r="D129" s="159" t="s">
        <v>338</v>
      </c>
      <c r="E129" s="160" t="s">
        <v>56</v>
      </c>
      <c r="F129" s="69" t="s">
        <v>890</v>
      </c>
      <c r="G129" s="69" t="s">
        <v>930</v>
      </c>
      <c r="H129" s="69">
        <v>1.6</v>
      </c>
      <c r="I129" s="273">
        <v>42818.5416666667</v>
      </c>
      <c r="J129" s="273">
        <v>42818.75</v>
      </c>
      <c r="K129" s="257">
        <f t="shared" si="4"/>
        <v>4.99999999918509</v>
      </c>
      <c r="L129" s="155">
        <v>60</v>
      </c>
      <c r="M129" s="257">
        <f t="shared" si="5"/>
        <v>299.999999951105</v>
      </c>
      <c r="N129" s="69"/>
    </row>
    <row r="130" customFormat="1" spans="1:14">
      <c r="A130" s="213">
        <v>42821</v>
      </c>
      <c r="B130" s="155" t="s">
        <v>54</v>
      </c>
      <c r="C130" s="156" t="s">
        <v>27</v>
      </c>
      <c r="D130" s="159" t="s">
        <v>292</v>
      </c>
      <c r="E130" s="160" t="s">
        <v>56</v>
      </c>
      <c r="F130" s="69" t="s">
        <v>754</v>
      </c>
      <c r="G130" s="69" t="s">
        <v>992</v>
      </c>
      <c r="H130" s="69">
        <v>1.6</v>
      </c>
      <c r="I130" s="273">
        <v>42819.5416666667</v>
      </c>
      <c r="J130" s="273">
        <v>42819.6041666667</v>
      </c>
      <c r="K130" s="257">
        <f t="shared" si="4"/>
        <v>1.5</v>
      </c>
      <c r="L130" s="155">
        <v>60</v>
      </c>
      <c r="M130" s="257">
        <f t="shared" si="5"/>
        <v>90</v>
      </c>
      <c r="N130" s="69"/>
    </row>
    <row r="131" customFormat="1" ht="24" spans="1:14">
      <c r="A131" s="213">
        <v>42821</v>
      </c>
      <c r="B131" s="155" t="s">
        <v>54</v>
      </c>
      <c r="C131" s="156" t="s">
        <v>144</v>
      </c>
      <c r="D131" s="159" t="s">
        <v>298</v>
      </c>
      <c r="E131" s="160" t="s">
        <v>56</v>
      </c>
      <c r="F131" s="69" t="s">
        <v>814</v>
      </c>
      <c r="G131" s="69" t="s">
        <v>859</v>
      </c>
      <c r="H131" s="69">
        <v>1.6</v>
      </c>
      <c r="I131" s="273">
        <v>42820.0833333333</v>
      </c>
      <c r="J131" s="273">
        <v>42821</v>
      </c>
      <c r="K131" s="257">
        <v>17.5</v>
      </c>
      <c r="L131" s="155">
        <v>60</v>
      </c>
      <c r="M131" s="305">
        <f t="shared" si="5"/>
        <v>1050</v>
      </c>
      <c r="N131" s="69" t="s">
        <v>1303</v>
      </c>
    </row>
    <row r="132" customFormat="1" spans="1:14">
      <c r="A132" s="213">
        <v>42821</v>
      </c>
      <c r="B132" s="155" t="s">
        <v>54</v>
      </c>
      <c r="C132" s="156" t="s">
        <v>45</v>
      </c>
      <c r="D132" s="159" t="s">
        <v>301</v>
      </c>
      <c r="E132" s="160" t="s">
        <v>56</v>
      </c>
      <c r="F132" s="69" t="s">
        <v>686</v>
      </c>
      <c r="G132" s="69" t="s">
        <v>1304</v>
      </c>
      <c r="H132" s="69">
        <v>1.1</v>
      </c>
      <c r="I132" s="273">
        <v>42820.6666666667</v>
      </c>
      <c r="J132" s="273">
        <v>42820.8333333333</v>
      </c>
      <c r="K132" s="257">
        <f t="shared" si="4"/>
        <v>3.99999999837019</v>
      </c>
      <c r="L132" s="155">
        <v>25</v>
      </c>
      <c r="M132" s="257">
        <f t="shared" si="5"/>
        <v>99.9999999592548</v>
      </c>
      <c r="N132" s="69"/>
    </row>
    <row r="133" customFormat="1" spans="1:14">
      <c r="A133" s="213">
        <v>42821</v>
      </c>
      <c r="B133" s="155" t="s">
        <v>54</v>
      </c>
      <c r="C133" s="156" t="s">
        <v>30</v>
      </c>
      <c r="D133" s="159" t="s">
        <v>365</v>
      </c>
      <c r="E133" s="160" t="s">
        <v>56</v>
      </c>
      <c r="F133" s="69" t="s">
        <v>1258</v>
      </c>
      <c r="G133" s="69" t="s">
        <v>911</v>
      </c>
      <c r="H133" s="69">
        <v>1.1</v>
      </c>
      <c r="I133" s="273">
        <v>42818.0833333333</v>
      </c>
      <c r="J133" s="273">
        <v>42818.625</v>
      </c>
      <c r="K133" s="257">
        <f t="shared" si="4"/>
        <v>13.0000000008149</v>
      </c>
      <c r="L133" s="155">
        <v>40</v>
      </c>
      <c r="M133" s="257">
        <f t="shared" si="5"/>
        <v>520.000000032596</v>
      </c>
      <c r="N133" s="69"/>
    </row>
    <row r="134" customFormat="1" spans="1:14">
      <c r="A134" s="213">
        <v>42823</v>
      </c>
      <c r="B134" s="155" t="s">
        <v>54</v>
      </c>
      <c r="C134" s="156" t="s">
        <v>45</v>
      </c>
      <c r="D134" s="159" t="s">
        <v>301</v>
      </c>
      <c r="E134" s="160" t="s">
        <v>56</v>
      </c>
      <c r="F134" s="69" t="s">
        <v>686</v>
      </c>
      <c r="G134" s="69" t="s">
        <v>1304</v>
      </c>
      <c r="H134" s="69">
        <v>1.1</v>
      </c>
      <c r="I134" s="273">
        <v>42821.9791666667</v>
      </c>
      <c r="J134" s="273">
        <v>42822.125</v>
      </c>
      <c r="K134" s="257">
        <f t="shared" si="4"/>
        <v>3.49999999918509</v>
      </c>
      <c r="L134" s="155">
        <v>25</v>
      </c>
      <c r="M134" s="257">
        <f t="shared" si="5"/>
        <v>87.4999999796272</v>
      </c>
      <c r="N134" s="69"/>
    </row>
    <row r="135" customFormat="1" spans="1:14">
      <c r="A135" s="213">
        <v>42825</v>
      </c>
      <c r="B135" s="155" t="s">
        <v>54</v>
      </c>
      <c r="C135" s="156" t="s">
        <v>27</v>
      </c>
      <c r="D135" s="159" t="s">
        <v>292</v>
      </c>
      <c r="E135" s="160" t="s">
        <v>56</v>
      </c>
      <c r="F135" s="69" t="s">
        <v>695</v>
      </c>
      <c r="G135" s="69" t="s">
        <v>992</v>
      </c>
      <c r="H135" s="69">
        <v>1.6</v>
      </c>
      <c r="I135" s="273">
        <v>42822.8333333333</v>
      </c>
      <c r="J135" s="273">
        <v>42823.5416666667</v>
      </c>
      <c r="K135" s="257">
        <f t="shared" si="4"/>
        <v>17.0000000016298</v>
      </c>
      <c r="L135" s="155">
        <v>60</v>
      </c>
      <c r="M135" s="257">
        <f t="shared" si="5"/>
        <v>1020.00000009779</v>
      </c>
      <c r="N135" s="69"/>
    </row>
    <row r="136" customFormat="1" spans="1:14">
      <c r="A136" s="213">
        <v>42825</v>
      </c>
      <c r="B136" s="155" t="s">
        <v>54</v>
      </c>
      <c r="C136" s="156" t="s">
        <v>45</v>
      </c>
      <c r="D136" s="159" t="s">
        <v>352</v>
      </c>
      <c r="E136" s="160" t="s">
        <v>56</v>
      </c>
      <c r="F136" s="69" t="s">
        <v>698</v>
      </c>
      <c r="G136" s="69" t="s">
        <v>912</v>
      </c>
      <c r="H136" s="69">
        <v>1.6</v>
      </c>
      <c r="I136" s="273">
        <v>42821</v>
      </c>
      <c r="J136" s="273">
        <v>42822.8333333333</v>
      </c>
      <c r="K136" s="257">
        <f t="shared" si="4"/>
        <v>43.9999999991851</v>
      </c>
      <c r="L136" s="155">
        <v>60</v>
      </c>
      <c r="M136" s="257">
        <f t="shared" si="5"/>
        <v>2639.99999995111</v>
      </c>
      <c r="N136" s="69"/>
    </row>
    <row r="137" customFormat="1" spans="1:14">
      <c r="A137" s="213">
        <v>42825</v>
      </c>
      <c r="B137" s="155" t="s">
        <v>54</v>
      </c>
      <c r="C137" s="161" t="s">
        <v>94</v>
      </c>
      <c r="D137" s="166" t="s">
        <v>95</v>
      </c>
      <c r="E137" s="159" t="s">
        <v>84</v>
      </c>
      <c r="F137" s="69" t="s">
        <v>695</v>
      </c>
      <c r="G137" s="69" t="s">
        <v>1268</v>
      </c>
      <c r="H137" s="69">
        <v>1.3</v>
      </c>
      <c r="I137" s="273">
        <v>42824.6666666667</v>
      </c>
      <c r="J137" s="273">
        <v>42824.8333333333</v>
      </c>
      <c r="K137" s="257">
        <f t="shared" si="4"/>
        <v>3.99999999837019</v>
      </c>
      <c r="L137" s="155">
        <v>40</v>
      </c>
      <c r="M137" s="257">
        <f t="shared" si="5"/>
        <v>159.999999934808</v>
      </c>
      <c r="N137" s="69"/>
    </row>
    <row r="138" customFormat="1" spans="1:14">
      <c r="A138" s="213">
        <v>42825</v>
      </c>
      <c r="B138" s="168" t="s">
        <v>54</v>
      </c>
      <c r="C138" s="189" t="s">
        <v>82</v>
      </c>
      <c r="D138" s="168" t="s">
        <v>182</v>
      </c>
      <c r="E138" s="155" t="s">
        <v>56</v>
      </c>
      <c r="F138" s="69" t="s">
        <v>1016</v>
      </c>
      <c r="G138" s="69" t="s">
        <v>794</v>
      </c>
      <c r="H138" s="69">
        <v>1.1</v>
      </c>
      <c r="I138" s="273">
        <v>42823.2083333333</v>
      </c>
      <c r="J138" s="273">
        <v>42823.5</v>
      </c>
      <c r="K138" s="257">
        <f t="shared" si="4"/>
        <v>7.00000000081491</v>
      </c>
      <c r="L138" s="155">
        <v>40</v>
      </c>
      <c r="M138" s="257">
        <f t="shared" si="5"/>
        <v>280.000000032596</v>
      </c>
      <c r="N138" s="69"/>
    </row>
    <row r="139" customFormat="1" spans="1:14">
      <c r="A139" s="213">
        <v>42825</v>
      </c>
      <c r="B139" s="168" t="s">
        <v>54</v>
      </c>
      <c r="C139" s="189" t="s">
        <v>186</v>
      </c>
      <c r="D139" s="168" t="s">
        <v>206</v>
      </c>
      <c r="E139" s="155" t="s">
        <v>56</v>
      </c>
      <c r="F139" s="69" t="s">
        <v>698</v>
      </c>
      <c r="G139" s="69" t="s">
        <v>1305</v>
      </c>
      <c r="H139" s="69">
        <v>1280</v>
      </c>
      <c r="I139" s="273">
        <v>42824.9166666667</v>
      </c>
      <c r="J139" s="273">
        <v>42825.0416666667</v>
      </c>
      <c r="K139" s="257">
        <f t="shared" si="4"/>
        <v>3</v>
      </c>
      <c r="L139" s="155">
        <v>120</v>
      </c>
      <c r="M139" s="257">
        <f t="shared" si="5"/>
        <v>360</v>
      </c>
      <c r="N139" s="69"/>
    </row>
    <row r="140" customFormat="1" spans="1:14">
      <c r="A140" s="213">
        <v>42825</v>
      </c>
      <c r="B140" s="168" t="s">
        <v>54</v>
      </c>
      <c r="C140" s="189" t="s">
        <v>144</v>
      </c>
      <c r="D140" s="168" t="s">
        <v>200</v>
      </c>
      <c r="E140" s="155" t="s">
        <v>56</v>
      </c>
      <c r="F140" s="69" t="s">
        <v>690</v>
      </c>
      <c r="G140" s="69" t="s">
        <v>1306</v>
      </c>
      <c r="H140" s="69">
        <v>1280</v>
      </c>
      <c r="I140" s="273">
        <v>42823.5416666667</v>
      </c>
      <c r="J140" s="273">
        <v>42824.9375</v>
      </c>
      <c r="K140" s="257">
        <f t="shared" si="4"/>
        <v>33.4999999991851</v>
      </c>
      <c r="L140" s="155">
        <v>120</v>
      </c>
      <c r="M140" s="257">
        <f t="shared" si="5"/>
        <v>4019.99999990221</v>
      </c>
      <c r="N140" s="69"/>
    </row>
    <row r="141" customFormat="1" spans="1:14">
      <c r="A141" s="213">
        <v>42828</v>
      </c>
      <c r="B141" s="168" t="s">
        <v>54</v>
      </c>
      <c r="C141" s="189" t="s">
        <v>201</v>
      </c>
      <c r="D141" s="168" t="s">
        <v>220</v>
      </c>
      <c r="E141" s="155" t="s">
        <v>56</v>
      </c>
      <c r="F141" s="69" t="s">
        <v>695</v>
      </c>
      <c r="G141" s="69" t="s">
        <v>923</v>
      </c>
      <c r="H141" s="69">
        <v>1.3</v>
      </c>
      <c r="I141" s="296">
        <v>42825.7083333333</v>
      </c>
      <c r="J141" s="273">
        <v>42826.9166666667</v>
      </c>
      <c r="K141" s="257">
        <f t="shared" si="4"/>
        <v>29.0000000016298</v>
      </c>
      <c r="L141" s="155">
        <v>30</v>
      </c>
      <c r="M141" s="257">
        <f t="shared" si="5"/>
        <v>870.000000048894</v>
      </c>
      <c r="N141" s="69"/>
    </row>
    <row r="142" customFormat="1" spans="1:14">
      <c r="A142" s="213">
        <v>42828</v>
      </c>
      <c r="B142" s="168" t="s">
        <v>54</v>
      </c>
      <c r="C142" s="189" t="s">
        <v>201</v>
      </c>
      <c r="D142" s="168" t="s">
        <v>220</v>
      </c>
      <c r="E142" s="155" t="s">
        <v>56</v>
      </c>
      <c r="F142" s="69" t="s">
        <v>902</v>
      </c>
      <c r="G142" s="69" t="s">
        <v>909</v>
      </c>
      <c r="H142" s="69">
        <v>1.3</v>
      </c>
      <c r="I142" s="273">
        <v>42824.8333333333</v>
      </c>
      <c r="J142" s="273">
        <v>42825.7083333333</v>
      </c>
      <c r="K142" s="257">
        <f t="shared" si="4"/>
        <v>21</v>
      </c>
      <c r="L142" s="155">
        <v>25</v>
      </c>
      <c r="M142" s="257">
        <f t="shared" si="5"/>
        <v>525</v>
      </c>
      <c r="N142" s="69"/>
    </row>
    <row r="143" customFormat="1" spans="1:14">
      <c r="A143" s="213">
        <v>42828</v>
      </c>
      <c r="B143" s="168" t="s">
        <v>54</v>
      </c>
      <c r="C143" s="189" t="s">
        <v>201</v>
      </c>
      <c r="D143" s="168" t="s">
        <v>220</v>
      </c>
      <c r="E143" s="155" t="s">
        <v>56</v>
      </c>
      <c r="F143" s="69" t="s">
        <v>690</v>
      </c>
      <c r="G143" s="69" t="s">
        <v>1307</v>
      </c>
      <c r="H143" s="69">
        <v>1.1</v>
      </c>
      <c r="I143" s="273">
        <v>42825.5</v>
      </c>
      <c r="J143" s="273">
        <v>42826.5833333333</v>
      </c>
      <c r="K143" s="257">
        <f t="shared" si="4"/>
        <v>25.9999999991851</v>
      </c>
      <c r="L143" s="155">
        <v>40</v>
      </c>
      <c r="M143" s="257">
        <f t="shared" si="5"/>
        <v>1039.9999999674</v>
      </c>
      <c r="N143" s="69"/>
    </row>
    <row r="144" customFormat="1" spans="1:14">
      <c r="A144" s="213">
        <v>42828</v>
      </c>
      <c r="B144" s="168" t="s">
        <v>54</v>
      </c>
      <c r="C144" s="189" t="s">
        <v>201</v>
      </c>
      <c r="D144" s="168" t="s">
        <v>220</v>
      </c>
      <c r="E144" s="155" t="s">
        <v>56</v>
      </c>
      <c r="F144" s="69" t="s">
        <v>821</v>
      </c>
      <c r="G144" s="69" t="s">
        <v>1308</v>
      </c>
      <c r="H144" s="69">
        <v>1.1</v>
      </c>
      <c r="I144" s="273">
        <v>42824.1666666667</v>
      </c>
      <c r="J144" s="273">
        <v>42825.5</v>
      </c>
      <c r="K144" s="257">
        <f t="shared" si="4"/>
        <v>31.9999999991851</v>
      </c>
      <c r="L144" s="155">
        <v>40</v>
      </c>
      <c r="M144" s="257">
        <f t="shared" si="5"/>
        <v>1279.9999999674</v>
      </c>
      <c r="N144" s="69"/>
    </row>
    <row r="145" customFormat="1" spans="1:14">
      <c r="A145" s="213">
        <v>42831</v>
      </c>
      <c r="B145" s="168" t="s">
        <v>54</v>
      </c>
      <c r="C145" s="189" t="s">
        <v>201</v>
      </c>
      <c r="D145" s="168" t="s">
        <v>207</v>
      </c>
      <c r="E145" s="155" t="s">
        <v>56</v>
      </c>
      <c r="F145" s="69" t="s">
        <v>937</v>
      </c>
      <c r="G145" s="69" t="s">
        <v>1309</v>
      </c>
      <c r="H145" s="69">
        <v>1.1</v>
      </c>
      <c r="I145" s="273">
        <v>42827.5625</v>
      </c>
      <c r="J145" s="273">
        <v>42828.4791666667</v>
      </c>
      <c r="K145" s="257">
        <f t="shared" si="4"/>
        <v>22.0000000008149</v>
      </c>
      <c r="L145" s="155">
        <v>40</v>
      </c>
      <c r="M145" s="257">
        <f t="shared" si="5"/>
        <v>880.000000032596</v>
      </c>
      <c r="N145" s="69"/>
    </row>
    <row r="146" customFormat="1" spans="1:14">
      <c r="A146" s="213">
        <v>42831</v>
      </c>
      <c r="B146" s="168" t="s">
        <v>54</v>
      </c>
      <c r="C146" s="189" t="s">
        <v>201</v>
      </c>
      <c r="D146" s="168" t="s">
        <v>207</v>
      </c>
      <c r="E146" s="155" t="s">
        <v>56</v>
      </c>
      <c r="F146" s="69" t="s">
        <v>821</v>
      </c>
      <c r="G146" s="69" t="s">
        <v>1310</v>
      </c>
      <c r="H146" s="69">
        <v>1.1</v>
      </c>
      <c r="I146" s="273">
        <v>42828.4791666667</v>
      </c>
      <c r="J146" s="273">
        <v>42829.3125</v>
      </c>
      <c r="K146" s="257">
        <f t="shared" si="4"/>
        <v>19.9999999991851</v>
      </c>
      <c r="L146" s="155">
        <v>40</v>
      </c>
      <c r="M146" s="257">
        <f t="shared" si="5"/>
        <v>799.999999967404</v>
      </c>
      <c r="N146" s="69"/>
    </row>
    <row r="147" customFormat="1" spans="1:14">
      <c r="A147" s="213">
        <v>42833</v>
      </c>
      <c r="B147" s="168" t="s">
        <v>54</v>
      </c>
      <c r="C147" s="189" t="s">
        <v>201</v>
      </c>
      <c r="D147" s="168" t="s">
        <v>207</v>
      </c>
      <c r="E147" s="155" t="s">
        <v>56</v>
      </c>
      <c r="F147" s="69" t="s">
        <v>698</v>
      </c>
      <c r="G147" s="69" t="s">
        <v>1311</v>
      </c>
      <c r="H147" s="69">
        <v>1.1</v>
      </c>
      <c r="I147" s="273">
        <v>42830.9791666667</v>
      </c>
      <c r="J147" s="273">
        <v>42832.0416666667</v>
      </c>
      <c r="K147" s="257">
        <f t="shared" si="4"/>
        <v>25.5</v>
      </c>
      <c r="L147" s="155">
        <v>40</v>
      </c>
      <c r="M147" s="257">
        <f t="shared" si="5"/>
        <v>1020</v>
      </c>
      <c r="N147" s="69"/>
    </row>
    <row r="148" customFormat="1" spans="1:14">
      <c r="A148" s="213">
        <v>42833</v>
      </c>
      <c r="B148" s="168" t="s">
        <v>54</v>
      </c>
      <c r="C148" s="189" t="s">
        <v>201</v>
      </c>
      <c r="D148" s="168" t="s">
        <v>207</v>
      </c>
      <c r="E148" s="155" t="s">
        <v>56</v>
      </c>
      <c r="F148" s="69" t="s">
        <v>890</v>
      </c>
      <c r="G148" s="69" t="s">
        <v>1311</v>
      </c>
      <c r="H148" s="69">
        <v>1.1</v>
      </c>
      <c r="I148" s="273">
        <v>42832.0416666667</v>
      </c>
      <c r="J148" s="273">
        <v>42833.0416666667</v>
      </c>
      <c r="K148" s="257">
        <f t="shared" si="4"/>
        <v>24</v>
      </c>
      <c r="L148" s="155">
        <v>40</v>
      </c>
      <c r="M148" s="257">
        <f t="shared" si="5"/>
        <v>960</v>
      </c>
      <c r="N148" s="69"/>
    </row>
    <row r="149" customFormat="1" spans="1:14">
      <c r="A149" s="213">
        <v>42833</v>
      </c>
      <c r="B149" s="155" t="s">
        <v>54</v>
      </c>
      <c r="C149" s="156" t="s">
        <v>144</v>
      </c>
      <c r="D149" s="159" t="s">
        <v>298</v>
      </c>
      <c r="E149" s="160" t="s">
        <v>56</v>
      </c>
      <c r="F149" s="69" t="s">
        <v>812</v>
      </c>
      <c r="G149" s="69" t="s">
        <v>1312</v>
      </c>
      <c r="H149" s="69">
        <v>1612</v>
      </c>
      <c r="I149" s="273">
        <v>42830.8333333333</v>
      </c>
      <c r="J149" s="273">
        <v>42832.4583333333</v>
      </c>
      <c r="K149" s="257">
        <f t="shared" si="4"/>
        <v>39</v>
      </c>
      <c r="L149" s="155">
        <v>160</v>
      </c>
      <c r="M149" s="257">
        <f t="shared" si="5"/>
        <v>6240</v>
      </c>
      <c r="N149" s="69"/>
    </row>
    <row r="150" customFormat="1" spans="1:14">
      <c r="A150" s="213">
        <v>42835</v>
      </c>
      <c r="B150" s="155" t="s">
        <v>54</v>
      </c>
      <c r="C150" s="156" t="s">
        <v>186</v>
      </c>
      <c r="D150" s="159" t="s">
        <v>305</v>
      </c>
      <c r="E150" s="160" t="s">
        <v>56</v>
      </c>
      <c r="F150" s="69" t="s">
        <v>754</v>
      </c>
      <c r="G150" s="69" t="s">
        <v>1313</v>
      </c>
      <c r="H150" s="69">
        <v>1.3</v>
      </c>
      <c r="I150" s="273">
        <v>42834.5416666667</v>
      </c>
      <c r="J150" s="273">
        <v>42834.6666666667</v>
      </c>
      <c r="K150" s="257">
        <f t="shared" si="4"/>
        <v>3</v>
      </c>
      <c r="L150" s="155">
        <v>40</v>
      </c>
      <c r="M150" s="257">
        <f t="shared" si="5"/>
        <v>120</v>
      </c>
      <c r="N150" s="69"/>
    </row>
    <row r="151" customFormat="1" spans="1:14">
      <c r="A151" s="213">
        <v>42835</v>
      </c>
      <c r="B151" s="155" t="s">
        <v>54</v>
      </c>
      <c r="C151" s="156" t="s">
        <v>186</v>
      </c>
      <c r="D151" s="159" t="s">
        <v>303</v>
      </c>
      <c r="E151" s="160" t="s">
        <v>56</v>
      </c>
      <c r="F151" s="69" t="s">
        <v>754</v>
      </c>
      <c r="G151" s="69" t="s">
        <v>1314</v>
      </c>
      <c r="H151" s="69">
        <v>1.3</v>
      </c>
      <c r="I151" s="273">
        <v>42834.0833333333</v>
      </c>
      <c r="J151" s="273">
        <v>42834.5416666667</v>
      </c>
      <c r="K151" s="257">
        <f t="shared" si="4"/>
        <v>11.0000000016298</v>
      </c>
      <c r="L151" s="155">
        <v>40</v>
      </c>
      <c r="M151" s="257">
        <f t="shared" si="5"/>
        <v>440.000000065192</v>
      </c>
      <c r="N151" s="69"/>
    </row>
    <row r="152" customFormat="1" spans="1:14">
      <c r="A152" s="213">
        <v>42835</v>
      </c>
      <c r="B152" s="168" t="s">
        <v>54</v>
      </c>
      <c r="C152" s="189" t="s">
        <v>201</v>
      </c>
      <c r="D152" s="168" t="s">
        <v>220</v>
      </c>
      <c r="E152" s="155" t="s">
        <v>56</v>
      </c>
      <c r="F152" s="69" t="s">
        <v>821</v>
      </c>
      <c r="G152" s="69" t="s">
        <v>1309</v>
      </c>
      <c r="H152" s="69">
        <v>1.1</v>
      </c>
      <c r="I152" s="273">
        <v>42833.0416666667</v>
      </c>
      <c r="J152" s="273">
        <v>42833.9583333333</v>
      </c>
      <c r="K152" s="257">
        <f t="shared" si="4"/>
        <v>21.9999999983702</v>
      </c>
      <c r="L152" s="155">
        <v>40</v>
      </c>
      <c r="M152" s="257">
        <f t="shared" si="5"/>
        <v>879.999999934808</v>
      </c>
      <c r="N152" s="69"/>
    </row>
    <row r="153" customFormat="1" spans="1:14">
      <c r="A153" s="213">
        <v>42835</v>
      </c>
      <c r="B153" s="168" t="s">
        <v>54</v>
      </c>
      <c r="C153" s="189" t="s">
        <v>201</v>
      </c>
      <c r="D153" s="168" t="s">
        <v>220</v>
      </c>
      <c r="E153" s="155" t="s">
        <v>56</v>
      </c>
      <c r="F153" s="69" t="s">
        <v>939</v>
      </c>
      <c r="G153" s="69" t="s">
        <v>1309</v>
      </c>
      <c r="H153" s="69">
        <v>1.1</v>
      </c>
      <c r="I153" s="273">
        <v>42833.9583333333</v>
      </c>
      <c r="J153" s="273">
        <v>42834.8333333333</v>
      </c>
      <c r="K153" s="257">
        <f t="shared" si="4"/>
        <v>21</v>
      </c>
      <c r="L153" s="155">
        <v>40</v>
      </c>
      <c r="M153" s="257">
        <f t="shared" si="5"/>
        <v>840</v>
      </c>
      <c r="N153" s="69"/>
    </row>
    <row r="154" customFormat="1" spans="1:14">
      <c r="A154" s="213">
        <v>42837</v>
      </c>
      <c r="B154" s="155" t="s">
        <v>54</v>
      </c>
      <c r="C154" s="156" t="s">
        <v>45</v>
      </c>
      <c r="D154" s="159" t="s">
        <v>352</v>
      </c>
      <c r="E154" s="160" t="s">
        <v>56</v>
      </c>
      <c r="F154" s="69" t="s">
        <v>821</v>
      </c>
      <c r="G154" s="69" t="s">
        <v>927</v>
      </c>
      <c r="H154" s="69">
        <v>1.6</v>
      </c>
      <c r="I154" s="273">
        <v>42832.875</v>
      </c>
      <c r="J154" s="273">
        <v>42835.3333333333</v>
      </c>
      <c r="K154" s="257">
        <f t="shared" si="4"/>
        <v>59.0000000000582</v>
      </c>
      <c r="L154" s="155">
        <v>60</v>
      </c>
      <c r="M154" s="257">
        <f t="shared" si="5"/>
        <v>3540.00000000349</v>
      </c>
      <c r="N154" s="69"/>
    </row>
    <row r="155" customFormat="1" spans="1:14">
      <c r="A155" s="213">
        <v>42837</v>
      </c>
      <c r="B155" s="155" t="s">
        <v>54</v>
      </c>
      <c r="C155" s="156" t="s">
        <v>45</v>
      </c>
      <c r="D155" s="159" t="s">
        <v>352</v>
      </c>
      <c r="E155" s="160" t="s">
        <v>56</v>
      </c>
      <c r="F155" s="69" t="s">
        <v>814</v>
      </c>
      <c r="G155" s="69" t="s">
        <v>928</v>
      </c>
      <c r="H155" s="69">
        <v>1.3</v>
      </c>
      <c r="I155" s="273">
        <v>42835.6666666667</v>
      </c>
      <c r="J155" s="273">
        <v>42837.0416666667</v>
      </c>
      <c r="K155" s="257">
        <f t="shared" si="4"/>
        <v>33</v>
      </c>
      <c r="L155" s="155">
        <v>50</v>
      </c>
      <c r="M155" s="257">
        <f t="shared" si="5"/>
        <v>1650</v>
      </c>
      <c r="N155" s="69"/>
    </row>
    <row r="156" customFormat="1" spans="1:14">
      <c r="A156" s="213">
        <v>42837</v>
      </c>
      <c r="B156" s="168" t="s">
        <v>54</v>
      </c>
      <c r="C156" s="189" t="s">
        <v>201</v>
      </c>
      <c r="D156" s="168" t="s">
        <v>202</v>
      </c>
      <c r="E156" s="155" t="s">
        <v>56</v>
      </c>
      <c r="F156" s="69" t="s">
        <v>690</v>
      </c>
      <c r="G156" s="69" t="s">
        <v>1315</v>
      </c>
      <c r="H156" s="69">
        <v>1.3</v>
      </c>
      <c r="I156" s="273">
        <v>42834.6666666667</v>
      </c>
      <c r="J156" s="273">
        <v>42835.6666666667</v>
      </c>
      <c r="K156" s="257">
        <f t="shared" ref="K156:K219" si="6">(J156-I156)*24</f>
        <v>24</v>
      </c>
      <c r="L156" s="155">
        <v>50</v>
      </c>
      <c r="M156" s="257">
        <f t="shared" ref="M156:M219" si="7">K156*L156</f>
        <v>1200</v>
      </c>
      <c r="N156" s="69"/>
    </row>
    <row r="157" customFormat="1" spans="1:14">
      <c r="A157" s="213">
        <v>42839</v>
      </c>
      <c r="B157" s="168" t="s">
        <v>54</v>
      </c>
      <c r="C157" s="189" t="s">
        <v>201</v>
      </c>
      <c r="D157" s="168" t="s">
        <v>207</v>
      </c>
      <c r="E157" s="155" t="s">
        <v>56</v>
      </c>
      <c r="F157" s="69" t="s">
        <v>751</v>
      </c>
      <c r="G157" s="69" t="s">
        <v>1316</v>
      </c>
      <c r="H157" s="69">
        <v>1.1</v>
      </c>
      <c r="I157" s="273">
        <v>42837.8333333333</v>
      </c>
      <c r="J157" s="273">
        <v>42838.5416666667</v>
      </c>
      <c r="K157" s="257">
        <f t="shared" si="6"/>
        <v>17.0000000016298</v>
      </c>
      <c r="L157" s="155">
        <v>40</v>
      </c>
      <c r="M157" s="257">
        <f t="shared" si="7"/>
        <v>680.000000065192</v>
      </c>
      <c r="N157" s="69"/>
    </row>
    <row r="158" customFormat="1" spans="1:14">
      <c r="A158" s="213">
        <v>42839</v>
      </c>
      <c r="B158" s="155" t="s">
        <v>54</v>
      </c>
      <c r="C158" s="156" t="s">
        <v>45</v>
      </c>
      <c r="D158" s="159" t="s">
        <v>352</v>
      </c>
      <c r="E158" s="160" t="s">
        <v>56</v>
      </c>
      <c r="F158" s="69" t="s">
        <v>698</v>
      </c>
      <c r="G158" s="69" t="s">
        <v>1317</v>
      </c>
      <c r="H158" s="69">
        <v>1.3</v>
      </c>
      <c r="I158" s="273">
        <v>42837.0416666667</v>
      </c>
      <c r="J158" s="273">
        <v>42838.0416666667</v>
      </c>
      <c r="K158" s="257">
        <f t="shared" si="6"/>
        <v>24</v>
      </c>
      <c r="L158" s="155">
        <v>50</v>
      </c>
      <c r="M158" s="257">
        <f t="shared" si="7"/>
        <v>1200</v>
      </c>
      <c r="N158" s="69"/>
    </row>
    <row r="159" customFormat="1" spans="1:14">
      <c r="A159" s="213">
        <v>42839</v>
      </c>
      <c r="B159" s="168" t="s">
        <v>54</v>
      </c>
      <c r="C159" s="189" t="s">
        <v>201</v>
      </c>
      <c r="D159" s="168" t="s">
        <v>207</v>
      </c>
      <c r="E159" s="155" t="s">
        <v>56</v>
      </c>
      <c r="F159" s="69" t="s">
        <v>812</v>
      </c>
      <c r="G159" s="69" t="s">
        <v>1318</v>
      </c>
      <c r="H159" s="69">
        <v>1612</v>
      </c>
      <c r="I159" s="273">
        <v>42832.6666666667</v>
      </c>
      <c r="J159" s="273">
        <v>42838.4583333333</v>
      </c>
      <c r="K159" s="257">
        <f t="shared" si="6"/>
        <v>138.99999999837</v>
      </c>
      <c r="L159" s="155">
        <v>160</v>
      </c>
      <c r="M159" s="257">
        <f t="shared" si="7"/>
        <v>22239.9999997392</v>
      </c>
      <c r="N159" s="69"/>
    </row>
    <row r="160" customFormat="1" spans="1:14">
      <c r="A160" s="213">
        <v>42842</v>
      </c>
      <c r="B160" s="168" t="s">
        <v>54</v>
      </c>
      <c r="C160" s="189" t="s">
        <v>201</v>
      </c>
      <c r="D160" s="168" t="s">
        <v>220</v>
      </c>
      <c r="E160" s="155" t="s">
        <v>56</v>
      </c>
      <c r="F160" s="69" t="s">
        <v>751</v>
      </c>
      <c r="G160" s="69" t="s">
        <v>1319</v>
      </c>
      <c r="H160" s="69">
        <v>1.1</v>
      </c>
      <c r="I160" s="273">
        <v>42838.5416666667</v>
      </c>
      <c r="J160" s="273">
        <v>42839.8333333333</v>
      </c>
      <c r="K160" s="257">
        <f t="shared" si="6"/>
        <v>30.9999999983702</v>
      </c>
      <c r="L160" s="155">
        <v>40</v>
      </c>
      <c r="M160" s="257">
        <f t="shared" si="7"/>
        <v>1239.99999993481</v>
      </c>
      <c r="N160" s="69"/>
    </row>
    <row r="161" customFormat="1" spans="1:14">
      <c r="A161" s="213">
        <v>42842</v>
      </c>
      <c r="B161" s="168" t="s">
        <v>54</v>
      </c>
      <c r="C161" s="189" t="s">
        <v>201</v>
      </c>
      <c r="D161" s="168" t="s">
        <v>207</v>
      </c>
      <c r="E161" s="155" t="s">
        <v>56</v>
      </c>
      <c r="F161" s="69" t="s">
        <v>690</v>
      </c>
      <c r="G161" s="69" t="s">
        <v>1320</v>
      </c>
      <c r="H161" s="69">
        <v>1.1</v>
      </c>
      <c r="I161" s="273">
        <v>42841.5</v>
      </c>
      <c r="J161" s="273">
        <v>42841.8333333333</v>
      </c>
      <c r="K161" s="257">
        <f t="shared" si="6"/>
        <v>7.99999999918509</v>
      </c>
      <c r="L161" s="155">
        <v>40</v>
      </c>
      <c r="M161" s="257">
        <f t="shared" si="7"/>
        <v>319.999999967404</v>
      </c>
      <c r="N161" s="69"/>
    </row>
    <row r="162" customFormat="1" spans="1:14">
      <c r="A162" s="213">
        <v>42842</v>
      </c>
      <c r="B162" s="168" t="s">
        <v>54</v>
      </c>
      <c r="C162" s="189" t="s">
        <v>201</v>
      </c>
      <c r="D162" s="168" t="s">
        <v>220</v>
      </c>
      <c r="E162" s="155" t="s">
        <v>56</v>
      </c>
      <c r="F162" s="69" t="s">
        <v>751</v>
      </c>
      <c r="G162" s="69" t="s">
        <v>1321</v>
      </c>
      <c r="H162" s="69">
        <v>1.1</v>
      </c>
      <c r="I162" s="273">
        <v>42839.8333333333</v>
      </c>
      <c r="J162" s="273">
        <v>42840.5</v>
      </c>
      <c r="K162" s="257">
        <f t="shared" si="6"/>
        <v>16.0000000008149</v>
      </c>
      <c r="L162" s="155">
        <v>40</v>
      </c>
      <c r="M162" s="257">
        <f t="shared" si="7"/>
        <v>640.000000032596</v>
      </c>
      <c r="N162" s="69"/>
    </row>
    <row r="163" customFormat="1" spans="1:14">
      <c r="A163" s="213">
        <v>42842</v>
      </c>
      <c r="B163" s="168" t="s">
        <v>54</v>
      </c>
      <c r="C163" s="189" t="s">
        <v>201</v>
      </c>
      <c r="D163" s="168" t="s">
        <v>220</v>
      </c>
      <c r="E163" s="155" t="s">
        <v>56</v>
      </c>
      <c r="F163" s="69" t="s">
        <v>751</v>
      </c>
      <c r="G163" s="69" t="s">
        <v>1322</v>
      </c>
      <c r="H163" s="69">
        <v>1.1</v>
      </c>
      <c r="I163" s="273">
        <v>42840.5</v>
      </c>
      <c r="J163" s="273">
        <v>42840.9791666667</v>
      </c>
      <c r="K163" s="257">
        <f t="shared" si="6"/>
        <v>11.5000000008149</v>
      </c>
      <c r="L163" s="155">
        <v>40</v>
      </c>
      <c r="M163" s="257">
        <f t="shared" si="7"/>
        <v>460.000000032596</v>
      </c>
      <c r="N163" s="69"/>
    </row>
    <row r="164" customFormat="1" spans="1:14">
      <c r="A164" s="213">
        <v>42842</v>
      </c>
      <c r="B164" s="168" t="s">
        <v>54</v>
      </c>
      <c r="C164" s="189" t="s">
        <v>201</v>
      </c>
      <c r="D164" s="168" t="s">
        <v>220</v>
      </c>
      <c r="E164" s="155" t="s">
        <v>56</v>
      </c>
      <c r="F164" s="69" t="s">
        <v>751</v>
      </c>
      <c r="G164" s="69" t="s">
        <v>1322</v>
      </c>
      <c r="H164" s="69">
        <v>1.1</v>
      </c>
      <c r="I164" s="273">
        <v>42840.9791666667</v>
      </c>
      <c r="J164" s="273">
        <v>42841.5</v>
      </c>
      <c r="K164" s="257">
        <f t="shared" si="6"/>
        <v>12.4999999991851</v>
      </c>
      <c r="L164" s="155">
        <v>40</v>
      </c>
      <c r="M164" s="257">
        <f t="shared" si="7"/>
        <v>499.999999967404</v>
      </c>
      <c r="N164" s="69"/>
    </row>
    <row r="165" customFormat="1" spans="1:14">
      <c r="A165" s="213">
        <v>42842</v>
      </c>
      <c r="B165" s="168" t="s">
        <v>54</v>
      </c>
      <c r="C165" s="189" t="s">
        <v>201</v>
      </c>
      <c r="D165" s="168" t="s">
        <v>220</v>
      </c>
      <c r="E165" s="155" t="s">
        <v>56</v>
      </c>
      <c r="F165" s="69" t="s">
        <v>698</v>
      </c>
      <c r="G165" s="69" t="s">
        <v>1323</v>
      </c>
      <c r="H165" s="69">
        <v>1.3</v>
      </c>
      <c r="I165" s="273">
        <v>42838.0416666667</v>
      </c>
      <c r="J165" s="273">
        <v>42840.9583333333</v>
      </c>
      <c r="K165" s="257">
        <f t="shared" si="6"/>
        <v>69.9999999983702</v>
      </c>
      <c r="L165" s="155">
        <v>50</v>
      </c>
      <c r="M165" s="257">
        <f t="shared" si="7"/>
        <v>3499.99999991851</v>
      </c>
      <c r="N165" s="69"/>
    </row>
    <row r="166" customFormat="1" spans="1:14">
      <c r="A166" s="213">
        <v>42842</v>
      </c>
      <c r="B166" s="168" t="s">
        <v>54</v>
      </c>
      <c r="C166" s="189" t="s">
        <v>201</v>
      </c>
      <c r="D166" s="168" t="s">
        <v>220</v>
      </c>
      <c r="E166" s="155" t="s">
        <v>56</v>
      </c>
      <c r="F166" s="69" t="s">
        <v>698</v>
      </c>
      <c r="G166" s="69" t="s">
        <v>1324</v>
      </c>
      <c r="H166" s="69">
        <v>1.6</v>
      </c>
      <c r="I166" s="273">
        <v>42841.5416666667</v>
      </c>
      <c r="J166" s="273">
        <v>42841.5625</v>
      </c>
      <c r="K166" s="257">
        <f t="shared" si="6"/>
        <v>0.499999999185093</v>
      </c>
      <c r="L166" s="155">
        <v>50</v>
      </c>
      <c r="M166" s="257">
        <f t="shared" si="7"/>
        <v>24.9999999592547</v>
      </c>
      <c r="N166" s="69"/>
    </row>
    <row r="167" customFormat="1" spans="1:14">
      <c r="A167" s="213">
        <v>42842</v>
      </c>
      <c r="B167" s="168" t="s">
        <v>54</v>
      </c>
      <c r="C167" s="189" t="s">
        <v>201</v>
      </c>
      <c r="D167" s="168" t="s">
        <v>207</v>
      </c>
      <c r="E167" s="155" t="s">
        <v>56</v>
      </c>
      <c r="F167" s="69" t="s">
        <v>698</v>
      </c>
      <c r="G167" s="69" t="s">
        <v>1324</v>
      </c>
      <c r="H167" s="69">
        <v>1.6</v>
      </c>
      <c r="I167" s="273">
        <v>42837.7083333333</v>
      </c>
      <c r="J167" s="273">
        <v>42841.5416666667</v>
      </c>
      <c r="K167" s="257">
        <f t="shared" si="6"/>
        <v>92.0000000016298</v>
      </c>
      <c r="L167" s="155">
        <v>60</v>
      </c>
      <c r="M167" s="257">
        <f t="shared" si="7"/>
        <v>5520.00000009779</v>
      </c>
      <c r="N167" s="69"/>
    </row>
    <row r="168" customFormat="1" spans="1:14">
      <c r="A168" s="213">
        <v>42844</v>
      </c>
      <c r="B168" s="168" t="s">
        <v>54</v>
      </c>
      <c r="C168" s="189" t="s">
        <v>201</v>
      </c>
      <c r="D168" s="168" t="s">
        <v>220</v>
      </c>
      <c r="E168" s="155" t="s">
        <v>56</v>
      </c>
      <c r="F168" s="69" t="s">
        <v>812</v>
      </c>
      <c r="G168" s="69" t="s">
        <v>1325</v>
      </c>
      <c r="H168" s="69">
        <v>1280</v>
      </c>
      <c r="I168" s="273">
        <v>42836.9166666667</v>
      </c>
      <c r="J168" s="273">
        <v>42843.5208333333</v>
      </c>
      <c r="K168" s="257">
        <f t="shared" si="6"/>
        <v>158.49999999837</v>
      </c>
      <c r="L168" s="155">
        <v>120</v>
      </c>
      <c r="M168" s="257">
        <f t="shared" si="7"/>
        <v>19019.9999998044</v>
      </c>
      <c r="N168" s="69"/>
    </row>
    <row r="169" customFormat="1" ht="24" spans="1:14">
      <c r="A169" s="213">
        <v>42844</v>
      </c>
      <c r="B169" s="69" t="s">
        <v>54</v>
      </c>
      <c r="C169" s="61" t="s">
        <v>38</v>
      </c>
      <c r="D169" s="69" t="s">
        <v>139</v>
      </c>
      <c r="E169" s="155" t="s">
        <v>56</v>
      </c>
      <c r="F169" s="69" t="s">
        <v>1326</v>
      </c>
      <c r="G169" s="69" t="s">
        <v>1327</v>
      </c>
      <c r="H169" s="69">
        <v>1.1</v>
      </c>
      <c r="I169" s="273">
        <v>42842.6666666667</v>
      </c>
      <c r="J169" s="273">
        <v>42843.5</v>
      </c>
      <c r="K169" s="257">
        <f t="shared" si="6"/>
        <v>19.9999999991851</v>
      </c>
      <c r="L169" s="155">
        <v>40</v>
      </c>
      <c r="M169" s="257">
        <f t="shared" si="7"/>
        <v>799.999999967404</v>
      </c>
      <c r="N169" s="69" t="s">
        <v>1243</v>
      </c>
    </row>
    <row r="170" customFormat="1" spans="1:14">
      <c r="A170" s="213">
        <v>42844</v>
      </c>
      <c r="B170" s="168" t="s">
        <v>54</v>
      </c>
      <c r="C170" s="189" t="s">
        <v>201</v>
      </c>
      <c r="D170" s="168" t="s">
        <v>207</v>
      </c>
      <c r="E170" s="155" t="s">
        <v>56</v>
      </c>
      <c r="F170" s="69" t="s">
        <v>751</v>
      </c>
      <c r="G170" s="69" t="s">
        <v>1328</v>
      </c>
      <c r="H170" s="69">
        <v>1.1</v>
      </c>
      <c r="I170" s="273">
        <v>42841.8333333333</v>
      </c>
      <c r="J170" s="273">
        <v>42842.6666666667</v>
      </c>
      <c r="K170" s="257">
        <f t="shared" si="6"/>
        <v>20.0000000016298</v>
      </c>
      <c r="L170" s="155">
        <v>40</v>
      </c>
      <c r="M170" s="257">
        <f t="shared" si="7"/>
        <v>800.000000065192</v>
      </c>
      <c r="N170" s="69"/>
    </row>
    <row r="171" customFormat="1" spans="1:14">
      <c r="A171" s="213">
        <v>42844</v>
      </c>
      <c r="B171" s="168" t="s">
        <v>54</v>
      </c>
      <c r="C171" s="161" t="s">
        <v>38</v>
      </c>
      <c r="D171" s="166" t="s">
        <v>259</v>
      </c>
      <c r="E171" s="68" t="s">
        <v>257</v>
      </c>
      <c r="F171" s="69" t="s">
        <v>823</v>
      </c>
      <c r="G171" s="69" t="s">
        <v>1329</v>
      </c>
      <c r="H171" s="69">
        <v>1.3</v>
      </c>
      <c r="I171" s="273">
        <v>42843.5416666667</v>
      </c>
      <c r="J171" s="273">
        <v>42843.7916666667</v>
      </c>
      <c r="K171" s="257">
        <f t="shared" si="6"/>
        <v>6</v>
      </c>
      <c r="L171" s="155">
        <v>30</v>
      </c>
      <c r="M171" s="257">
        <f t="shared" si="7"/>
        <v>180</v>
      </c>
      <c r="N171" s="69"/>
    </row>
    <row r="172" customFormat="1" spans="1:14">
      <c r="A172" s="213">
        <v>42844</v>
      </c>
      <c r="B172" s="168" t="s">
        <v>54</v>
      </c>
      <c r="C172" s="161" t="s">
        <v>38</v>
      </c>
      <c r="D172" s="166" t="s">
        <v>259</v>
      </c>
      <c r="E172" s="68" t="s">
        <v>257</v>
      </c>
      <c r="F172" s="69" t="s">
        <v>695</v>
      </c>
      <c r="G172" s="69" t="s">
        <v>1330</v>
      </c>
      <c r="H172" s="69">
        <v>1.6</v>
      </c>
      <c r="I172" s="273">
        <v>42841.7291666667</v>
      </c>
      <c r="J172" s="273">
        <v>42843.5833333333</v>
      </c>
      <c r="K172" s="257">
        <f t="shared" si="6"/>
        <v>44.4999999983702</v>
      </c>
      <c r="L172" s="155">
        <v>40</v>
      </c>
      <c r="M172" s="257">
        <f t="shared" si="7"/>
        <v>1779.99999993481</v>
      </c>
      <c r="N172" s="69"/>
    </row>
    <row r="173" customFormat="1" spans="1:14">
      <c r="A173" s="213">
        <v>42844</v>
      </c>
      <c r="B173" s="168" t="s">
        <v>54</v>
      </c>
      <c r="C173" s="161" t="s">
        <v>38</v>
      </c>
      <c r="D173" s="166" t="s">
        <v>259</v>
      </c>
      <c r="E173" s="68" t="s">
        <v>257</v>
      </c>
      <c r="F173" s="69" t="s">
        <v>821</v>
      </c>
      <c r="G173" s="69" t="s">
        <v>1330</v>
      </c>
      <c r="H173" s="69">
        <v>1.6</v>
      </c>
      <c r="I173" s="273">
        <v>42843.5833333333</v>
      </c>
      <c r="J173" s="273">
        <v>42843.875</v>
      </c>
      <c r="K173" s="257">
        <f t="shared" si="6"/>
        <v>7.00000000081491</v>
      </c>
      <c r="L173" s="155">
        <v>40</v>
      </c>
      <c r="M173" s="257">
        <f t="shared" si="7"/>
        <v>280.000000032596</v>
      </c>
      <c r="N173" s="69"/>
    </row>
    <row r="174" customFormat="1" spans="1:14">
      <c r="A174" s="213">
        <v>42846</v>
      </c>
      <c r="B174" s="168" t="s">
        <v>54</v>
      </c>
      <c r="C174" s="167" t="s">
        <v>45</v>
      </c>
      <c r="D174" s="154" t="s">
        <v>352</v>
      </c>
      <c r="E174" s="154" t="s">
        <v>280</v>
      </c>
      <c r="F174" s="69" t="s">
        <v>754</v>
      </c>
      <c r="G174" s="69" t="s">
        <v>1331</v>
      </c>
      <c r="H174" s="69">
        <v>1280</v>
      </c>
      <c r="I174" s="273">
        <v>42843.5833333333</v>
      </c>
      <c r="J174" s="273">
        <v>42844.4166666667</v>
      </c>
      <c r="K174" s="257">
        <f t="shared" si="6"/>
        <v>20.0000000016298</v>
      </c>
      <c r="L174" s="155">
        <v>120</v>
      </c>
      <c r="M174" s="257">
        <f t="shared" si="7"/>
        <v>2400.00000019558</v>
      </c>
      <c r="N174" s="69"/>
    </row>
    <row r="175" customFormat="1" spans="1:14">
      <c r="A175" s="213">
        <v>42846</v>
      </c>
      <c r="B175" s="168" t="s">
        <v>54</v>
      </c>
      <c r="C175" s="167" t="s">
        <v>45</v>
      </c>
      <c r="D175" s="154" t="s">
        <v>301</v>
      </c>
      <c r="E175" s="154" t="s">
        <v>261</v>
      </c>
      <c r="F175" s="69" t="s">
        <v>690</v>
      </c>
      <c r="G175" s="69" t="s">
        <v>1332</v>
      </c>
      <c r="H175" s="69">
        <v>1.1</v>
      </c>
      <c r="I175" s="273">
        <v>42844.6666666667</v>
      </c>
      <c r="J175" s="273">
        <v>42844.7291666667</v>
      </c>
      <c r="K175" s="257">
        <f t="shared" si="6"/>
        <v>1.5</v>
      </c>
      <c r="L175" s="155">
        <v>40</v>
      </c>
      <c r="M175" s="257">
        <f t="shared" si="7"/>
        <v>60</v>
      </c>
      <c r="N175" s="69"/>
    </row>
    <row r="176" customFormat="1" spans="1:14">
      <c r="A176" s="213">
        <v>42846</v>
      </c>
      <c r="B176" s="168" t="s">
        <v>54</v>
      </c>
      <c r="C176" s="167" t="s">
        <v>45</v>
      </c>
      <c r="D176" s="154" t="s">
        <v>301</v>
      </c>
      <c r="E176" s="154" t="s">
        <v>261</v>
      </c>
      <c r="F176" s="69" t="s">
        <v>690</v>
      </c>
      <c r="G176" s="69" t="s">
        <v>1332</v>
      </c>
      <c r="H176" s="69">
        <v>1.1</v>
      </c>
      <c r="I176" s="273">
        <v>42844.4166666667</v>
      </c>
      <c r="J176" s="273">
        <v>42844.6666666667</v>
      </c>
      <c r="K176" s="257">
        <f t="shared" si="6"/>
        <v>6</v>
      </c>
      <c r="L176" s="155">
        <v>40</v>
      </c>
      <c r="M176" s="257">
        <f t="shared" si="7"/>
        <v>240</v>
      </c>
      <c r="N176" s="69"/>
    </row>
    <row r="177" customFormat="1" spans="1:14">
      <c r="A177" s="213">
        <v>42846</v>
      </c>
      <c r="B177" s="168" t="s">
        <v>54</v>
      </c>
      <c r="C177" s="161" t="s">
        <v>127</v>
      </c>
      <c r="D177" s="166" t="s">
        <v>258</v>
      </c>
      <c r="E177" s="68" t="s">
        <v>257</v>
      </c>
      <c r="F177" s="69" t="s">
        <v>814</v>
      </c>
      <c r="G177" s="69" t="s">
        <v>1333</v>
      </c>
      <c r="H177" s="69">
        <v>1.1</v>
      </c>
      <c r="I177" s="273">
        <v>42844.8541666667</v>
      </c>
      <c r="J177" s="273">
        <v>42845.5833333333</v>
      </c>
      <c r="K177" s="257">
        <f t="shared" si="6"/>
        <v>17.4999999983702</v>
      </c>
      <c r="L177" s="155">
        <v>40</v>
      </c>
      <c r="M177" s="257">
        <f t="shared" si="7"/>
        <v>699.999999934808</v>
      </c>
      <c r="N177" s="69"/>
    </row>
    <row r="178" customFormat="1" spans="1:14">
      <c r="A178" s="213">
        <v>42846</v>
      </c>
      <c r="B178" s="168" t="s">
        <v>54</v>
      </c>
      <c r="C178" s="161" t="s">
        <v>38</v>
      </c>
      <c r="D178" s="166" t="s">
        <v>259</v>
      </c>
      <c r="E178" s="68" t="s">
        <v>257</v>
      </c>
      <c r="F178" s="69" t="s">
        <v>1334</v>
      </c>
      <c r="G178" s="69" t="s">
        <v>1335</v>
      </c>
      <c r="H178" s="69">
        <v>1.3</v>
      </c>
      <c r="I178" s="273">
        <v>42843.7916666667</v>
      </c>
      <c r="J178" s="273">
        <v>42844.4166666667</v>
      </c>
      <c r="K178" s="257">
        <f t="shared" si="6"/>
        <v>15</v>
      </c>
      <c r="L178" s="155">
        <v>25</v>
      </c>
      <c r="M178" s="257">
        <f t="shared" si="7"/>
        <v>375</v>
      </c>
      <c r="N178" s="69"/>
    </row>
    <row r="179" customFormat="1" spans="1:14">
      <c r="A179" s="213">
        <v>42846</v>
      </c>
      <c r="B179" s="168" t="s">
        <v>54</v>
      </c>
      <c r="C179" s="161" t="s">
        <v>38</v>
      </c>
      <c r="D179" s="166" t="s">
        <v>259</v>
      </c>
      <c r="E179" s="68" t="s">
        <v>257</v>
      </c>
      <c r="F179" s="69" t="s">
        <v>1336</v>
      </c>
      <c r="G179" s="69" t="s">
        <v>1335</v>
      </c>
      <c r="H179" s="69">
        <v>1.3</v>
      </c>
      <c r="I179" s="273">
        <v>42844.4166666667</v>
      </c>
      <c r="J179" s="273">
        <v>42844.5</v>
      </c>
      <c r="K179" s="257">
        <f t="shared" si="6"/>
        <v>1.99999999918509</v>
      </c>
      <c r="L179" s="155">
        <v>25</v>
      </c>
      <c r="M179" s="257">
        <f t="shared" si="7"/>
        <v>49.9999999796273</v>
      </c>
      <c r="N179" s="69"/>
    </row>
    <row r="180" customFormat="1" spans="1:14">
      <c r="A180" s="213">
        <v>42846</v>
      </c>
      <c r="B180" s="168" t="s">
        <v>54</v>
      </c>
      <c r="C180" s="161" t="s">
        <v>38</v>
      </c>
      <c r="D180" s="166" t="s">
        <v>259</v>
      </c>
      <c r="E180" s="68" t="s">
        <v>257</v>
      </c>
      <c r="F180" s="69" t="s">
        <v>781</v>
      </c>
      <c r="G180" s="69" t="s">
        <v>1337</v>
      </c>
      <c r="H180" s="69">
        <v>1.3</v>
      </c>
      <c r="I180" s="273">
        <v>42845.4583333333</v>
      </c>
      <c r="J180" s="273">
        <v>42846.0208333333</v>
      </c>
      <c r="K180" s="257">
        <f t="shared" si="6"/>
        <v>13.5</v>
      </c>
      <c r="L180" s="155">
        <v>25</v>
      </c>
      <c r="M180" s="257">
        <f t="shared" si="7"/>
        <v>337.5</v>
      </c>
      <c r="N180" s="69"/>
    </row>
    <row r="181" customFormat="1" spans="1:14">
      <c r="A181" s="213">
        <v>42846</v>
      </c>
      <c r="B181" s="168" t="s">
        <v>54</v>
      </c>
      <c r="C181" s="161" t="s">
        <v>38</v>
      </c>
      <c r="D181" s="166" t="s">
        <v>259</v>
      </c>
      <c r="E181" s="68" t="s">
        <v>257</v>
      </c>
      <c r="F181" s="69" t="s">
        <v>1338</v>
      </c>
      <c r="G181" s="69" t="s">
        <v>1335</v>
      </c>
      <c r="H181" s="69">
        <v>1.3</v>
      </c>
      <c r="I181" s="273">
        <v>42844.75</v>
      </c>
      <c r="J181" s="273">
        <v>42845.4583333333</v>
      </c>
      <c r="K181" s="257">
        <f t="shared" si="6"/>
        <v>16.9999999991851</v>
      </c>
      <c r="L181" s="155">
        <v>25</v>
      </c>
      <c r="M181" s="257">
        <f t="shared" si="7"/>
        <v>424.999999979627</v>
      </c>
      <c r="N181" s="69"/>
    </row>
    <row r="182" customFormat="1" spans="1:14">
      <c r="A182" s="213">
        <v>42846</v>
      </c>
      <c r="B182" s="168" t="s">
        <v>54</v>
      </c>
      <c r="C182" s="161" t="s">
        <v>38</v>
      </c>
      <c r="D182" s="166" t="s">
        <v>259</v>
      </c>
      <c r="E182" s="68" t="s">
        <v>257</v>
      </c>
      <c r="F182" s="69" t="s">
        <v>788</v>
      </c>
      <c r="G182" s="69" t="s">
        <v>1339</v>
      </c>
      <c r="H182" s="69">
        <v>1.3</v>
      </c>
      <c r="I182" s="273">
        <v>42844.5</v>
      </c>
      <c r="J182" s="273">
        <v>42844.75</v>
      </c>
      <c r="K182" s="257">
        <f t="shared" si="6"/>
        <v>6</v>
      </c>
      <c r="L182" s="155">
        <v>25</v>
      </c>
      <c r="M182" s="257">
        <f t="shared" si="7"/>
        <v>150</v>
      </c>
      <c r="N182" s="69"/>
    </row>
    <row r="183" customFormat="1" spans="1:14">
      <c r="A183" s="213">
        <v>42849</v>
      </c>
      <c r="B183" s="168" t="s">
        <v>54</v>
      </c>
      <c r="C183" s="161" t="s">
        <v>186</v>
      </c>
      <c r="D183" s="168" t="s">
        <v>222</v>
      </c>
      <c r="E183" s="155" t="s">
        <v>56</v>
      </c>
      <c r="F183" s="69" t="s">
        <v>754</v>
      </c>
      <c r="G183" s="69" t="s">
        <v>1340</v>
      </c>
      <c r="H183" s="69">
        <v>1612</v>
      </c>
      <c r="I183" s="273">
        <v>42847.25</v>
      </c>
      <c r="J183" s="273">
        <v>42847.4166666667</v>
      </c>
      <c r="K183" s="257">
        <f t="shared" si="6"/>
        <v>4.00000000081491</v>
      </c>
      <c r="L183" s="155">
        <v>25</v>
      </c>
      <c r="M183" s="257">
        <f t="shared" si="7"/>
        <v>100.000000020373</v>
      </c>
      <c r="N183" s="69"/>
    </row>
    <row r="184" customFormat="1" spans="1:14">
      <c r="A184" s="213">
        <v>42849</v>
      </c>
      <c r="B184" s="168" t="s">
        <v>54</v>
      </c>
      <c r="C184" s="161" t="s">
        <v>38</v>
      </c>
      <c r="D184" s="166" t="s">
        <v>256</v>
      </c>
      <c r="E184" s="68" t="s">
        <v>257</v>
      </c>
      <c r="F184" s="69" t="s">
        <v>695</v>
      </c>
      <c r="G184" s="69" t="s">
        <v>1341</v>
      </c>
      <c r="H184" s="69">
        <v>1.1</v>
      </c>
      <c r="I184" s="273">
        <v>42847.9791666667</v>
      </c>
      <c r="J184" s="273">
        <v>42848.7708333333</v>
      </c>
      <c r="K184" s="257">
        <f t="shared" si="6"/>
        <v>18.9999999983702</v>
      </c>
      <c r="L184" s="155">
        <v>40</v>
      </c>
      <c r="M184" s="257">
        <f t="shared" si="7"/>
        <v>759.999999934808</v>
      </c>
      <c r="N184" s="69"/>
    </row>
    <row r="185" customFormat="1" spans="1:14">
      <c r="A185" s="213">
        <v>42849</v>
      </c>
      <c r="B185" s="168" t="s">
        <v>54</v>
      </c>
      <c r="C185" s="161" t="s">
        <v>38</v>
      </c>
      <c r="D185" s="166" t="s">
        <v>256</v>
      </c>
      <c r="E185" s="68" t="s">
        <v>257</v>
      </c>
      <c r="F185" s="69" t="s">
        <v>695</v>
      </c>
      <c r="G185" s="69" t="s">
        <v>1342</v>
      </c>
      <c r="H185" s="69">
        <v>1.1</v>
      </c>
      <c r="I185" s="273">
        <v>42848.7708333333</v>
      </c>
      <c r="J185" s="273">
        <v>42849.0208333333</v>
      </c>
      <c r="K185" s="257">
        <f t="shared" si="6"/>
        <v>6</v>
      </c>
      <c r="L185" s="155">
        <v>40</v>
      </c>
      <c r="M185" s="257">
        <f t="shared" si="7"/>
        <v>240</v>
      </c>
      <c r="N185" s="69"/>
    </row>
    <row r="186" customFormat="1" spans="1:14">
      <c r="A186" s="213">
        <v>42849</v>
      </c>
      <c r="B186" s="168" t="s">
        <v>54</v>
      </c>
      <c r="C186" s="161" t="s">
        <v>127</v>
      </c>
      <c r="D186" s="166" t="s">
        <v>258</v>
      </c>
      <c r="E186" s="68" t="s">
        <v>257</v>
      </c>
      <c r="F186" s="69" t="s">
        <v>1343</v>
      </c>
      <c r="G186" s="69" t="s">
        <v>1344</v>
      </c>
      <c r="H186" s="69">
        <v>1.1</v>
      </c>
      <c r="I186" s="273">
        <v>42847.5833333333</v>
      </c>
      <c r="J186" s="273">
        <v>42847.9791666667</v>
      </c>
      <c r="K186" s="257">
        <f t="shared" si="6"/>
        <v>9.50000000162981</v>
      </c>
      <c r="L186" s="155">
        <v>40</v>
      </c>
      <c r="M186" s="257">
        <f t="shared" si="7"/>
        <v>380.000000065192</v>
      </c>
      <c r="N186" s="69"/>
    </row>
    <row r="187" customFormat="1" spans="1:14">
      <c r="A187" s="213">
        <v>42849</v>
      </c>
      <c r="B187" s="168" t="s">
        <v>54</v>
      </c>
      <c r="C187" s="161" t="s">
        <v>38</v>
      </c>
      <c r="D187" s="166" t="s">
        <v>259</v>
      </c>
      <c r="E187" s="68" t="s">
        <v>257</v>
      </c>
      <c r="F187" s="69" t="s">
        <v>1343</v>
      </c>
      <c r="G187" s="69" t="s">
        <v>952</v>
      </c>
      <c r="H187" s="69">
        <v>1.1</v>
      </c>
      <c r="I187" s="273">
        <v>42845.5833333333</v>
      </c>
      <c r="J187" s="273">
        <v>42846.6666666667</v>
      </c>
      <c r="K187" s="257">
        <f t="shared" si="6"/>
        <v>26.0000000016298</v>
      </c>
      <c r="L187" s="155">
        <v>40</v>
      </c>
      <c r="M187" s="257">
        <f t="shared" si="7"/>
        <v>1040.00000006519</v>
      </c>
      <c r="N187" s="69"/>
    </row>
    <row r="188" customFormat="1" spans="1:14">
      <c r="A188" s="213">
        <v>42849</v>
      </c>
      <c r="B188" s="168" t="s">
        <v>54</v>
      </c>
      <c r="C188" s="161" t="s">
        <v>38</v>
      </c>
      <c r="D188" s="166" t="s">
        <v>259</v>
      </c>
      <c r="E188" s="68" t="s">
        <v>257</v>
      </c>
      <c r="F188" s="69" t="s">
        <v>1343</v>
      </c>
      <c r="G188" s="69" t="s">
        <v>1345</v>
      </c>
      <c r="H188" s="69">
        <v>1.1</v>
      </c>
      <c r="I188" s="273">
        <v>42846.6666666667</v>
      </c>
      <c r="J188" s="273">
        <v>42847.0416666667</v>
      </c>
      <c r="K188" s="257">
        <f t="shared" si="6"/>
        <v>9</v>
      </c>
      <c r="L188" s="155">
        <v>40</v>
      </c>
      <c r="M188" s="257">
        <f t="shared" si="7"/>
        <v>360</v>
      </c>
      <c r="N188" s="69"/>
    </row>
    <row r="189" customFormat="1" spans="1:14">
      <c r="A189" s="213">
        <v>42849</v>
      </c>
      <c r="B189" s="168" t="s">
        <v>54</v>
      </c>
      <c r="C189" s="161" t="s">
        <v>127</v>
      </c>
      <c r="D189" s="166" t="s">
        <v>258</v>
      </c>
      <c r="E189" s="68" t="s">
        <v>257</v>
      </c>
      <c r="F189" s="69" t="s">
        <v>821</v>
      </c>
      <c r="G189" s="69" t="s">
        <v>1346</v>
      </c>
      <c r="H189" s="69">
        <v>1.1</v>
      </c>
      <c r="I189" s="273">
        <v>42847.0416666667</v>
      </c>
      <c r="J189" s="273">
        <v>42847.5833333333</v>
      </c>
      <c r="K189" s="257">
        <f t="shared" si="6"/>
        <v>12.9999999983702</v>
      </c>
      <c r="L189" s="155">
        <v>40</v>
      </c>
      <c r="M189" s="257">
        <f t="shared" si="7"/>
        <v>519.999999934808</v>
      </c>
      <c r="N189" s="69"/>
    </row>
    <row r="190" customFormat="1" spans="1:14">
      <c r="A190" s="213">
        <v>42849</v>
      </c>
      <c r="B190" s="168" t="s">
        <v>54</v>
      </c>
      <c r="C190" s="167" t="s">
        <v>27</v>
      </c>
      <c r="D190" s="154" t="s">
        <v>424</v>
      </c>
      <c r="E190" s="154" t="s">
        <v>342</v>
      </c>
      <c r="F190" s="69" t="s">
        <v>751</v>
      </c>
      <c r="G190" s="69" t="s">
        <v>954</v>
      </c>
      <c r="H190" s="69">
        <v>1.3</v>
      </c>
      <c r="I190" s="273">
        <v>42846.0208333333</v>
      </c>
      <c r="J190" s="273">
        <v>42846.5416666667</v>
      </c>
      <c r="K190" s="257">
        <f t="shared" si="6"/>
        <v>12.5000000016298</v>
      </c>
      <c r="L190" s="155">
        <v>50</v>
      </c>
      <c r="M190" s="257">
        <f t="shared" si="7"/>
        <v>625.00000008149</v>
      </c>
      <c r="N190" s="69"/>
    </row>
    <row r="191" customFormat="1" spans="1:14">
      <c r="A191" s="213">
        <v>42849</v>
      </c>
      <c r="B191" s="168" t="s">
        <v>54</v>
      </c>
      <c r="C191" s="167" t="s">
        <v>27</v>
      </c>
      <c r="D191" s="154" t="s">
        <v>424</v>
      </c>
      <c r="E191" s="154" t="s">
        <v>342</v>
      </c>
      <c r="F191" s="69" t="s">
        <v>751</v>
      </c>
      <c r="G191" s="69" t="s">
        <v>956</v>
      </c>
      <c r="H191" s="69">
        <v>1.3</v>
      </c>
      <c r="I191" s="273">
        <v>42846.5416666667</v>
      </c>
      <c r="J191" s="273">
        <v>42846.7083333333</v>
      </c>
      <c r="K191" s="257">
        <f t="shared" si="6"/>
        <v>3.99999999837019</v>
      </c>
      <c r="L191" s="155">
        <v>40</v>
      </c>
      <c r="M191" s="257">
        <f t="shared" si="7"/>
        <v>159.999999934808</v>
      </c>
      <c r="N191" s="69"/>
    </row>
    <row r="192" customFormat="1" spans="1:14">
      <c r="A192" s="213">
        <v>42849</v>
      </c>
      <c r="B192" s="168" t="s">
        <v>54</v>
      </c>
      <c r="C192" s="167" t="s">
        <v>27</v>
      </c>
      <c r="D192" s="154" t="s">
        <v>424</v>
      </c>
      <c r="E192" s="154" t="s">
        <v>342</v>
      </c>
      <c r="F192" s="69" t="s">
        <v>751</v>
      </c>
      <c r="G192" s="69" t="s">
        <v>956</v>
      </c>
      <c r="H192" s="69">
        <v>1.3</v>
      </c>
      <c r="I192" s="273">
        <v>42847.5416666667</v>
      </c>
      <c r="J192" s="273">
        <v>42847.6666666667</v>
      </c>
      <c r="K192" s="257">
        <f t="shared" si="6"/>
        <v>3</v>
      </c>
      <c r="L192" s="155">
        <v>40</v>
      </c>
      <c r="M192" s="257">
        <f t="shared" si="7"/>
        <v>120</v>
      </c>
      <c r="N192" s="69"/>
    </row>
    <row r="193" customFormat="1" spans="1:14">
      <c r="A193" s="213">
        <v>42849</v>
      </c>
      <c r="B193" s="168" t="s">
        <v>54</v>
      </c>
      <c r="C193" s="167" t="s">
        <v>27</v>
      </c>
      <c r="D193" s="154" t="s">
        <v>424</v>
      </c>
      <c r="E193" s="154" t="s">
        <v>342</v>
      </c>
      <c r="F193" s="69" t="s">
        <v>751</v>
      </c>
      <c r="G193" s="69" t="s">
        <v>954</v>
      </c>
      <c r="H193" s="69">
        <v>1.3</v>
      </c>
      <c r="I193" s="273">
        <v>42846.9583333333</v>
      </c>
      <c r="J193" s="273">
        <v>42847.5416666667</v>
      </c>
      <c r="K193" s="257">
        <f t="shared" si="6"/>
        <v>14.0000000016298</v>
      </c>
      <c r="L193" s="155">
        <v>40</v>
      </c>
      <c r="M193" s="257">
        <f t="shared" si="7"/>
        <v>560.000000065192</v>
      </c>
      <c r="N193" s="69"/>
    </row>
    <row r="194" customFormat="1" spans="1:14">
      <c r="A194" s="213">
        <v>42849</v>
      </c>
      <c r="B194" s="168" t="s">
        <v>54</v>
      </c>
      <c r="C194" s="161" t="s">
        <v>38</v>
      </c>
      <c r="D194" s="166" t="s">
        <v>259</v>
      </c>
      <c r="E194" s="68" t="s">
        <v>257</v>
      </c>
      <c r="F194" s="69" t="s">
        <v>1347</v>
      </c>
      <c r="G194" s="69" t="s">
        <v>1348</v>
      </c>
      <c r="H194" s="69">
        <v>1.3</v>
      </c>
      <c r="I194" s="273">
        <v>42848.5833333333</v>
      </c>
      <c r="J194" s="273">
        <v>42848.6666666667</v>
      </c>
      <c r="K194" s="257">
        <f t="shared" si="6"/>
        <v>2.00000000162981</v>
      </c>
      <c r="L194" s="155">
        <v>25</v>
      </c>
      <c r="M194" s="257">
        <f t="shared" si="7"/>
        <v>50.0000000407452</v>
      </c>
      <c r="N194" s="69"/>
    </row>
    <row r="195" customFormat="1" spans="1:14">
      <c r="A195" s="213">
        <v>42849</v>
      </c>
      <c r="B195" s="168" t="s">
        <v>54</v>
      </c>
      <c r="C195" s="167" t="s">
        <v>27</v>
      </c>
      <c r="D195" s="154" t="s">
        <v>292</v>
      </c>
      <c r="E195" s="154" t="s">
        <v>278</v>
      </c>
      <c r="F195" s="69" t="s">
        <v>754</v>
      </c>
      <c r="G195" s="69" t="s">
        <v>1349</v>
      </c>
      <c r="H195" s="69">
        <v>1.3</v>
      </c>
      <c r="I195" s="273">
        <v>42847.6666666667</v>
      </c>
      <c r="J195" s="273">
        <v>42847.7291666667</v>
      </c>
      <c r="K195" s="257">
        <f t="shared" si="6"/>
        <v>1.5</v>
      </c>
      <c r="L195" s="155">
        <v>30</v>
      </c>
      <c r="M195" s="257">
        <f t="shared" si="7"/>
        <v>45</v>
      </c>
      <c r="N195" s="69"/>
    </row>
    <row r="196" customFormat="1" spans="1:14">
      <c r="A196" s="213">
        <v>42849</v>
      </c>
      <c r="B196" s="168" t="s">
        <v>54</v>
      </c>
      <c r="C196" s="161" t="s">
        <v>186</v>
      </c>
      <c r="D196" s="168" t="s">
        <v>196</v>
      </c>
      <c r="E196" s="155" t="s">
        <v>56</v>
      </c>
      <c r="F196" s="69" t="s">
        <v>754</v>
      </c>
      <c r="G196" s="69" t="s">
        <v>1350</v>
      </c>
      <c r="H196" s="69">
        <v>1.1</v>
      </c>
      <c r="I196" s="273">
        <v>42847</v>
      </c>
      <c r="J196" s="273">
        <v>42847.4375</v>
      </c>
      <c r="K196" s="257">
        <f t="shared" si="6"/>
        <v>10.5</v>
      </c>
      <c r="L196" s="155">
        <v>25</v>
      </c>
      <c r="M196" s="257">
        <f t="shared" si="7"/>
        <v>262.5</v>
      </c>
      <c r="N196" s="69"/>
    </row>
    <row r="197" customFormat="1" spans="1:14">
      <c r="A197" s="213">
        <v>42851</v>
      </c>
      <c r="B197" s="168" t="s">
        <v>54</v>
      </c>
      <c r="C197" s="161" t="s">
        <v>38</v>
      </c>
      <c r="D197" s="166" t="s">
        <v>256</v>
      </c>
      <c r="E197" s="68" t="s">
        <v>257</v>
      </c>
      <c r="F197" s="69" t="s">
        <v>1343</v>
      </c>
      <c r="G197" s="69" t="s">
        <v>1351</v>
      </c>
      <c r="H197" s="69">
        <v>1.1</v>
      </c>
      <c r="I197" s="273">
        <v>42849.0208333333</v>
      </c>
      <c r="J197" s="273">
        <v>42849.8333333333</v>
      </c>
      <c r="K197" s="257">
        <f t="shared" si="6"/>
        <v>19.5</v>
      </c>
      <c r="L197" s="155">
        <v>40</v>
      </c>
      <c r="M197" s="257">
        <f t="shared" si="7"/>
        <v>780</v>
      </c>
      <c r="N197" s="69"/>
    </row>
    <row r="198" customFormat="1" spans="1:14">
      <c r="A198" s="213">
        <v>42851</v>
      </c>
      <c r="B198" s="168" t="s">
        <v>54</v>
      </c>
      <c r="C198" s="167" t="s">
        <v>45</v>
      </c>
      <c r="D198" s="154" t="s">
        <v>352</v>
      </c>
      <c r="E198" s="154" t="s">
        <v>280</v>
      </c>
      <c r="F198" s="69" t="s">
        <v>754</v>
      </c>
      <c r="G198" s="69" t="s">
        <v>1331</v>
      </c>
      <c r="H198" s="69">
        <v>1280</v>
      </c>
      <c r="I198" s="273">
        <v>42851.0416666667</v>
      </c>
      <c r="J198" s="273">
        <v>42851.125</v>
      </c>
      <c r="K198" s="257">
        <f t="shared" si="6"/>
        <v>1.99999999918509</v>
      </c>
      <c r="L198" s="155">
        <v>120</v>
      </c>
      <c r="M198" s="257">
        <f t="shared" si="7"/>
        <v>239.999999902211</v>
      </c>
      <c r="N198" s="69"/>
    </row>
    <row r="199" customFormat="1" spans="1:14">
      <c r="A199" s="213">
        <v>42851</v>
      </c>
      <c r="B199" s="168" t="s">
        <v>54</v>
      </c>
      <c r="C199" s="167" t="s">
        <v>144</v>
      </c>
      <c r="D199" s="154" t="s">
        <v>299</v>
      </c>
      <c r="E199" s="154" t="s">
        <v>261</v>
      </c>
      <c r="F199" s="69" t="s">
        <v>754</v>
      </c>
      <c r="G199" s="69" t="s">
        <v>1352</v>
      </c>
      <c r="H199" s="69">
        <v>1.3</v>
      </c>
      <c r="I199" s="273">
        <v>42850.5833333333</v>
      </c>
      <c r="J199" s="273">
        <v>42850.8333333333</v>
      </c>
      <c r="K199" s="257">
        <f t="shared" si="6"/>
        <v>6</v>
      </c>
      <c r="L199" s="155">
        <v>50</v>
      </c>
      <c r="M199" s="257">
        <f t="shared" si="7"/>
        <v>300</v>
      </c>
      <c r="N199" s="69"/>
    </row>
    <row r="200" customFormat="1" spans="1:14">
      <c r="A200" s="213">
        <v>42853</v>
      </c>
      <c r="B200" s="168" t="s">
        <v>54</v>
      </c>
      <c r="C200" s="161" t="s">
        <v>201</v>
      </c>
      <c r="D200" s="168" t="s">
        <v>220</v>
      </c>
      <c r="E200" s="155" t="s">
        <v>56</v>
      </c>
      <c r="F200" s="69" t="s">
        <v>751</v>
      </c>
      <c r="G200" s="69" t="s">
        <v>1353</v>
      </c>
      <c r="H200" s="69">
        <v>1.1</v>
      </c>
      <c r="I200" s="273">
        <v>42851.9583333333</v>
      </c>
      <c r="J200" s="273">
        <v>42852.2916666667</v>
      </c>
      <c r="K200" s="257">
        <f t="shared" si="6"/>
        <v>8.00000000162981</v>
      </c>
      <c r="L200" s="155">
        <v>40</v>
      </c>
      <c r="M200" s="257">
        <f t="shared" si="7"/>
        <v>320.000000065192</v>
      </c>
      <c r="N200" s="69"/>
    </row>
    <row r="201" customFormat="1" spans="1:14">
      <c r="A201" s="213">
        <v>42853</v>
      </c>
      <c r="B201" s="168" t="s">
        <v>54</v>
      </c>
      <c r="C201" s="161" t="s">
        <v>201</v>
      </c>
      <c r="D201" s="168" t="s">
        <v>220</v>
      </c>
      <c r="E201" s="155" t="s">
        <v>56</v>
      </c>
      <c r="F201" s="69" t="s">
        <v>751</v>
      </c>
      <c r="G201" s="69" t="s">
        <v>1354</v>
      </c>
      <c r="H201" s="69">
        <v>1.1</v>
      </c>
      <c r="I201" s="273">
        <v>42852.5833333333</v>
      </c>
      <c r="J201" s="273">
        <v>42852.7083333333</v>
      </c>
      <c r="K201" s="257">
        <f t="shared" si="6"/>
        <v>3</v>
      </c>
      <c r="L201" s="155">
        <v>40</v>
      </c>
      <c r="M201" s="257">
        <f t="shared" si="7"/>
        <v>120</v>
      </c>
      <c r="N201" s="69"/>
    </row>
    <row r="202" customFormat="1" spans="1:14">
      <c r="A202" s="213">
        <v>42853</v>
      </c>
      <c r="B202" s="168" t="s">
        <v>54</v>
      </c>
      <c r="C202" s="161" t="s">
        <v>201</v>
      </c>
      <c r="D202" s="168" t="s">
        <v>202</v>
      </c>
      <c r="E202" s="155" t="s">
        <v>56</v>
      </c>
      <c r="F202" s="69" t="s">
        <v>695</v>
      </c>
      <c r="G202" s="69" t="s">
        <v>1355</v>
      </c>
      <c r="H202" s="69">
        <v>1612</v>
      </c>
      <c r="I202" s="273">
        <v>42848.625</v>
      </c>
      <c r="J202" s="273">
        <v>42852.3333333333</v>
      </c>
      <c r="K202" s="257">
        <f t="shared" si="6"/>
        <v>88.9999999991851</v>
      </c>
      <c r="L202" s="155">
        <v>160</v>
      </c>
      <c r="M202" s="257">
        <f t="shared" si="7"/>
        <v>14239.9999998696</v>
      </c>
      <c r="N202" s="69"/>
    </row>
    <row r="203" customFormat="1" spans="1:14">
      <c r="A203" s="213">
        <v>42853</v>
      </c>
      <c r="B203" s="168" t="s">
        <v>54</v>
      </c>
      <c r="C203" s="167" t="s">
        <v>38</v>
      </c>
      <c r="D203" s="154" t="s">
        <v>472</v>
      </c>
      <c r="E203" s="154" t="s">
        <v>261</v>
      </c>
      <c r="F203" s="69" t="s">
        <v>698</v>
      </c>
      <c r="G203" s="69" t="s">
        <v>1356</v>
      </c>
      <c r="H203" s="69">
        <v>1280</v>
      </c>
      <c r="I203" s="273">
        <v>42851.125</v>
      </c>
      <c r="J203" s="273">
        <v>42852.0625</v>
      </c>
      <c r="K203" s="257">
        <f t="shared" si="6"/>
        <v>22.5</v>
      </c>
      <c r="L203" s="155">
        <v>120</v>
      </c>
      <c r="M203" s="257">
        <f t="shared" si="7"/>
        <v>2700</v>
      </c>
      <c r="N203" s="69"/>
    </row>
    <row r="204" customFormat="1" spans="1:14">
      <c r="A204" s="213">
        <v>42853</v>
      </c>
      <c r="B204" s="168" t="s">
        <v>54</v>
      </c>
      <c r="C204" s="161" t="s">
        <v>38</v>
      </c>
      <c r="D204" s="166" t="s">
        <v>259</v>
      </c>
      <c r="E204" s="68" t="s">
        <v>257</v>
      </c>
      <c r="F204" s="69" t="s">
        <v>751</v>
      </c>
      <c r="G204" s="69" t="s">
        <v>1357</v>
      </c>
      <c r="H204" s="69">
        <v>1.1</v>
      </c>
      <c r="I204" s="273">
        <v>42849.875</v>
      </c>
      <c r="J204" s="273">
        <v>42851.9583333333</v>
      </c>
      <c r="K204" s="257">
        <f t="shared" si="6"/>
        <v>49.9999999991851</v>
      </c>
      <c r="L204" s="155">
        <v>40</v>
      </c>
      <c r="M204" s="257">
        <f t="shared" si="7"/>
        <v>1999.9999999674</v>
      </c>
      <c r="N204" s="69"/>
    </row>
    <row r="205" customFormat="1" spans="1:14">
      <c r="A205" s="213">
        <v>42853</v>
      </c>
      <c r="B205" s="168" t="s">
        <v>54</v>
      </c>
      <c r="C205" s="161" t="s">
        <v>127</v>
      </c>
      <c r="D205" s="166" t="s">
        <v>258</v>
      </c>
      <c r="E205" s="68" t="s">
        <v>257</v>
      </c>
      <c r="F205" s="69" t="s">
        <v>1358</v>
      </c>
      <c r="G205" s="69" t="s">
        <v>1359</v>
      </c>
      <c r="H205" s="69">
        <v>1.1</v>
      </c>
      <c r="I205" s="273">
        <v>42852.2916666667</v>
      </c>
      <c r="J205" s="273">
        <v>42852.5833333333</v>
      </c>
      <c r="K205" s="257">
        <f t="shared" si="6"/>
        <v>6.99999999837019</v>
      </c>
      <c r="L205" s="155">
        <v>40</v>
      </c>
      <c r="M205" s="257">
        <f t="shared" si="7"/>
        <v>279.999999934808</v>
      </c>
      <c r="N205" s="69"/>
    </row>
    <row r="206" customFormat="1" spans="1:14">
      <c r="A206" s="213">
        <v>42853</v>
      </c>
      <c r="B206" s="168" t="s">
        <v>54</v>
      </c>
      <c r="C206" s="161" t="s">
        <v>127</v>
      </c>
      <c r="D206" s="166" t="s">
        <v>258</v>
      </c>
      <c r="E206" s="68" t="s">
        <v>257</v>
      </c>
      <c r="F206" s="69" t="s">
        <v>686</v>
      </c>
      <c r="G206" s="69" t="s">
        <v>1360</v>
      </c>
      <c r="H206" s="69">
        <v>1.3</v>
      </c>
      <c r="I206" s="273">
        <v>42851.5625</v>
      </c>
      <c r="J206" s="273">
        <v>42851.7083333333</v>
      </c>
      <c r="K206" s="257">
        <f t="shared" si="6"/>
        <v>3.49999999918509</v>
      </c>
      <c r="L206" s="155">
        <v>25</v>
      </c>
      <c r="M206" s="257">
        <f t="shared" si="7"/>
        <v>87.4999999796272</v>
      </c>
      <c r="N206" s="69"/>
    </row>
    <row r="207" customFormat="1" spans="1:14">
      <c r="A207" s="213">
        <v>42853</v>
      </c>
      <c r="B207" s="168" t="s">
        <v>54</v>
      </c>
      <c r="C207" s="167" t="s">
        <v>27</v>
      </c>
      <c r="D207" s="154" t="s">
        <v>424</v>
      </c>
      <c r="E207" s="154" t="s">
        <v>342</v>
      </c>
      <c r="F207" s="69" t="s">
        <v>751</v>
      </c>
      <c r="G207" s="69" t="s">
        <v>956</v>
      </c>
      <c r="H207" s="69">
        <v>1.3</v>
      </c>
      <c r="I207" s="273">
        <v>42850.8958333333</v>
      </c>
      <c r="J207" s="273">
        <v>42851.5</v>
      </c>
      <c r="K207" s="257">
        <f t="shared" si="6"/>
        <v>14.5000000008149</v>
      </c>
      <c r="L207" s="155">
        <v>40</v>
      </c>
      <c r="M207" s="257">
        <f t="shared" si="7"/>
        <v>580.000000032596</v>
      </c>
      <c r="N207" s="69"/>
    </row>
    <row r="208" customFormat="1" spans="1:14">
      <c r="A208" s="213">
        <v>42853</v>
      </c>
      <c r="B208" s="168" t="s">
        <v>54</v>
      </c>
      <c r="C208" s="167" t="s">
        <v>27</v>
      </c>
      <c r="D208" s="154" t="s">
        <v>424</v>
      </c>
      <c r="E208" s="154" t="s">
        <v>342</v>
      </c>
      <c r="F208" s="69" t="s">
        <v>917</v>
      </c>
      <c r="G208" s="69" t="s">
        <v>945</v>
      </c>
      <c r="H208" s="69">
        <v>1.6</v>
      </c>
      <c r="I208" s="273">
        <v>42851.875</v>
      </c>
      <c r="J208" s="273">
        <v>42852.7708333333</v>
      </c>
      <c r="K208" s="257">
        <f t="shared" si="6"/>
        <v>21.4999999991851</v>
      </c>
      <c r="L208" s="155">
        <v>60</v>
      </c>
      <c r="M208" s="257">
        <f t="shared" si="7"/>
        <v>1289.99999995111</v>
      </c>
      <c r="N208" s="69"/>
    </row>
    <row r="209" customFormat="1" ht="24" spans="1:14">
      <c r="A209" s="213">
        <v>42853</v>
      </c>
      <c r="B209" s="168" t="s">
        <v>54</v>
      </c>
      <c r="C209" s="167" t="s">
        <v>27</v>
      </c>
      <c r="D209" s="154" t="s">
        <v>424</v>
      </c>
      <c r="E209" s="154" t="s">
        <v>342</v>
      </c>
      <c r="F209" s="69" t="s">
        <v>902</v>
      </c>
      <c r="G209" s="69" t="s">
        <v>945</v>
      </c>
      <c r="H209" s="69">
        <v>1.6</v>
      </c>
      <c r="I209" s="273">
        <v>42848.4583333333</v>
      </c>
      <c r="J209" s="273">
        <v>42851.875</v>
      </c>
      <c r="K209" s="257">
        <v>55</v>
      </c>
      <c r="L209" s="155">
        <v>60</v>
      </c>
      <c r="M209" s="257">
        <f t="shared" si="7"/>
        <v>3300</v>
      </c>
      <c r="N209" s="69" t="s">
        <v>1361</v>
      </c>
    </row>
    <row r="210" customFormat="1" ht="24" spans="1:14">
      <c r="A210" s="213">
        <v>42858</v>
      </c>
      <c r="B210" s="168" t="s">
        <v>54</v>
      </c>
      <c r="C210" s="167" t="s">
        <v>38</v>
      </c>
      <c r="D210" s="154" t="s">
        <v>472</v>
      </c>
      <c r="E210" s="154" t="s">
        <v>261</v>
      </c>
      <c r="F210" s="69" t="s">
        <v>695</v>
      </c>
      <c r="G210" s="69" t="s">
        <v>1362</v>
      </c>
      <c r="H210" s="69">
        <v>1280</v>
      </c>
      <c r="I210" s="273">
        <v>42854.9375</v>
      </c>
      <c r="J210" s="273">
        <v>42857.7291666667</v>
      </c>
      <c r="K210" s="257">
        <v>43</v>
      </c>
      <c r="L210" s="155">
        <v>120</v>
      </c>
      <c r="M210" s="257">
        <f t="shared" si="7"/>
        <v>5160</v>
      </c>
      <c r="N210" s="69" t="s">
        <v>1363</v>
      </c>
    </row>
    <row r="211" customFormat="1" ht="24" spans="1:14">
      <c r="A211" s="213">
        <v>42858</v>
      </c>
      <c r="B211" s="168" t="s">
        <v>54</v>
      </c>
      <c r="C211" s="167" t="s">
        <v>27</v>
      </c>
      <c r="D211" s="154" t="s">
        <v>424</v>
      </c>
      <c r="E211" s="154" t="s">
        <v>342</v>
      </c>
      <c r="F211" s="69" t="s">
        <v>695</v>
      </c>
      <c r="G211" s="69" t="s">
        <v>1364</v>
      </c>
      <c r="H211" s="69">
        <v>1612</v>
      </c>
      <c r="I211" s="273">
        <v>42852.0416666667</v>
      </c>
      <c r="J211" s="273">
        <v>42857.4166666667</v>
      </c>
      <c r="K211" s="257">
        <v>105</v>
      </c>
      <c r="L211" s="155">
        <v>160</v>
      </c>
      <c r="M211" s="257">
        <f t="shared" si="7"/>
        <v>16800</v>
      </c>
      <c r="N211" s="69" t="s">
        <v>1363</v>
      </c>
    </row>
    <row r="212" customFormat="1" spans="1:14">
      <c r="A212" s="213">
        <v>42858</v>
      </c>
      <c r="B212" s="168" t="s">
        <v>54</v>
      </c>
      <c r="C212" s="161" t="s">
        <v>38</v>
      </c>
      <c r="D212" s="166" t="s">
        <v>256</v>
      </c>
      <c r="E212" s="68" t="s">
        <v>257</v>
      </c>
      <c r="F212" s="69" t="s">
        <v>698</v>
      </c>
      <c r="G212" s="69" t="s">
        <v>1365</v>
      </c>
      <c r="H212" s="69">
        <v>1.1</v>
      </c>
      <c r="I212" s="273">
        <v>42853.9166666667</v>
      </c>
      <c r="J212" s="273">
        <v>42854.625</v>
      </c>
      <c r="K212" s="257">
        <f t="shared" si="6"/>
        <v>17.0000000000582</v>
      </c>
      <c r="L212" s="155">
        <v>40</v>
      </c>
      <c r="M212" s="257">
        <f t="shared" si="7"/>
        <v>680.000000002328</v>
      </c>
      <c r="N212" s="69"/>
    </row>
    <row r="213" customFormat="1" spans="1:14">
      <c r="A213" s="213">
        <v>42858</v>
      </c>
      <c r="B213" s="168" t="s">
        <v>54</v>
      </c>
      <c r="C213" s="161" t="s">
        <v>201</v>
      </c>
      <c r="D213" s="168" t="s">
        <v>207</v>
      </c>
      <c r="E213" s="155" t="s">
        <v>56</v>
      </c>
      <c r="F213" s="69" t="s">
        <v>751</v>
      </c>
      <c r="G213" s="69" t="s">
        <v>1366</v>
      </c>
      <c r="H213" s="69">
        <v>1.1</v>
      </c>
      <c r="I213" s="273">
        <v>42853.8541666667</v>
      </c>
      <c r="J213" s="273">
        <v>42853.9166666667</v>
      </c>
      <c r="K213" s="257">
        <f t="shared" si="6"/>
        <v>1.5</v>
      </c>
      <c r="L213" s="155">
        <v>40</v>
      </c>
      <c r="M213" s="257">
        <f t="shared" si="7"/>
        <v>60</v>
      </c>
      <c r="N213" s="69"/>
    </row>
    <row r="214" customFormat="1" spans="1:14">
      <c r="A214" s="213">
        <v>42858</v>
      </c>
      <c r="B214" s="168" t="s">
        <v>54</v>
      </c>
      <c r="C214" s="161" t="s">
        <v>201</v>
      </c>
      <c r="D214" s="168" t="s">
        <v>207</v>
      </c>
      <c r="E214" s="155" t="s">
        <v>56</v>
      </c>
      <c r="F214" s="69" t="s">
        <v>751</v>
      </c>
      <c r="G214" s="69" t="s">
        <v>1366</v>
      </c>
      <c r="H214" s="69">
        <v>1.1</v>
      </c>
      <c r="I214" s="273">
        <v>42853.5833333333</v>
      </c>
      <c r="J214" s="273">
        <v>42853.8541666667</v>
      </c>
      <c r="K214" s="257">
        <f t="shared" si="6"/>
        <v>6.49999999988358</v>
      </c>
      <c r="L214" s="155">
        <v>40</v>
      </c>
      <c r="M214" s="257">
        <f t="shared" si="7"/>
        <v>259.999999995343</v>
      </c>
      <c r="N214" s="69"/>
    </row>
    <row r="215" customFormat="1" spans="1:14">
      <c r="A215" s="213">
        <v>42858</v>
      </c>
      <c r="B215" s="168" t="s">
        <v>54</v>
      </c>
      <c r="C215" s="161" t="s">
        <v>201</v>
      </c>
      <c r="D215" s="168" t="s">
        <v>207</v>
      </c>
      <c r="E215" s="155" t="s">
        <v>56</v>
      </c>
      <c r="F215" s="69" t="s">
        <v>751</v>
      </c>
      <c r="G215" s="69" t="s">
        <v>1366</v>
      </c>
      <c r="H215" s="69">
        <v>1.1</v>
      </c>
      <c r="I215" s="273">
        <v>42854.75</v>
      </c>
      <c r="J215" s="273">
        <v>42854.8333333333</v>
      </c>
      <c r="K215" s="257">
        <f t="shared" si="6"/>
        <v>2.00000000005821</v>
      </c>
      <c r="L215" s="155">
        <v>40</v>
      </c>
      <c r="M215" s="257">
        <f t="shared" si="7"/>
        <v>80.0000000023284</v>
      </c>
      <c r="N215" s="69"/>
    </row>
    <row r="216" customFormat="1" spans="1:14">
      <c r="A216" s="213">
        <v>42858</v>
      </c>
      <c r="B216" s="168" t="s">
        <v>54</v>
      </c>
      <c r="C216" s="167" t="s">
        <v>27</v>
      </c>
      <c r="D216" s="154" t="s">
        <v>424</v>
      </c>
      <c r="E216" s="154" t="s">
        <v>342</v>
      </c>
      <c r="F216" s="69" t="s">
        <v>690</v>
      </c>
      <c r="G216" s="69" t="s">
        <v>1367</v>
      </c>
      <c r="H216" s="69">
        <v>1.1</v>
      </c>
      <c r="I216" s="273">
        <v>42857.3333333333</v>
      </c>
      <c r="J216" s="273">
        <v>42857.75</v>
      </c>
      <c r="K216" s="257">
        <f t="shared" si="6"/>
        <v>9.99999999994179</v>
      </c>
      <c r="L216" s="155">
        <v>40</v>
      </c>
      <c r="M216" s="257">
        <f t="shared" si="7"/>
        <v>399.999999997672</v>
      </c>
      <c r="N216" s="69"/>
    </row>
    <row r="217" customFormat="1" spans="1:14">
      <c r="A217" s="213">
        <v>42858</v>
      </c>
      <c r="B217" s="168" t="s">
        <v>54</v>
      </c>
      <c r="C217" s="167" t="s">
        <v>45</v>
      </c>
      <c r="D217" s="154" t="s">
        <v>474</v>
      </c>
      <c r="E217" s="154" t="s">
        <v>261</v>
      </c>
      <c r="F217" s="69" t="s">
        <v>814</v>
      </c>
      <c r="G217" s="69" t="s">
        <v>959</v>
      </c>
      <c r="H217" s="69">
        <v>1.3</v>
      </c>
      <c r="I217" s="273">
        <v>42857.6041666667</v>
      </c>
      <c r="J217" s="273">
        <v>42857.9791666667</v>
      </c>
      <c r="K217" s="257">
        <f t="shared" si="6"/>
        <v>9</v>
      </c>
      <c r="L217" s="155">
        <v>30</v>
      </c>
      <c r="M217" s="257">
        <f t="shared" si="7"/>
        <v>270</v>
      </c>
      <c r="N217" s="69"/>
    </row>
    <row r="218" customFormat="1" ht="24" spans="1:14">
      <c r="A218" s="213">
        <v>42858</v>
      </c>
      <c r="B218" s="168" t="s">
        <v>54</v>
      </c>
      <c r="C218" s="167" t="s">
        <v>45</v>
      </c>
      <c r="D218" s="154" t="s">
        <v>474</v>
      </c>
      <c r="E218" s="154" t="s">
        <v>261</v>
      </c>
      <c r="F218" s="69" t="s">
        <v>698</v>
      </c>
      <c r="G218" s="69" t="s">
        <v>959</v>
      </c>
      <c r="H218" s="69">
        <v>1.3</v>
      </c>
      <c r="I218" s="273">
        <v>42854.5</v>
      </c>
      <c r="J218" s="273">
        <v>42857.6041666667</v>
      </c>
      <c r="K218" s="257">
        <v>50.5</v>
      </c>
      <c r="L218" s="155">
        <v>50</v>
      </c>
      <c r="M218" s="257">
        <f t="shared" si="7"/>
        <v>2525</v>
      </c>
      <c r="N218" s="69" t="s">
        <v>1363</v>
      </c>
    </row>
    <row r="219" customFormat="1" spans="1:14">
      <c r="A219" s="213">
        <v>42858</v>
      </c>
      <c r="B219" s="168" t="s">
        <v>54</v>
      </c>
      <c r="C219" s="167" t="s">
        <v>45</v>
      </c>
      <c r="D219" s="154" t="s">
        <v>474</v>
      </c>
      <c r="E219" s="154" t="s">
        <v>261</v>
      </c>
      <c r="F219" s="69" t="s">
        <v>698</v>
      </c>
      <c r="G219" s="69" t="s">
        <v>959</v>
      </c>
      <c r="H219" s="69">
        <v>1.3</v>
      </c>
      <c r="I219" s="273">
        <v>42851.7083333333</v>
      </c>
      <c r="J219" s="273">
        <v>42853.7916666667</v>
      </c>
      <c r="K219" s="257">
        <f t="shared" si="6"/>
        <v>49.9999999998836</v>
      </c>
      <c r="L219" s="155">
        <v>50</v>
      </c>
      <c r="M219" s="257">
        <f t="shared" si="7"/>
        <v>2499.99999999418</v>
      </c>
      <c r="N219" s="69"/>
    </row>
    <row r="220" customFormat="1" spans="1:14">
      <c r="A220" s="213">
        <v>42860</v>
      </c>
      <c r="B220" s="168" t="s">
        <v>54</v>
      </c>
      <c r="C220" s="167" t="s">
        <v>38</v>
      </c>
      <c r="D220" s="154" t="s">
        <v>472</v>
      </c>
      <c r="E220" s="154" t="s">
        <v>261</v>
      </c>
      <c r="F220" s="69" t="s">
        <v>690</v>
      </c>
      <c r="G220" s="69" t="s">
        <v>1368</v>
      </c>
      <c r="H220" s="69">
        <v>1.1</v>
      </c>
      <c r="I220" s="273">
        <v>42854.8333333333</v>
      </c>
      <c r="J220" s="273">
        <v>42855.0416666667</v>
      </c>
      <c r="K220" s="257">
        <f t="shared" ref="K220:K273" si="8">(J220-I220)*24</f>
        <v>5.00000000162981</v>
      </c>
      <c r="L220" s="155">
        <v>40</v>
      </c>
      <c r="M220" s="257">
        <f t="shared" ref="M220:M273" si="9">K220*L220</f>
        <v>200.000000065192</v>
      </c>
      <c r="N220" s="69"/>
    </row>
    <row r="221" customFormat="1" spans="1:14">
      <c r="A221" s="213">
        <v>42860</v>
      </c>
      <c r="B221" s="168" t="s">
        <v>54</v>
      </c>
      <c r="C221" s="167" t="s">
        <v>27</v>
      </c>
      <c r="D221" s="154" t="s">
        <v>447</v>
      </c>
      <c r="E221" s="154" t="s">
        <v>280</v>
      </c>
      <c r="F221" s="154" t="s">
        <v>690</v>
      </c>
      <c r="G221" s="69" t="s">
        <v>1367</v>
      </c>
      <c r="H221" s="69">
        <v>1.1</v>
      </c>
      <c r="I221" s="273">
        <v>42857.9166666667</v>
      </c>
      <c r="J221" s="273">
        <v>42858.625</v>
      </c>
      <c r="K221" s="257">
        <f t="shared" si="8"/>
        <v>16.9999999991851</v>
      </c>
      <c r="L221" s="155">
        <v>40</v>
      </c>
      <c r="M221" s="257">
        <f t="shared" si="9"/>
        <v>679.999999967404</v>
      </c>
      <c r="N221" s="69"/>
    </row>
    <row r="222" customFormat="1" spans="1:14">
      <c r="A222" s="213">
        <v>42860</v>
      </c>
      <c r="B222" s="168" t="s">
        <v>54</v>
      </c>
      <c r="C222" s="161" t="s">
        <v>38</v>
      </c>
      <c r="D222" s="166" t="s">
        <v>256</v>
      </c>
      <c r="E222" s="68" t="s">
        <v>257</v>
      </c>
      <c r="F222" s="69" t="s">
        <v>987</v>
      </c>
      <c r="G222" s="69" t="s">
        <v>1369</v>
      </c>
      <c r="H222" s="69">
        <v>1.1</v>
      </c>
      <c r="I222" s="273">
        <v>42858.625</v>
      </c>
      <c r="J222" s="273">
        <v>42859.4791666667</v>
      </c>
      <c r="K222" s="257">
        <f t="shared" si="8"/>
        <v>20.5000000008149</v>
      </c>
      <c r="L222" s="155">
        <v>25</v>
      </c>
      <c r="M222" s="257">
        <f t="shared" si="9"/>
        <v>512.500000020372</v>
      </c>
      <c r="N222" s="69"/>
    </row>
    <row r="223" customFormat="1" spans="1:14">
      <c r="A223" s="213">
        <v>42863</v>
      </c>
      <c r="B223" s="168" t="s">
        <v>54</v>
      </c>
      <c r="C223" s="167" t="s">
        <v>27</v>
      </c>
      <c r="D223" s="154" t="s">
        <v>471</v>
      </c>
      <c r="E223" s="154" t="s">
        <v>261</v>
      </c>
      <c r="F223" s="69" t="s">
        <v>695</v>
      </c>
      <c r="G223" s="69" t="s">
        <v>1370</v>
      </c>
      <c r="H223" s="69">
        <v>1612</v>
      </c>
      <c r="I223" s="273">
        <v>42857.4166666667</v>
      </c>
      <c r="J223" s="273">
        <v>42862.875</v>
      </c>
      <c r="K223" s="257">
        <f t="shared" si="8"/>
        <v>130.999999999185</v>
      </c>
      <c r="L223" s="155">
        <v>160</v>
      </c>
      <c r="M223" s="257">
        <f t="shared" si="9"/>
        <v>20959.9999998696</v>
      </c>
      <c r="N223" s="69"/>
    </row>
    <row r="224" customFormat="1" ht="24" spans="1:14">
      <c r="A224" s="213">
        <v>42865</v>
      </c>
      <c r="B224" s="168" t="s">
        <v>54</v>
      </c>
      <c r="C224" s="167" t="s">
        <v>328</v>
      </c>
      <c r="D224" s="154" t="s">
        <v>451</v>
      </c>
      <c r="E224" s="154" t="s">
        <v>280</v>
      </c>
      <c r="F224" s="69" t="s">
        <v>695</v>
      </c>
      <c r="G224" s="69" t="s">
        <v>1371</v>
      </c>
      <c r="H224" s="69">
        <v>1.1</v>
      </c>
      <c r="I224" s="273">
        <v>42864.2083333333</v>
      </c>
      <c r="J224" s="273">
        <v>42865.2916666667</v>
      </c>
      <c r="K224" s="257">
        <v>22</v>
      </c>
      <c r="L224" s="155">
        <v>40</v>
      </c>
      <c r="M224" s="257">
        <f t="shared" si="9"/>
        <v>880</v>
      </c>
      <c r="N224" s="69" t="s">
        <v>1372</v>
      </c>
    </row>
    <row r="225" customFormat="1" spans="1:14">
      <c r="A225" s="213">
        <v>42865</v>
      </c>
      <c r="B225" s="168" t="s">
        <v>54</v>
      </c>
      <c r="C225" s="167" t="s">
        <v>27</v>
      </c>
      <c r="D225" s="154" t="s">
        <v>424</v>
      </c>
      <c r="E225" s="154" t="s">
        <v>342</v>
      </c>
      <c r="F225" s="69" t="s">
        <v>690</v>
      </c>
      <c r="G225" s="69" t="s">
        <v>1373</v>
      </c>
      <c r="H225" s="69">
        <v>1.3</v>
      </c>
      <c r="I225" s="273">
        <v>42862.4583333333</v>
      </c>
      <c r="J225" s="273">
        <v>42863.6666666667</v>
      </c>
      <c r="K225" s="257">
        <f t="shared" si="8"/>
        <v>29.0000000016298</v>
      </c>
      <c r="L225" s="155">
        <v>30</v>
      </c>
      <c r="M225" s="257">
        <f t="shared" si="9"/>
        <v>870.000000048894</v>
      </c>
      <c r="N225" s="69"/>
    </row>
    <row r="226" customFormat="1" spans="1:14">
      <c r="A226" s="213">
        <v>42867</v>
      </c>
      <c r="B226" s="168" t="s">
        <v>54</v>
      </c>
      <c r="C226" s="161" t="s">
        <v>38</v>
      </c>
      <c r="D226" s="166" t="s">
        <v>256</v>
      </c>
      <c r="E226" s="68" t="s">
        <v>257</v>
      </c>
      <c r="F226" s="69" t="s">
        <v>686</v>
      </c>
      <c r="G226" s="69" t="s">
        <v>1374</v>
      </c>
      <c r="H226" s="69">
        <v>1.1</v>
      </c>
      <c r="I226" s="273">
        <v>42865.5</v>
      </c>
      <c r="J226" s="273">
        <v>42865.5625</v>
      </c>
      <c r="K226" s="257">
        <f t="shared" si="8"/>
        <v>1.5</v>
      </c>
      <c r="L226" s="155">
        <v>25</v>
      </c>
      <c r="M226" s="257">
        <f t="shared" si="9"/>
        <v>37.5</v>
      </c>
      <c r="N226" s="69"/>
    </row>
    <row r="227" customFormat="1" spans="1:14">
      <c r="A227" s="213">
        <v>42867</v>
      </c>
      <c r="B227" s="168" t="s">
        <v>54</v>
      </c>
      <c r="C227" s="167" t="s">
        <v>27</v>
      </c>
      <c r="D227" s="154" t="s">
        <v>424</v>
      </c>
      <c r="E227" s="154" t="s">
        <v>342</v>
      </c>
      <c r="F227" s="69" t="s">
        <v>690</v>
      </c>
      <c r="G227" s="69" t="s">
        <v>1375</v>
      </c>
      <c r="H227" s="69">
        <v>1.3</v>
      </c>
      <c r="I227" s="273">
        <v>42865.9583333333</v>
      </c>
      <c r="J227" s="273">
        <v>42866.4791666667</v>
      </c>
      <c r="K227" s="257">
        <f t="shared" si="8"/>
        <v>12.5000000016298</v>
      </c>
      <c r="L227" s="155">
        <v>25</v>
      </c>
      <c r="M227" s="257">
        <f t="shared" si="9"/>
        <v>312.500000040745</v>
      </c>
      <c r="N227" s="69"/>
    </row>
    <row r="228" customFormat="1" spans="1:14">
      <c r="A228" s="213">
        <v>42867</v>
      </c>
      <c r="B228" s="168" t="s">
        <v>54</v>
      </c>
      <c r="C228" s="161" t="s">
        <v>201</v>
      </c>
      <c r="D228" s="168" t="s">
        <v>207</v>
      </c>
      <c r="E228" s="155" t="s">
        <v>56</v>
      </c>
      <c r="F228" s="69" t="s">
        <v>890</v>
      </c>
      <c r="G228" s="69" t="s">
        <v>1376</v>
      </c>
      <c r="H228" s="69">
        <v>1.6</v>
      </c>
      <c r="I228" s="273">
        <v>42864.9791666667</v>
      </c>
      <c r="J228" s="273">
        <v>42865.5416666667</v>
      </c>
      <c r="K228" s="257">
        <f t="shared" si="8"/>
        <v>13.5</v>
      </c>
      <c r="L228" s="155">
        <v>60</v>
      </c>
      <c r="M228" s="257">
        <f t="shared" si="9"/>
        <v>810</v>
      </c>
      <c r="N228" s="69"/>
    </row>
    <row r="229" customFormat="1" spans="1:14">
      <c r="A229" s="213">
        <v>42870</v>
      </c>
      <c r="B229" s="168" t="s">
        <v>54</v>
      </c>
      <c r="C229" s="167" t="s">
        <v>328</v>
      </c>
      <c r="D229" s="154" t="s">
        <v>449</v>
      </c>
      <c r="E229" s="154" t="s">
        <v>280</v>
      </c>
      <c r="F229" s="69" t="s">
        <v>695</v>
      </c>
      <c r="G229" s="69" t="s">
        <v>1377</v>
      </c>
      <c r="H229" s="69">
        <v>1280</v>
      </c>
      <c r="I229" s="273">
        <v>42864.6875</v>
      </c>
      <c r="J229" s="273">
        <v>42865.5625</v>
      </c>
      <c r="K229" s="257">
        <f t="shared" si="8"/>
        <v>21</v>
      </c>
      <c r="L229" s="155">
        <v>120</v>
      </c>
      <c r="M229" s="257">
        <f t="shared" si="9"/>
        <v>2520</v>
      </c>
      <c r="N229" s="69"/>
    </row>
    <row r="230" customFormat="1" spans="1:14">
      <c r="A230" s="213">
        <v>42870</v>
      </c>
      <c r="B230" s="168" t="s">
        <v>54</v>
      </c>
      <c r="C230" s="161" t="s">
        <v>201</v>
      </c>
      <c r="D230" s="168" t="s">
        <v>220</v>
      </c>
      <c r="E230" s="155" t="s">
        <v>56</v>
      </c>
      <c r="F230" s="69" t="s">
        <v>698</v>
      </c>
      <c r="G230" s="69" t="s">
        <v>1378</v>
      </c>
      <c r="H230" s="69">
        <v>1.3</v>
      </c>
      <c r="I230" s="273">
        <v>42867.0833333333</v>
      </c>
      <c r="J230" s="273">
        <v>42867.5416666667</v>
      </c>
      <c r="K230" s="257">
        <f t="shared" si="8"/>
        <v>11.0000000016298</v>
      </c>
      <c r="L230" s="155">
        <v>50</v>
      </c>
      <c r="M230" s="257">
        <f t="shared" si="9"/>
        <v>550.00000008149</v>
      </c>
      <c r="N230" s="69"/>
    </row>
    <row r="231" customFormat="1" spans="1:14">
      <c r="A231" s="213">
        <v>42870</v>
      </c>
      <c r="B231" s="168" t="s">
        <v>54</v>
      </c>
      <c r="C231" s="167" t="s">
        <v>27</v>
      </c>
      <c r="D231" s="154" t="s">
        <v>424</v>
      </c>
      <c r="E231" s="154" t="s">
        <v>342</v>
      </c>
      <c r="F231" s="69" t="s">
        <v>821</v>
      </c>
      <c r="G231" s="69" t="s">
        <v>947</v>
      </c>
      <c r="H231" s="69">
        <v>1.6</v>
      </c>
      <c r="I231" s="273">
        <v>42869.0416666667</v>
      </c>
      <c r="J231" s="273">
        <v>42869.4583333333</v>
      </c>
      <c r="K231" s="257">
        <f t="shared" si="8"/>
        <v>9.99999999837019</v>
      </c>
      <c r="L231" s="155">
        <v>45</v>
      </c>
      <c r="M231" s="257">
        <f t="shared" si="9"/>
        <v>449.999999926659</v>
      </c>
      <c r="N231" s="69"/>
    </row>
    <row r="232" customFormat="1" spans="1:14">
      <c r="A232" s="213">
        <v>42870</v>
      </c>
      <c r="B232" s="168" t="s">
        <v>54</v>
      </c>
      <c r="C232" s="167" t="s">
        <v>27</v>
      </c>
      <c r="D232" s="154" t="s">
        <v>424</v>
      </c>
      <c r="E232" s="154" t="s">
        <v>342</v>
      </c>
      <c r="F232" s="69" t="s">
        <v>917</v>
      </c>
      <c r="G232" s="69" t="s">
        <v>945</v>
      </c>
      <c r="H232" s="69">
        <v>1.6</v>
      </c>
      <c r="I232" s="273">
        <v>42869.4583333333</v>
      </c>
      <c r="J232" s="273">
        <v>42869.875</v>
      </c>
      <c r="K232" s="257">
        <f t="shared" si="8"/>
        <v>10.0000000008149</v>
      </c>
      <c r="L232" s="155">
        <v>45</v>
      </c>
      <c r="M232" s="257">
        <f t="shared" si="9"/>
        <v>450.00000003667</v>
      </c>
      <c r="N232" s="69"/>
    </row>
    <row r="233" customFormat="1" spans="1:14">
      <c r="A233" s="213">
        <v>42870</v>
      </c>
      <c r="B233" s="168" t="s">
        <v>54</v>
      </c>
      <c r="C233" s="167" t="s">
        <v>27</v>
      </c>
      <c r="D233" s="154" t="s">
        <v>424</v>
      </c>
      <c r="E233" s="154" t="s">
        <v>342</v>
      </c>
      <c r="F233" s="69" t="s">
        <v>902</v>
      </c>
      <c r="G233" s="69" t="s">
        <v>1379</v>
      </c>
      <c r="H233" s="69">
        <v>1.6</v>
      </c>
      <c r="I233" s="273">
        <v>42867.5833333333</v>
      </c>
      <c r="J233" s="273">
        <v>42869.0416666667</v>
      </c>
      <c r="K233" s="257">
        <f t="shared" si="8"/>
        <v>35.0000000016298</v>
      </c>
      <c r="L233" s="155">
        <v>60</v>
      </c>
      <c r="M233" s="257">
        <f t="shared" si="9"/>
        <v>2100.00000009779</v>
      </c>
      <c r="N233" s="69"/>
    </row>
    <row r="234" customFormat="1" spans="1:14">
      <c r="A234" s="213">
        <v>42872</v>
      </c>
      <c r="B234" s="168" t="s">
        <v>54</v>
      </c>
      <c r="C234" s="161" t="s">
        <v>201</v>
      </c>
      <c r="D234" s="168" t="s">
        <v>220</v>
      </c>
      <c r="E234" s="155" t="s">
        <v>56</v>
      </c>
      <c r="F234" s="69" t="s">
        <v>698</v>
      </c>
      <c r="G234" s="69" t="s">
        <v>1380</v>
      </c>
      <c r="H234" s="69">
        <v>1.1</v>
      </c>
      <c r="I234" s="273">
        <v>42869.6666666667</v>
      </c>
      <c r="J234" s="273">
        <v>42870.875</v>
      </c>
      <c r="K234" s="257">
        <f t="shared" si="8"/>
        <v>28.9999999991851</v>
      </c>
      <c r="L234" s="155">
        <v>40</v>
      </c>
      <c r="M234" s="257">
        <f t="shared" si="9"/>
        <v>1159.9999999674</v>
      </c>
      <c r="N234" s="69"/>
    </row>
    <row r="235" customFormat="1" spans="1:14">
      <c r="A235" s="213">
        <v>42872</v>
      </c>
      <c r="B235" s="168" t="s">
        <v>54</v>
      </c>
      <c r="C235" s="167" t="s">
        <v>27</v>
      </c>
      <c r="D235" s="154" t="s">
        <v>424</v>
      </c>
      <c r="E235" s="154" t="s">
        <v>342</v>
      </c>
      <c r="F235" s="69" t="s">
        <v>788</v>
      </c>
      <c r="G235" s="69" t="s">
        <v>1038</v>
      </c>
      <c r="H235" s="69">
        <v>1.6</v>
      </c>
      <c r="I235" s="273">
        <v>42870.875</v>
      </c>
      <c r="J235" s="273">
        <v>42871.2708333333</v>
      </c>
      <c r="K235" s="257">
        <f t="shared" si="8"/>
        <v>9.49999999918509</v>
      </c>
      <c r="L235" s="155">
        <v>45</v>
      </c>
      <c r="M235" s="257">
        <f t="shared" si="9"/>
        <v>427.499999963329</v>
      </c>
      <c r="N235" s="69"/>
    </row>
    <row r="236" customFormat="1" spans="1:14">
      <c r="A236" s="213">
        <v>42872</v>
      </c>
      <c r="B236" s="168" t="s">
        <v>54</v>
      </c>
      <c r="C236" s="167" t="s">
        <v>27</v>
      </c>
      <c r="D236" s="154" t="s">
        <v>424</v>
      </c>
      <c r="E236" s="154" t="s">
        <v>342</v>
      </c>
      <c r="F236" s="69" t="s">
        <v>856</v>
      </c>
      <c r="G236" s="69" t="s">
        <v>1381</v>
      </c>
      <c r="H236" s="69">
        <v>1.6</v>
      </c>
      <c r="I236" s="273">
        <v>42869.875</v>
      </c>
      <c r="J236" s="273">
        <v>42870.875</v>
      </c>
      <c r="K236" s="257">
        <f t="shared" si="8"/>
        <v>24</v>
      </c>
      <c r="L236" s="155">
        <v>45</v>
      </c>
      <c r="M236" s="257">
        <f t="shared" si="9"/>
        <v>1080</v>
      </c>
      <c r="N236" s="69"/>
    </row>
    <row r="237" customFormat="1" spans="1:14">
      <c r="A237" s="213">
        <v>42874</v>
      </c>
      <c r="B237" s="168" t="s">
        <v>54</v>
      </c>
      <c r="C237" s="167" t="s">
        <v>27</v>
      </c>
      <c r="D237" s="154" t="s">
        <v>424</v>
      </c>
      <c r="E237" s="154" t="s">
        <v>342</v>
      </c>
      <c r="F237" s="69" t="s">
        <v>987</v>
      </c>
      <c r="G237" s="69" t="s">
        <v>1038</v>
      </c>
      <c r="H237" s="69">
        <v>1.6</v>
      </c>
      <c r="I237" s="273">
        <v>42871.5</v>
      </c>
      <c r="J237" s="273">
        <v>42872.5833333333</v>
      </c>
      <c r="K237" s="257">
        <f t="shared" si="8"/>
        <v>25.9999999991851</v>
      </c>
      <c r="L237" s="155">
        <v>45</v>
      </c>
      <c r="M237" s="257">
        <f t="shared" si="9"/>
        <v>1169.99999996333</v>
      </c>
      <c r="N237" s="69"/>
    </row>
    <row r="238" customFormat="1" spans="1:14">
      <c r="A238" s="213">
        <v>42874</v>
      </c>
      <c r="B238" s="168" t="s">
        <v>54</v>
      </c>
      <c r="C238" s="167" t="s">
        <v>144</v>
      </c>
      <c r="D238" s="154" t="s">
        <v>298</v>
      </c>
      <c r="E238" s="154" t="s">
        <v>261</v>
      </c>
      <c r="F238" s="69" t="s">
        <v>1382</v>
      </c>
      <c r="G238" s="69" t="s">
        <v>1383</v>
      </c>
      <c r="H238" s="69">
        <v>1.6</v>
      </c>
      <c r="I238" s="273">
        <v>42872.5833333333</v>
      </c>
      <c r="J238" s="273">
        <v>42872.7083333333</v>
      </c>
      <c r="K238" s="257">
        <f t="shared" si="8"/>
        <v>3</v>
      </c>
      <c r="L238" s="155">
        <v>35</v>
      </c>
      <c r="M238" s="257">
        <f t="shared" si="9"/>
        <v>105</v>
      </c>
      <c r="N238" s="69"/>
    </row>
    <row r="239" customFormat="1" spans="1:14">
      <c r="A239" s="213">
        <v>42874</v>
      </c>
      <c r="B239" s="168" t="s">
        <v>54</v>
      </c>
      <c r="C239" s="167" t="s">
        <v>144</v>
      </c>
      <c r="D239" s="154" t="s">
        <v>299</v>
      </c>
      <c r="E239" s="154" t="s">
        <v>261</v>
      </c>
      <c r="F239" s="69" t="s">
        <v>987</v>
      </c>
      <c r="G239" s="69" t="s">
        <v>1384</v>
      </c>
      <c r="H239" s="69">
        <v>1.3</v>
      </c>
      <c r="I239" s="273">
        <v>42872.4166666667</v>
      </c>
      <c r="J239" s="273">
        <v>42872.5625</v>
      </c>
      <c r="K239" s="257">
        <f t="shared" si="8"/>
        <v>3.49999999918509</v>
      </c>
      <c r="L239" s="155">
        <v>35</v>
      </c>
      <c r="M239" s="257">
        <f t="shared" si="9"/>
        <v>122.499999971478</v>
      </c>
      <c r="N239" s="69"/>
    </row>
    <row r="240" customFormat="1" spans="1:14">
      <c r="A240" s="213">
        <v>42874</v>
      </c>
      <c r="B240" s="168" t="s">
        <v>54</v>
      </c>
      <c r="C240" s="167" t="s">
        <v>144</v>
      </c>
      <c r="D240" s="154" t="s">
        <v>298</v>
      </c>
      <c r="E240" s="154" t="s">
        <v>261</v>
      </c>
      <c r="F240" s="69" t="s">
        <v>781</v>
      </c>
      <c r="G240" s="69" t="s">
        <v>1385</v>
      </c>
      <c r="H240" s="69">
        <v>1.3</v>
      </c>
      <c r="I240" s="273">
        <v>42872.1875</v>
      </c>
      <c r="J240" s="273">
        <v>42872.4166666667</v>
      </c>
      <c r="K240" s="257">
        <f t="shared" si="8"/>
        <v>5.50000000081491</v>
      </c>
      <c r="L240" s="155">
        <v>35</v>
      </c>
      <c r="M240" s="257">
        <f t="shared" si="9"/>
        <v>192.500000028522</v>
      </c>
      <c r="N240" s="69"/>
    </row>
    <row r="241" customFormat="1" spans="1:14">
      <c r="A241" s="213">
        <v>42874</v>
      </c>
      <c r="B241" s="168" t="s">
        <v>54</v>
      </c>
      <c r="C241" s="161" t="s">
        <v>201</v>
      </c>
      <c r="D241" s="168" t="s">
        <v>220</v>
      </c>
      <c r="E241" s="155" t="s">
        <v>56</v>
      </c>
      <c r="F241" s="69" t="s">
        <v>1386</v>
      </c>
      <c r="G241" s="69" t="s">
        <v>1380</v>
      </c>
      <c r="H241" s="69">
        <v>1.1</v>
      </c>
      <c r="I241" s="273">
        <v>42873.75</v>
      </c>
      <c r="J241" s="273">
        <v>42873.8333333333</v>
      </c>
      <c r="K241" s="257">
        <f t="shared" si="8"/>
        <v>1.99999999918509</v>
      </c>
      <c r="L241" s="155">
        <v>40</v>
      </c>
      <c r="M241" s="257">
        <f t="shared" si="9"/>
        <v>79.9999999674036</v>
      </c>
      <c r="N241" s="69"/>
    </row>
    <row r="242" customFormat="1" spans="1:14">
      <c r="A242" s="213">
        <v>42874</v>
      </c>
      <c r="B242" s="168" t="s">
        <v>54</v>
      </c>
      <c r="C242" s="167" t="s">
        <v>38</v>
      </c>
      <c r="D242" s="154" t="s">
        <v>472</v>
      </c>
      <c r="E242" s="154" t="s">
        <v>261</v>
      </c>
      <c r="F242" s="69" t="s">
        <v>698</v>
      </c>
      <c r="G242" s="69" t="s">
        <v>1387</v>
      </c>
      <c r="H242" s="69">
        <v>1.1</v>
      </c>
      <c r="I242" s="273">
        <v>42871.5833333333</v>
      </c>
      <c r="J242" s="273">
        <v>42873.75</v>
      </c>
      <c r="K242" s="257">
        <f t="shared" si="8"/>
        <v>52.0000000008149</v>
      </c>
      <c r="L242" s="155">
        <v>40</v>
      </c>
      <c r="M242" s="257">
        <f t="shared" si="9"/>
        <v>2080.0000000326</v>
      </c>
      <c r="N242" s="69"/>
    </row>
    <row r="243" customFormat="1" spans="1:14">
      <c r="A243" s="213">
        <v>42874</v>
      </c>
      <c r="B243" s="168" t="s">
        <v>54</v>
      </c>
      <c r="C243" s="167" t="s">
        <v>27</v>
      </c>
      <c r="D243" s="154" t="s">
        <v>471</v>
      </c>
      <c r="E243" s="154" t="s">
        <v>261</v>
      </c>
      <c r="F243" s="69" t="s">
        <v>812</v>
      </c>
      <c r="G243" s="69" t="s">
        <v>1388</v>
      </c>
      <c r="H243" s="69">
        <v>1612</v>
      </c>
      <c r="I243" s="273">
        <v>42867.2916666667</v>
      </c>
      <c r="J243" s="273">
        <v>42873.5833333333</v>
      </c>
      <c r="K243" s="257">
        <f t="shared" si="8"/>
        <v>150.99999999837</v>
      </c>
      <c r="L243" s="155">
        <v>160</v>
      </c>
      <c r="M243" s="257">
        <f t="shared" si="9"/>
        <v>24159.9999997392</v>
      </c>
      <c r="N243" s="69"/>
    </row>
    <row r="244" customFormat="1" spans="1:14">
      <c r="A244" s="213">
        <v>42874</v>
      </c>
      <c r="B244" s="168" t="s">
        <v>54</v>
      </c>
      <c r="C244" s="161" t="s">
        <v>201</v>
      </c>
      <c r="D244" s="168" t="s">
        <v>202</v>
      </c>
      <c r="E244" s="155" t="s">
        <v>56</v>
      </c>
      <c r="F244" s="69" t="s">
        <v>690</v>
      </c>
      <c r="G244" s="69" t="s">
        <v>1389</v>
      </c>
      <c r="H244" s="69">
        <v>1612</v>
      </c>
      <c r="I244" s="273">
        <v>42873.5833333333</v>
      </c>
      <c r="J244" s="273">
        <v>42873.7708333333</v>
      </c>
      <c r="K244" s="257">
        <f t="shared" si="8"/>
        <v>4.5</v>
      </c>
      <c r="L244" s="155">
        <v>160</v>
      </c>
      <c r="M244" s="257">
        <f t="shared" si="9"/>
        <v>720</v>
      </c>
      <c r="N244" s="69"/>
    </row>
    <row r="245" customFormat="1" spans="1:14">
      <c r="A245" s="213">
        <v>42877</v>
      </c>
      <c r="B245" s="168" t="s">
        <v>54</v>
      </c>
      <c r="C245" s="161" t="s">
        <v>201</v>
      </c>
      <c r="D245" s="168" t="s">
        <v>207</v>
      </c>
      <c r="E245" s="155" t="s">
        <v>56</v>
      </c>
      <c r="F245" s="69" t="s">
        <v>698</v>
      </c>
      <c r="G245" s="69" t="s">
        <v>1380</v>
      </c>
      <c r="H245" s="69">
        <v>1.1</v>
      </c>
      <c r="I245" s="273">
        <v>42873.8333333333</v>
      </c>
      <c r="J245" s="273">
        <v>42875.1041666667</v>
      </c>
      <c r="K245" s="257">
        <f t="shared" si="8"/>
        <v>30.5000000016298</v>
      </c>
      <c r="L245" s="155">
        <v>40</v>
      </c>
      <c r="M245" s="257">
        <f t="shared" si="9"/>
        <v>1220.00000006519</v>
      </c>
      <c r="N245" s="69"/>
    </row>
    <row r="246" customFormat="1" spans="1:14">
      <c r="A246" s="213">
        <v>42877</v>
      </c>
      <c r="B246" s="155" t="s">
        <v>54</v>
      </c>
      <c r="C246" s="161" t="s">
        <v>82</v>
      </c>
      <c r="D246" s="166" t="s">
        <v>103</v>
      </c>
      <c r="E246" s="159" t="s">
        <v>84</v>
      </c>
      <c r="F246" s="69" t="s">
        <v>695</v>
      </c>
      <c r="G246" s="69" t="s">
        <v>1390</v>
      </c>
      <c r="H246" s="69">
        <v>1.1</v>
      </c>
      <c r="I246" s="273">
        <v>42875.4791666667</v>
      </c>
      <c r="J246" s="273">
        <v>42876.7083333333</v>
      </c>
      <c r="K246" s="257">
        <f t="shared" si="8"/>
        <v>29.4999999983702</v>
      </c>
      <c r="L246" s="155">
        <v>40</v>
      </c>
      <c r="M246" s="257">
        <f t="shared" si="9"/>
        <v>1179.99999993481</v>
      </c>
      <c r="N246" s="69"/>
    </row>
    <row r="247" customFormat="1" spans="1:14">
      <c r="A247" s="213">
        <v>42879</v>
      </c>
      <c r="B247" s="168" t="s">
        <v>54</v>
      </c>
      <c r="C247" s="161" t="s">
        <v>96</v>
      </c>
      <c r="D247" s="168" t="s">
        <v>519</v>
      </c>
      <c r="E247" s="155" t="s">
        <v>56</v>
      </c>
      <c r="F247" s="69" t="s">
        <v>1391</v>
      </c>
      <c r="G247" s="69" t="s">
        <v>975</v>
      </c>
      <c r="H247" s="69">
        <v>1.3</v>
      </c>
      <c r="I247" s="273">
        <v>42877.8333333333</v>
      </c>
      <c r="J247" s="273">
        <v>42878.5</v>
      </c>
      <c r="K247" s="257">
        <f t="shared" si="8"/>
        <v>16.0000000008149</v>
      </c>
      <c r="L247" s="155">
        <v>50</v>
      </c>
      <c r="M247" s="257">
        <f t="shared" si="9"/>
        <v>800.000000040745</v>
      </c>
      <c r="N247" s="69"/>
    </row>
    <row r="248" customFormat="1" spans="1:14">
      <c r="A248" s="213">
        <v>42879</v>
      </c>
      <c r="B248" s="168" t="s">
        <v>54</v>
      </c>
      <c r="C248" s="167" t="s">
        <v>27</v>
      </c>
      <c r="D248" s="154" t="s">
        <v>424</v>
      </c>
      <c r="E248" s="154" t="s">
        <v>342</v>
      </c>
      <c r="F248" s="69" t="s">
        <v>781</v>
      </c>
      <c r="G248" s="69" t="s">
        <v>1392</v>
      </c>
      <c r="H248" s="69">
        <v>1.3</v>
      </c>
      <c r="I248" s="273">
        <v>42877.25</v>
      </c>
      <c r="J248" s="273">
        <v>42877.7083333333</v>
      </c>
      <c r="K248" s="257">
        <f t="shared" si="8"/>
        <v>10.9999999991851</v>
      </c>
      <c r="L248" s="155">
        <v>35</v>
      </c>
      <c r="M248" s="257">
        <f t="shared" si="9"/>
        <v>384.999999971478</v>
      </c>
      <c r="N248" s="69"/>
    </row>
    <row r="249" customFormat="1" spans="1:14">
      <c r="A249" s="213">
        <v>42879</v>
      </c>
      <c r="B249" s="168" t="s">
        <v>54</v>
      </c>
      <c r="C249" s="167" t="s">
        <v>27</v>
      </c>
      <c r="D249" s="154" t="s">
        <v>471</v>
      </c>
      <c r="E249" s="154" t="s">
        <v>261</v>
      </c>
      <c r="F249" s="69" t="s">
        <v>1393</v>
      </c>
      <c r="G249" s="69" t="s">
        <v>1394</v>
      </c>
      <c r="H249" s="69">
        <v>1.6</v>
      </c>
      <c r="I249" s="273">
        <v>42878.7291666667</v>
      </c>
      <c r="J249" s="273">
        <v>42879</v>
      </c>
      <c r="K249" s="257">
        <f t="shared" si="8"/>
        <v>6.49999999918509</v>
      </c>
      <c r="L249" s="155">
        <v>35</v>
      </c>
      <c r="M249" s="257">
        <f t="shared" si="9"/>
        <v>227.499999971478</v>
      </c>
      <c r="N249" s="69"/>
    </row>
    <row r="250" customFormat="1" spans="1:14">
      <c r="A250" s="213">
        <v>42879</v>
      </c>
      <c r="B250" s="168" t="s">
        <v>54</v>
      </c>
      <c r="C250" s="167" t="s">
        <v>27</v>
      </c>
      <c r="D250" s="154" t="s">
        <v>471</v>
      </c>
      <c r="E250" s="154" t="s">
        <v>261</v>
      </c>
      <c r="F250" s="69" t="s">
        <v>856</v>
      </c>
      <c r="G250" s="69" t="s">
        <v>1395</v>
      </c>
      <c r="H250" s="69">
        <v>1.6</v>
      </c>
      <c r="I250" s="273">
        <v>42877.875</v>
      </c>
      <c r="J250" s="273">
        <v>42878.7291666667</v>
      </c>
      <c r="K250" s="257">
        <f t="shared" si="8"/>
        <v>20.5000000008149</v>
      </c>
      <c r="L250" s="155">
        <v>35</v>
      </c>
      <c r="M250" s="257">
        <f t="shared" si="9"/>
        <v>717.500000028522</v>
      </c>
      <c r="N250" s="69"/>
    </row>
    <row r="251" customFormat="1" spans="1:14">
      <c r="A251" s="213">
        <v>42881</v>
      </c>
      <c r="B251" s="168" t="s">
        <v>54</v>
      </c>
      <c r="C251" s="161" t="s">
        <v>96</v>
      </c>
      <c r="D251" s="168" t="s">
        <v>519</v>
      </c>
      <c r="E251" s="155" t="s">
        <v>56</v>
      </c>
      <c r="F251" s="69" t="s">
        <v>1391</v>
      </c>
      <c r="G251" s="69" t="s">
        <v>975</v>
      </c>
      <c r="H251" s="69">
        <v>1.3</v>
      </c>
      <c r="I251" s="273">
        <v>42878.8958333333</v>
      </c>
      <c r="J251" s="273">
        <v>42879.625</v>
      </c>
      <c r="K251" s="257">
        <f t="shared" si="8"/>
        <v>17.5000000008149</v>
      </c>
      <c r="L251" s="155">
        <v>40</v>
      </c>
      <c r="M251" s="257">
        <f t="shared" si="9"/>
        <v>700.000000032596</v>
      </c>
      <c r="N251" s="69"/>
    </row>
    <row r="252" customFormat="1" spans="1:14">
      <c r="A252" s="213">
        <v>42881</v>
      </c>
      <c r="B252" s="168" t="s">
        <v>54</v>
      </c>
      <c r="C252" s="161" t="s">
        <v>201</v>
      </c>
      <c r="D252" s="168" t="s">
        <v>202</v>
      </c>
      <c r="E252" s="155" t="s">
        <v>56</v>
      </c>
      <c r="F252" s="69" t="s">
        <v>1396</v>
      </c>
      <c r="G252" s="69" t="s">
        <v>1397</v>
      </c>
      <c r="H252" s="69">
        <v>1.3</v>
      </c>
      <c r="I252" s="273">
        <v>42879.6666666667</v>
      </c>
      <c r="J252" s="273">
        <v>42879.7291666667</v>
      </c>
      <c r="K252" s="257">
        <f t="shared" si="8"/>
        <v>1.5</v>
      </c>
      <c r="L252" s="155">
        <v>40</v>
      </c>
      <c r="M252" s="257">
        <f t="shared" si="9"/>
        <v>60</v>
      </c>
      <c r="N252" s="69"/>
    </row>
    <row r="253" customFormat="1" spans="1:14">
      <c r="A253" s="213">
        <v>42881</v>
      </c>
      <c r="B253" s="168" t="s">
        <v>54</v>
      </c>
      <c r="C253" s="167" t="s">
        <v>27</v>
      </c>
      <c r="D253" s="154" t="s">
        <v>471</v>
      </c>
      <c r="E253" s="154" t="s">
        <v>261</v>
      </c>
      <c r="F253" s="69" t="s">
        <v>788</v>
      </c>
      <c r="G253" s="69" t="s">
        <v>1394</v>
      </c>
      <c r="H253" s="69">
        <v>1.6</v>
      </c>
      <c r="I253" s="273">
        <v>42879</v>
      </c>
      <c r="J253" s="273">
        <v>42879.5</v>
      </c>
      <c r="K253" s="257">
        <f t="shared" si="8"/>
        <v>12</v>
      </c>
      <c r="L253" s="155">
        <v>40</v>
      </c>
      <c r="M253" s="257">
        <f t="shared" si="9"/>
        <v>480</v>
      </c>
      <c r="N253" s="69"/>
    </row>
    <row r="254" customFormat="1" spans="1:14">
      <c r="A254" s="213">
        <v>42881</v>
      </c>
      <c r="B254" s="168" t="s">
        <v>54</v>
      </c>
      <c r="C254" s="167" t="s">
        <v>27</v>
      </c>
      <c r="D254" s="154" t="s">
        <v>471</v>
      </c>
      <c r="E254" s="154" t="s">
        <v>261</v>
      </c>
      <c r="F254" s="69" t="s">
        <v>781</v>
      </c>
      <c r="G254" s="69" t="s">
        <v>1398</v>
      </c>
      <c r="H254" s="69">
        <v>1.6</v>
      </c>
      <c r="I254" s="273">
        <v>42879.5</v>
      </c>
      <c r="J254" s="273">
        <v>42879.9583333333</v>
      </c>
      <c r="K254" s="257">
        <f t="shared" si="8"/>
        <v>10.9999999991851</v>
      </c>
      <c r="L254" s="155">
        <v>40</v>
      </c>
      <c r="M254" s="257">
        <f t="shared" si="9"/>
        <v>439.999999967404</v>
      </c>
      <c r="N254" s="69"/>
    </row>
    <row r="255" customFormat="1" spans="1:14">
      <c r="A255" s="213">
        <v>42881</v>
      </c>
      <c r="B255" s="168" t="s">
        <v>54</v>
      </c>
      <c r="C255" s="167" t="s">
        <v>27</v>
      </c>
      <c r="D255" s="154" t="s">
        <v>471</v>
      </c>
      <c r="E255" s="154" t="s">
        <v>261</v>
      </c>
      <c r="F255" s="69" t="s">
        <v>818</v>
      </c>
      <c r="G255" s="69" t="s">
        <v>1399</v>
      </c>
      <c r="H255" s="69">
        <v>1.6</v>
      </c>
      <c r="I255" s="273">
        <v>42880.3125</v>
      </c>
      <c r="J255" s="273">
        <v>42880.9791666667</v>
      </c>
      <c r="K255" s="257">
        <f t="shared" si="8"/>
        <v>16.0000000008149</v>
      </c>
      <c r="L255" s="155">
        <v>40</v>
      </c>
      <c r="M255" s="257">
        <f t="shared" si="9"/>
        <v>640.000000032596</v>
      </c>
      <c r="N255" s="69"/>
    </row>
    <row r="256" customFormat="1" spans="1:14">
      <c r="A256" s="213">
        <v>42893</v>
      </c>
      <c r="B256" s="168" t="s">
        <v>54</v>
      </c>
      <c r="C256" s="167" t="s">
        <v>33</v>
      </c>
      <c r="D256" s="154" t="s">
        <v>544</v>
      </c>
      <c r="E256" s="155" t="s">
        <v>56</v>
      </c>
      <c r="F256" s="69" t="s">
        <v>698</v>
      </c>
      <c r="G256" s="69" t="s">
        <v>1400</v>
      </c>
      <c r="H256" s="69">
        <v>1.1</v>
      </c>
      <c r="I256" s="273">
        <v>42892.9583333333</v>
      </c>
      <c r="J256" s="273">
        <v>42893.3333333333</v>
      </c>
      <c r="K256" s="257">
        <f t="shared" si="8"/>
        <v>9</v>
      </c>
      <c r="L256" s="155">
        <v>40</v>
      </c>
      <c r="M256" s="257">
        <f t="shared" si="9"/>
        <v>360</v>
      </c>
      <c r="N256" s="69"/>
    </row>
    <row r="257" customFormat="1" spans="1:14">
      <c r="A257" s="213">
        <v>42893</v>
      </c>
      <c r="B257" s="168" t="s">
        <v>54</v>
      </c>
      <c r="C257" s="167" t="s">
        <v>33</v>
      </c>
      <c r="D257" s="154" t="s">
        <v>544</v>
      </c>
      <c r="E257" s="155" t="s">
        <v>56</v>
      </c>
      <c r="F257" s="69" t="s">
        <v>698</v>
      </c>
      <c r="G257" s="69" t="s">
        <v>1401</v>
      </c>
      <c r="H257" s="69">
        <v>1.1</v>
      </c>
      <c r="I257" s="273">
        <v>42891.7083333333</v>
      </c>
      <c r="J257" s="273">
        <v>42892.9583333333</v>
      </c>
      <c r="K257" s="257">
        <f t="shared" si="8"/>
        <v>30</v>
      </c>
      <c r="L257" s="155">
        <v>40</v>
      </c>
      <c r="M257" s="257">
        <f t="shared" si="9"/>
        <v>1200</v>
      </c>
      <c r="N257" s="69"/>
    </row>
    <row r="258" customFormat="1" spans="1:14">
      <c r="A258" s="213">
        <v>42893</v>
      </c>
      <c r="B258" s="168" t="s">
        <v>54</v>
      </c>
      <c r="C258" s="167" t="s">
        <v>33</v>
      </c>
      <c r="D258" s="154" t="s">
        <v>544</v>
      </c>
      <c r="E258" s="155" t="s">
        <v>56</v>
      </c>
      <c r="F258" s="69" t="s">
        <v>695</v>
      </c>
      <c r="G258" s="69" t="s">
        <v>993</v>
      </c>
      <c r="H258" s="69">
        <v>1.1</v>
      </c>
      <c r="I258" s="273">
        <v>42890.9375</v>
      </c>
      <c r="J258" s="273">
        <v>42891.7083333333</v>
      </c>
      <c r="K258" s="257">
        <f t="shared" si="8"/>
        <v>18.4999999991851</v>
      </c>
      <c r="L258" s="155">
        <v>40</v>
      </c>
      <c r="M258" s="257">
        <f t="shared" si="9"/>
        <v>739.999999967404</v>
      </c>
      <c r="N258" s="69"/>
    </row>
    <row r="259" customFormat="1" spans="1:14">
      <c r="A259" s="213">
        <v>42895</v>
      </c>
      <c r="B259" s="168" t="s">
        <v>54</v>
      </c>
      <c r="C259" s="167" t="s">
        <v>33</v>
      </c>
      <c r="D259" s="154" t="s">
        <v>544</v>
      </c>
      <c r="E259" s="155" t="s">
        <v>56</v>
      </c>
      <c r="F259" s="69" t="s">
        <v>695</v>
      </c>
      <c r="G259" s="69" t="s">
        <v>1402</v>
      </c>
      <c r="H259" s="69">
        <v>1.1</v>
      </c>
      <c r="I259" s="273">
        <v>42893.3333333333</v>
      </c>
      <c r="J259" s="273">
        <v>42893.75</v>
      </c>
      <c r="K259" s="257">
        <f t="shared" si="8"/>
        <v>10.0000000008149</v>
      </c>
      <c r="L259" s="155">
        <v>40</v>
      </c>
      <c r="M259" s="257">
        <f t="shared" si="9"/>
        <v>400.000000032596</v>
      </c>
      <c r="N259" s="69"/>
    </row>
    <row r="260" customFormat="1" spans="1:14">
      <c r="A260" s="213">
        <v>42895</v>
      </c>
      <c r="B260" s="168" t="s">
        <v>54</v>
      </c>
      <c r="C260" s="167" t="s">
        <v>33</v>
      </c>
      <c r="D260" s="154" t="s">
        <v>544</v>
      </c>
      <c r="E260" s="155" t="s">
        <v>56</v>
      </c>
      <c r="F260" s="69" t="s">
        <v>950</v>
      </c>
      <c r="G260" s="69" t="s">
        <v>1403</v>
      </c>
      <c r="H260" s="69">
        <v>1.1</v>
      </c>
      <c r="I260" s="273">
        <v>42894.6458333333</v>
      </c>
      <c r="J260" s="273">
        <v>42894.7083333333</v>
      </c>
      <c r="K260" s="257">
        <f t="shared" si="8"/>
        <v>1.5</v>
      </c>
      <c r="L260" s="155">
        <v>40</v>
      </c>
      <c r="M260" s="257">
        <f t="shared" si="9"/>
        <v>60</v>
      </c>
      <c r="N260" s="69"/>
    </row>
    <row r="261" customFormat="1" spans="1:14">
      <c r="A261" s="213">
        <v>42898</v>
      </c>
      <c r="B261" s="168" t="s">
        <v>54</v>
      </c>
      <c r="C261" s="161" t="s">
        <v>96</v>
      </c>
      <c r="D261" s="168" t="s">
        <v>519</v>
      </c>
      <c r="E261" s="155" t="s">
        <v>56</v>
      </c>
      <c r="F261" s="69" t="s">
        <v>690</v>
      </c>
      <c r="G261" s="69" t="s">
        <v>1404</v>
      </c>
      <c r="H261" s="69">
        <v>1.3</v>
      </c>
      <c r="I261" s="273">
        <v>42894.625</v>
      </c>
      <c r="J261" s="273">
        <v>42895.8333333333</v>
      </c>
      <c r="K261" s="257">
        <f t="shared" si="8"/>
        <v>28.9999999991851</v>
      </c>
      <c r="L261" s="155">
        <v>50</v>
      </c>
      <c r="M261" s="257">
        <f t="shared" si="9"/>
        <v>1449.99999995926</v>
      </c>
      <c r="N261" s="69"/>
    </row>
    <row r="262" customFormat="1" spans="1:14">
      <c r="A262" s="213">
        <v>42898</v>
      </c>
      <c r="B262" s="168" t="s">
        <v>54</v>
      </c>
      <c r="C262" s="161" t="s">
        <v>96</v>
      </c>
      <c r="D262" s="168" t="s">
        <v>519</v>
      </c>
      <c r="E262" s="155" t="s">
        <v>56</v>
      </c>
      <c r="F262" s="69" t="s">
        <v>690</v>
      </c>
      <c r="G262" s="69" t="s">
        <v>1404</v>
      </c>
      <c r="H262" s="69">
        <v>1.3</v>
      </c>
      <c r="I262" s="273">
        <v>42895.8333333333</v>
      </c>
      <c r="J262" s="273">
        <v>42896.9583333333</v>
      </c>
      <c r="K262" s="257">
        <f t="shared" si="8"/>
        <v>27</v>
      </c>
      <c r="L262" s="155">
        <v>50</v>
      </c>
      <c r="M262" s="257">
        <f t="shared" si="9"/>
        <v>1350</v>
      </c>
      <c r="N262" s="69"/>
    </row>
    <row r="263" customFormat="1" spans="1:14">
      <c r="A263" s="213">
        <v>42900</v>
      </c>
      <c r="B263" s="168" t="s">
        <v>54</v>
      </c>
      <c r="C263" s="167" t="s">
        <v>30</v>
      </c>
      <c r="D263" s="154" t="s">
        <v>559</v>
      </c>
      <c r="E263" s="155" t="s">
        <v>56</v>
      </c>
      <c r="F263" s="69" t="s">
        <v>695</v>
      </c>
      <c r="G263" s="69" t="s">
        <v>1405</v>
      </c>
      <c r="H263" s="69">
        <v>1280</v>
      </c>
      <c r="I263" s="273">
        <v>42898.2916666667</v>
      </c>
      <c r="J263" s="273">
        <v>42899.5</v>
      </c>
      <c r="K263" s="257">
        <f t="shared" si="8"/>
        <v>28.9999999991851</v>
      </c>
      <c r="L263" s="155">
        <v>90</v>
      </c>
      <c r="M263" s="257">
        <f t="shared" si="9"/>
        <v>2609.99999992666</v>
      </c>
      <c r="N263" s="69"/>
    </row>
    <row r="264" customFormat="1" spans="1:14">
      <c r="A264" s="213">
        <v>42900</v>
      </c>
      <c r="B264" s="168" t="s">
        <v>54</v>
      </c>
      <c r="C264" s="161" t="s">
        <v>96</v>
      </c>
      <c r="D264" s="168" t="s">
        <v>519</v>
      </c>
      <c r="E264" s="155" t="s">
        <v>56</v>
      </c>
      <c r="F264" s="69" t="s">
        <v>690</v>
      </c>
      <c r="G264" s="69" t="s">
        <v>1404</v>
      </c>
      <c r="H264" s="69">
        <v>1.3</v>
      </c>
      <c r="I264" s="273">
        <v>42898.6666666667</v>
      </c>
      <c r="J264" s="273">
        <v>42900</v>
      </c>
      <c r="K264" s="257">
        <f t="shared" si="8"/>
        <v>31.9999999991851</v>
      </c>
      <c r="L264" s="155">
        <v>50</v>
      </c>
      <c r="M264" s="257">
        <f t="shared" si="9"/>
        <v>1599.99999995926</v>
      </c>
      <c r="N264" s="69"/>
    </row>
    <row r="265" customFormat="1" spans="1:14">
      <c r="A265" s="213">
        <v>42902</v>
      </c>
      <c r="B265" s="168" t="s">
        <v>54</v>
      </c>
      <c r="C265" s="61" t="s">
        <v>67</v>
      </c>
      <c r="D265" s="69"/>
      <c r="E265" s="155" t="s">
        <v>56</v>
      </c>
      <c r="F265" s="69" t="s">
        <v>690</v>
      </c>
      <c r="G265" s="69" t="s">
        <v>1406</v>
      </c>
      <c r="H265" s="69">
        <v>1612</v>
      </c>
      <c r="I265" s="273">
        <v>42900.5833333333</v>
      </c>
      <c r="J265" s="273">
        <v>42900.9583333333</v>
      </c>
      <c r="K265" s="257">
        <f t="shared" si="8"/>
        <v>9</v>
      </c>
      <c r="L265" s="155">
        <v>10</v>
      </c>
      <c r="M265" s="257">
        <f t="shared" si="9"/>
        <v>90</v>
      </c>
      <c r="N265" s="69"/>
    </row>
    <row r="266" customFormat="1" spans="1:14">
      <c r="A266" s="213">
        <v>42902</v>
      </c>
      <c r="B266" s="168" t="s">
        <v>54</v>
      </c>
      <c r="C266" s="167" t="s">
        <v>27</v>
      </c>
      <c r="D266" s="168" t="s">
        <v>542</v>
      </c>
      <c r="E266" s="155" t="s">
        <v>56</v>
      </c>
      <c r="F266" s="69" t="s">
        <v>1026</v>
      </c>
      <c r="G266" s="69" t="s">
        <v>1407</v>
      </c>
      <c r="H266" s="69">
        <v>1280</v>
      </c>
      <c r="I266" s="273">
        <v>42900.4166666667</v>
      </c>
      <c r="J266" s="273">
        <v>42901.6875</v>
      </c>
      <c r="K266" s="257">
        <f t="shared" si="8"/>
        <v>30.4999999991851</v>
      </c>
      <c r="L266" s="155">
        <v>90</v>
      </c>
      <c r="M266" s="257">
        <f t="shared" si="9"/>
        <v>2744.99999992666</v>
      </c>
      <c r="N266" s="69"/>
    </row>
    <row r="267" customFormat="1" spans="1:14">
      <c r="A267" s="213">
        <v>42902</v>
      </c>
      <c r="B267" s="168" t="s">
        <v>54</v>
      </c>
      <c r="C267" s="161" t="s">
        <v>201</v>
      </c>
      <c r="D267" s="168" t="s">
        <v>202</v>
      </c>
      <c r="E267" s="155" t="s">
        <v>56</v>
      </c>
      <c r="F267" s="69" t="s">
        <v>812</v>
      </c>
      <c r="G267" s="69" t="s">
        <v>1408</v>
      </c>
      <c r="H267" s="69">
        <v>1612</v>
      </c>
      <c r="I267" s="273">
        <v>42896.4583333333</v>
      </c>
      <c r="J267" s="273">
        <v>42900.5416666667</v>
      </c>
      <c r="K267" s="257">
        <f t="shared" si="8"/>
        <v>98.0000000016298</v>
      </c>
      <c r="L267" s="155">
        <v>120</v>
      </c>
      <c r="M267" s="257">
        <f t="shared" si="9"/>
        <v>11760.0000001956</v>
      </c>
      <c r="N267" s="69"/>
    </row>
    <row r="268" customFormat="1" spans="1:14">
      <c r="A268" s="213">
        <v>42902</v>
      </c>
      <c r="B268" s="168" t="s">
        <v>54</v>
      </c>
      <c r="C268" s="161" t="s">
        <v>96</v>
      </c>
      <c r="D268" s="168" t="s">
        <v>519</v>
      </c>
      <c r="E268" s="155" t="s">
        <v>56</v>
      </c>
      <c r="F268" s="69" t="s">
        <v>690</v>
      </c>
      <c r="G268" s="69" t="s">
        <v>1409</v>
      </c>
      <c r="H268" s="69">
        <v>1.3</v>
      </c>
      <c r="I268" s="273">
        <v>42900</v>
      </c>
      <c r="J268" s="273">
        <v>42901.375</v>
      </c>
      <c r="K268" s="257">
        <f t="shared" si="8"/>
        <v>33</v>
      </c>
      <c r="L268" s="155">
        <v>50</v>
      </c>
      <c r="M268" s="257">
        <f t="shared" si="9"/>
        <v>1650</v>
      </c>
      <c r="N268" s="69"/>
    </row>
    <row r="269" customFormat="1" spans="1:14">
      <c r="A269" s="213">
        <v>42905</v>
      </c>
      <c r="B269" s="168" t="s">
        <v>54</v>
      </c>
      <c r="C269" s="167" t="s">
        <v>30</v>
      </c>
      <c r="D269" s="154" t="s">
        <v>559</v>
      </c>
      <c r="E269" s="155" t="s">
        <v>56</v>
      </c>
      <c r="F269" s="69" t="s">
        <v>698</v>
      </c>
      <c r="G269" s="69" t="s">
        <v>1410</v>
      </c>
      <c r="H269" s="69">
        <v>1612</v>
      </c>
      <c r="I269" s="273">
        <v>42904.5625</v>
      </c>
      <c r="J269" s="273">
        <v>42904.6041666667</v>
      </c>
      <c r="K269" s="257">
        <f t="shared" si="8"/>
        <v>1.00000000081491</v>
      </c>
      <c r="L269" s="155">
        <v>90</v>
      </c>
      <c r="M269" s="257">
        <f t="shared" si="9"/>
        <v>90.0000000733419</v>
      </c>
      <c r="N269" s="69"/>
    </row>
    <row r="270" customFormat="1" spans="1:14">
      <c r="A270" s="213">
        <v>42905</v>
      </c>
      <c r="B270" s="168" t="s">
        <v>54</v>
      </c>
      <c r="C270" s="167" t="s">
        <v>27</v>
      </c>
      <c r="D270" s="168" t="s">
        <v>542</v>
      </c>
      <c r="E270" s="155" t="s">
        <v>56</v>
      </c>
      <c r="F270" s="69" t="s">
        <v>1026</v>
      </c>
      <c r="G270" s="69" t="s">
        <v>1411</v>
      </c>
      <c r="H270" s="69">
        <v>1280</v>
      </c>
      <c r="I270" s="273">
        <v>42901.6875</v>
      </c>
      <c r="J270" s="273">
        <v>42902.9791666667</v>
      </c>
      <c r="K270" s="257">
        <f t="shared" si="8"/>
        <v>31.0000000008149</v>
      </c>
      <c r="L270" s="155">
        <v>90</v>
      </c>
      <c r="M270" s="257">
        <f t="shared" si="9"/>
        <v>2790.00000007334</v>
      </c>
      <c r="N270" s="69"/>
    </row>
    <row r="271" customFormat="1" spans="1:14">
      <c r="A271" s="213">
        <v>42905</v>
      </c>
      <c r="B271" s="168" t="s">
        <v>54</v>
      </c>
      <c r="C271" s="167" t="s">
        <v>30</v>
      </c>
      <c r="D271" s="154" t="s">
        <v>559</v>
      </c>
      <c r="E271" s="155" t="s">
        <v>56</v>
      </c>
      <c r="F271" s="69" t="s">
        <v>890</v>
      </c>
      <c r="G271" s="69" t="s">
        <v>1410</v>
      </c>
      <c r="H271" s="69">
        <v>1280</v>
      </c>
      <c r="I271" s="273">
        <v>42902.9791666667</v>
      </c>
      <c r="J271" s="273">
        <v>42904.2083333333</v>
      </c>
      <c r="K271" s="257">
        <f t="shared" si="8"/>
        <v>29.4999999983702</v>
      </c>
      <c r="L271" s="155">
        <v>90</v>
      </c>
      <c r="M271" s="257">
        <f t="shared" si="9"/>
        <v>2654.99999985332</v>
      </c>
      <c r="N271" s="69"/>
    </row>
    <row r="272" customFormat="1" spans="1:14">
      <c r="A272" s="213">
        <v>42907</v>
      </c>
      <c r="B272" s="168" t="s">
        <v>54</v>
      </c>
      <c r="C272" s="167" t="s">
        <v>27</v>
      </c>
      <c r="D272" s="168" t="s">
        <v>542</v>
      </c>
      <c r="E272" s="155" t="s">
        <v>56</v>
      </c>
      <c r="F272" s="69" t="s">
        <v>821</v>
      </c>
      <c r="G272" s="69" t="s">
        <v>1412</v>
      </c>
      <c r="H272" s="69">
        <v>1.6</v>
      </c>
      <c r="I272" s="273">
        <v>42906.0208333333</v>
      </c>
      <c r="J272" s="273">
        <v>42906.5416666667</v>
      </c>
      <c r="K272" s="257">
        <f t="shared" si="8"/>
        <v>12.4999999998836</v>
      </c>
      <c r="L272" s="155">
        <v>50</v>
      </c>
      <c r="M272" s="257">
        <f t="shared" si="9"/>
        <v>624.99999999418</v>
      </c>
      <c r="N272" s="69"/>
    </row>
    <row r="273" customFormat="1" spans="1:14">
      <c r="A273" s="213">
        <v>42907</v>
      </c>
      <c r="B273" s="168" t="s">
        <v>54</v>
      </c>
      <c r="C273" s="167" t="s">
        <v>27</v>
      </c>
      <c r="D273" s="168" t="s">
        <v>542</v>
      </c>
      <c r="E273" s="155" t="s">
        <v>56</v>
      </c>
      <c r="F273" s="69" t="s">
        <v>695</v>
      </c>
      <c r="G273" s="69" t="s">
        <v>1412</v>
      </c>
      <c r="H273" s="69">
        <v>1.6</v>
      </c>
      <c r="I273" s="273">
        <v>42904.4166666667</v>
      </c>
      <c r="J273" s="273">
        <v>42906.0208333333</v>
      </c>
      <c r="K273" s="257">
        <f t="shared" si="8"/>
        <v>38.5000000001164</v>
      </c>
      <c r="L273" s="155">
        <v>50</v>
      </c>
      <c r="M273" s="257">
        <f t="shared" si="9"/>
        <v>1925.00000000582</v>
      </c>
      <c r="N273" s="69"/>
    </row>
    <row r="274" spans="1:14">
      <c r="A274" s="213">
        <v>42907</v>
      </c>
      <c r="B274" s="168" t="s">
        <v>54</v>
      </c>
      <c r="C274" s="167" t="s">
        <v>27</v>
      </c>
      <c r="D274" s="168" t="s">
        <v>542</v>
      </c>
      <c r="E274" s="155" t="s">
        <v>56</v>
      </c>
      <c r="F274" s="69" t="s">
        <v>812</v>
      </c>
      <c r="G274" s="69" t="s">
        <v>1413</v>
      </c>
      <c r="H274" s="69">
        <v>1.3</v>
      </c>
      <c r="I274" s="273">
        <v>42905.7083333333</v>
      </c>
      <c r="J274" s="273">
        <v>42906.7916666667</v>
      </c>
      <c r="K274" s="257">
        <f t="shared" ref="K274:K337" si="10">(J274-I274)*24</f>
        <v>26.0000000016298</v>
      </c>
      <c r="L274" s="155">
        <v>50</v>
      </c>
      <c r="M274" s="257">
        <f t="shared" ref="M274:M337" si="11">K274*L274</f>
        <v>1300.00000008149</v>
      </c>
      <c r="N274" s="69"/>
    </row>
    <row r="275" spans="1:14">
      <c r="A275" s="213">
        <v>42907</v>
      </c>
      <c r="B275" s="159" t="s">
        <v>54</v>
      </c>
      <c r="C275" s="176" t="s">
        <v>38</v>
      </c>
      <c r="D275" s="175" t="s">
        <v>509</v>
      </c>
      <c r="E275" s="155" t="s">
        <v>56</v>
      </c>
      <c r="F275" s="69" t="s">
        <v>695</v>
      </c>
      <c r="G275" s="69" t="s">
        <v>1414</v>
      </c>
      <c r="H275" s="69">
        <v>1.1</v>
      </c>
      <c r="I275" s="273">
        <v>42905.0833333333</v>
      </c>
      <c r="J275" s="273">
        <v>42905.8333333333</v>
      </c>
      <c r="K275" s="257">
        <f t="shared" si="10"/>
        <v>18</v>
      </c>
      <c r="L275" s="155">
        <v>30</v>
      </c>
      <c r="M275" s="257">
        <f t="shared" si="11"/>
        <v>540</v>
      </c>
      <c r="N275" s="69"/>
    </row>
    <row r="276" spans="1:14">
      <c r="A276" s="213">
        <v>42909</v>
      </c>
      <c r="B276" s="159" t="s">
        <v>54</v>
      </c>
      <c r="C276" s="176" t="s">
        <v>295</v>
      </c>
      <c r="D276" s="175" t="s">
        <v>510</v>
      </c>
      <c r="E276" s="155" t="s">
        <v>56</v>
      </c>
      <c r="F276" s="69" t="s">
        <v>695</v>
      </c>
      <c r="G276" s="69" t="s">
        <v>1415</v>
      </c>
      <c r="H276" s="69">
        <v>1612</v>
      </c>
      <c r="I276" s="273">
        <v>42904.6875</v>
      </c>
      <c r="J276" s="273">
        <v>42907.6666666667</v>
      </c>
      <c r="K276" s="257">
        <f t="shared" si="10"/>
        <v>71.5000000008149</v>
      </c>
      <c r="L276" s="155">
        <v>120</v>
      </c>
      <c r="M276" s="257">
        <f t="shared" si="11"/>
        <v>8580.00000009779</v>
      </c>
      <c r="N276" s="69"/>
    </row>
    <row r="277" spans="1:14">
      <c r="A277" s="213">
        <v>42909</v>
      </c>
      <c r="B277" s="159" t="s">
        <v>54</v>
      </c>
      <c r="C277" s="176" t="s">
        <v>38</v>
      </c>
      <c r="D277" s="175" t="s">
        <v>509</v>
      </c>
      <c r="E277" s="155" t="s">
        <v>56</v>
      </c>
      <c r="F277" s="69" t="s">
        <v>698</v>
      </c>
      <c r="G277" s="69" t="s">
        <v>1416</v>
      </c>
      <c r="H277" s="69">
        <v>1.1</v>
      </c>
      <c r="I277" s="273">
        <v>42906.9166666667</v>
      </c>
      <c r="J277" s="273">
        <v>42908.0625</v>
      </c>
      <c r="K277" s="257">
        <f t="shared" si="10"/>
        <v>27.4999999991851</v>
      </c>
      <c r="L277" s="155">
        <v>40</v>
      </c>
      <c r="M277" s="257">
        <f t="shared" si="11"/>
        <v>1099.9999999674</v>
      </c>
      <c r="N277" s="69"/>
    </row>
    <row r="278" spans="1:14">
      <c r="A278" s="213">
        <v>42912</v>
      </c>
      <c r="B278" s="168" t="s">
        <v>54</v>
      </c>
      <c r="C278" s="167" t="s">
        <v>27</v>
      </c>
      <c r="D278" s="154" t="s">
        <v>471</v>
      </c>
      <c r="E278" s="154" t="s">
        <v>261</v>
      </c>
      <c r="F278" s="69" t="s">
        <v>812</v>
      </c>
      <c r="G278" s="69" t="s">
        <v>1388</v>
      </c>
      <c r="H278" s="69">
        <v>1612</v>
      </c>
      <c r="I278" s="273">
        <v>42908.8958333333</v>
      </c>
      <c r="J278" s="273">
        <v>42909.3958333333</v>
      </c>
      <c r="K278" s="257">
        <f t="shared" si="10"/>
        <v>12</v>
      </c>
      <c r="L278" s="155">
        <v>120</v>
      </c>
      <c r="M278" s="257">
        <f t="shared" si="11"/>
        <v>1440</v>
      </c>
      <c r="N278" s="69"/>
    </row>
    <row r="279" spans="1:14">
      <c r="A279" s="213">
        <v>42912</v>
      </c>
      <c r="B279" s="168" t="s">
        <v>54</v>
      </c>
      <c r="C279" s="167" t="s">
        <v>27</v>
      </c>
      <c r="D279" s="154" t="s">
        <v>424</v>
      </c>
      <c r="E279" s="154" t="s">
        <v>342</v>
      </c>
      <c r="F279" s="69" t="s">
        <v>695</v>
      </c>
      <c r="G279" s="69" t="s">
        <v>1364</v>
      </c>
      <c r="H279" s="69">
        <v>1612</v>
      </c>
      <c r="I279" s="273">
        <v>42911.0625</v>
      </c>
      <c r="J279" s="273">
        <v>42911.4791666667</v>
      </c>
      <c r="K279" s="257">
        <f t="shared" si="10"/>
        <v>10.0000000008149</v>
      </c>
      <c r="L279" s="155">
        <v>120</v>
      </c>
      <c r="M279" s="257">
        <f t="shared" si="11"/>
        <v>1200.00000009779</v>
      </c>
      <c r="N279" s="69"/>
    </row>
    <row r="280" spans="1:14">
      <c r="A280" s="213">
        <v>42912</v>
      </c>
      <c r="B280" s="168" t="s">
        <v>54</v>
      </c>
      <c r="C280" s="167" t="s">
        <v>40</v>
      </c>
      <c r="D280" s="154" t="s">
        <v>573</v>
      </c>
      <c r="E280" s="155" t="s">
        <v>56</v>
      </c>
      <c r="F280" s="69" t="s">
        <v>812</v>
      </c>
      <c r="G280" s="69" t="s">
        <v>1417</v>
      </c>
      <c r="H280" s="69">
        <v>1280</v>
      </c>
      <c r="I280" s="273">
        <v>42910.9791666667</v>
      </c>
      <c r="J280" s="273">
        <v>42911.875</v>
      </c>
      <c r="K280" s="257">
        <f t="shared" si="10"/>
        <v>21.4999999991851</v>
      </c>
      <c r="L280" s="155">
        <v>90</v>
      </c>
      <c r="M280" s="257">
        <f t="shared" si="11"/>
        <v>1934.99999992666</v>
      </c>
      <c r="N280" s="69"/>
    </row>
    <row r="281" spans="1:14">
      <c r="A281" s="213">
        <v>42912</v>
      </c>
      <c r="B281" s="168" t="s">
        <v>54</v>
      </c>
      <c r="C281" s="167" t="s">
        <v>197</v>
      </c>
      <c r="D281" s="154" t="s">
        <v>572</v>
      </c>
      <c r="E281" s="155" t="s">
        <v>56</v>
      </c>
      <c r="F281" s="69" t="s">
        <v>698</v>
      </c>
      <c r="G281" s="69" t="s">
        <v>1418</v>
      </c>
      <c r="H281" s="69">
        <v>1.1</v>
      </c>
      <c r="I281" s="273">
        <v>42911.5833333333</v>
      </c>
      <c r="J281" s="273">
        <v>42912</v>
      </c>
      <c r="K281" s="257">
        <f t="shared" si="10"/>
        <v>10.0000000008149</v>
      </c>
      <c r="L281" s="155">
        <v>40</v>
      </c>
      <c r="M281" s="257">
        <f t="shared" si="11"/>
        <v>400.000000032596</v>
      </c>
      <c r="N281" s="69"/>
    </row>
    <row r="282" spans="1:14">
      <c r="A282" s="213">
        <v>42912</v>
      </c>
      <c r="B282" s="168" t="s">
        <v>54</v>
      </c>
      <c r="C282" s="167" t="s">
        <v>82</v>
      </c>
      <c r="D282" s="154" t="s">
        <v>457</v>
      </c>
      <c r="E282" s="154" t="s">
        <v>267</v>
      </c>
      <c r="F282" s="69" t="s">
        <v>1419</v>
      </c>
      <c r="G282" s="69" t="s">
        <v>1420</v>
      </c>
      <c r="H282" s="69">
        <v>1.1</v>
      </c>
      <c r="I282" s="273">
        <v>42911.2916666667</v>
      </c>
      <c r="J282" s="273">
        <v>42911.5833333333</v>
      </c>
      <c r="K282" s="257">
        <f t="shared" si="10"/>
        <v>6.99999999837019</v>
      </c>
      <c r="L282" s="155">
        <v>40</v>
      </c>
      <c r="M282" s="257">
        <f t="shared" si="11"/>
        <v>279.999999934808</v>
      </c>
      <c r="N282" s="69"/>
    </row>
    <row r="283" spans="1:14">
      <c r="A283" s="213">
        <v>42915</v>
      </c>
      <c r="B283" s="168" t="s">
        <v>54</v>
      </c>
      <c r="C283" s="167" t="s">
        <v>27</v>
      </c>
      <c r="D283" s="154" t="s">
        <v>424</v>
      </c>
      <c r="E283" s="154" t="s">
        <v>342</v>
      </c>
      <c r="F283" s="69" t="s">
        <v>695</v>
      </c>
      <c r="G283" s="69" t="s">
        <v>1364</v>
      </c>
      <c r="H283" s="69">
        <v>1612</v>
      </c>
      <c r="I283" s="273">
        <v>42913.375</v>
      </c>
      <c r="J283" s="273">
        <v>42913.6666666667</v>
      </c>
      <c r="K283" s="257">
        <f t="shared" si="10"/>
        <v>7.00000000081491</v>
      </c>
      <c r="L283" s="155">
        <v>120</v>
      </c>
      <c r="M283" s="257">
        <f t="shared" si="11"/>
        <v>840.000000097789</v>
      </c>
      <c r="N283" s="69"/>
    </row>
    <row r="284" spans="1:14">
      <c r="A284" s="213">
        <v>42915</v>
      </c>
      <c r="B284" s="168" t="s">
        <v>54</v>
      </c>
      <c r="C284" s="167" t="s">
        <v>27</v>
      </c>
      <c r="D284" s="168" t="s">
        <v>542</v>
      </c>
      <c r="E284" s="155" t="s">
        <v>56</v>
      </c>
      <c r="F284" s="69" t="s">
        <v>695</v>
      </c>
      <c r="G284" s="69" t="s">
        <v>1421</v>
      </c>
      <c r="H284" s="69">
        <v>1612</v>
      </c>
      <c r="I284" s="273">
        <v>42911.4791666667</v>
      </c>
      <c r="J284" s="273">
        <v>42913.0833333333</v>
      </c>
      <c r="K284" s="257">
        <f t="shared" si="10"/>
        <v>38.4999999983702</v>
      </c>
      <c r="L284" s="155">
        <v>90</v>
      </c>
      <c r="M284" s="257">
        <f t="shared" si="11"/>
        <v>3464.99999985332</v>
      </c>
      <c r="N284" s="69"/>
    </row>
    <row r="285" spans="1:14">
      <c r="A285" s="213">
        <v>42915</v>
      </c>
      <c r="B285" s="168" t="s">
        <v>54</v>
      </c>
      <c r="C285" s="167" t="s">
        <v>40</v>
      </c>
      <c r="D285" s="154" t="s">
        <v>573</v>
      </c>
      <c r="E285" s="155" t="s">
        <v>56</v>
      </c>
      <c r="F285" s="69" t="s">
        <v>695</v>
      </c>
      <c r="G285" s="69" t="s">
        <v>1422</v>
      </c>
      <c r="H285" s="69">
        <v>1280</v>
      </c>
      <c r="I285" s="273">
        <v>42911.875</v>
      </c>
      <c r="J285" s="273">
        <v>42913.4166666667</v>
      </c>
      <c r="K285" s="257">
        <f t="shared" si="10"/>
        <v>37.0000000008149</v>
      </c>
      <c r="L285" s="155">
        <v>90</v>
      </c>
      <c r="M285" s="257">
        <f t="shared" si="11"/>
        <v>3330.00000007334</v>
      </c>
      <c r="N285" s="69"/>
    </row>
    <row r="286" spans="1:14">
      <c r="A286" s="213">
        <v>42915</v>
      </c>
      <c r="B286" s="168" t="s">
        <v>54</v>
      </c>
      <c r="C286" s="167" t="s">
        <v>340</v>
      </c>
      <c r="D286" s="154" t="s">
        <v>578</v>
      </c>
      <c r="E286" s="155" t="s">
        <v>56</v>
      </c>
      <c r="F286" s="69" t="s">
        <v>698</v>
      </c>
      <c r="G286" s="69" t="s">
        <v>1423</v>
      </c>
      <c r="H286" s="69">
        <v>1.1</v>
      </c>
      <c r="I286" s="273">
        <v>42913.9166666667</v>
      </c>
      <c r="J286" s="273">
        <v>42915.125</v>
      </c>
      <c r="K286" s="257">
        <f t="shared" si="10"/>
        <v>28.9999999991851</v>
      </c>
      <c r="L286" s="155">
        <v>40</v>
      </c>
      <c r="M286" s="257">
        <f t="shared" si="11"/>
        <v>1159.9999999674</v>
      </c>
      <c r="N286" s="69"/>
    </row>
    <row r="287" spans="1:14">
      <c r="A287" s="213">
        <v>42915</v>
      </c>
      <c r="B287" s="168" t="s">
        <v>54</v>
      </c>
      <c r="C287" s="167" t="s">
        <v>340</v>
      </c>
      <c r="D287" s="154" t="s">
        <v>578</v>
      </c>
      <c r="E287" s="155" t="s">
        <v>56</v>
      </c>
      <c r="F287" s="69" t="s">
        <v>698</v>
      </c>
      <c r="G287" s="69" t="s">
        <v>1424</v>
      </c>
      <c r="H287" s="69">
        <v>1.1</v>
      </c>
      <c r="I287" s="273">
        <v>42913.6875</v>
      </c>
      <c r="J287" s="273">
        <v>42913.9166666667</v>
      </c>
      <c r="K287" s="257">
        <f t="shared" si="10"/>
        <v>5.50000000081491</v>
      </c>
      <c r="L287" s="155">
        <v>40</v>
      </c>
      <c r="M287" s="257">
        <f t="shared" si="11"/>
        <v>220.000000032596</v>
      </c>
      <c r="N287" s="69"/>
    </row>
    <row r="288" spans="1:14">
      <c r="A288" s="213">
        <v>42915</v>
      </c>
      <c r="B288" s="168" t="s">
        <v>54</v>
      </c>
      <c r="C288" s="167" t="s">
        <v>197</v>
      </c>
      <c r="D288" s="154" t="s">
        <v>572</v>
      </c>
      <c r="E288" s="155" t="s">
        <v>56</v>
      </c>
      <c r="F288" s="69" t="s">
        <v>695</v>
      </c>
      <c r="G288" s="69" t="s">
        <v>1425</v>
      </c>
      <c r="H288" s="69">
        <v>1.1</v>
      </c>
      <c r="I288" s="273">
        <v>42912.7708333333</v>
      </c>
      <c r="J288" s="273">
        <v>42913.6875</v>
      </c>
      <c r="K288" s="257">
        <f t="shared" si="10"/>
        <v>22.0000000008149</v>
      </c>
      <c r="L288" s="155">
        <v>40</v>
      </c>
      <c r="M288" s="257">
        <f t="shared" si="11"/>
        <v>880.000000032596</v>
      </c>
      <c r="N288" s="69"/>
    </row>
    <row r="289" spans="1:14">
      <c r="A289" s="213">
        <v>42915</v>
      </c>
      <c r="B289" s="168" t="s">
        <v>54</v>
      </c>
      <c r="C289" s="167" t="s">
        <v>197</v>
      </c>
      <c r="D289" s="154" t="s">
        <v>572</v>
      </c>
      <c r="E289" s="155" t="s">
        <v>56</v>
      </c>
      <c r="F289" s="69" t="s">
        <v>695</v>
      </c>
      <c r="G289" s="69" t="s">
        <v>1426</v>
      </c>
      <c r="H289" s="69">
        <v>1.1</v>
      </c>
      <c r="I289" s="273">
        <v>42912.5</v>
      </c>
      <c r="J289" s="273">
        <v>42912.5833333333</v>
      </c>
      <c r="K289" s="257">
        <f t="shared" si="10"/>
        <v>1.99999999918509</v>
      </c>
      <c r="L289" s="155">
        <v>40</v>
      </c>
      <c r="M289" s="257">
        <f t="shared" si="11"/>
        <v>79.9999999674036</v>
      </c>
      <c r="N289" s="69"/>
    </row>
    <row r="290" spans="1:14">
      <c r="A290" s="213">
        <v>42915</v>
      </c>
      <c r="B290" s="168" t="s">
        <v>54</v>
      </c>
      <c r="C290" s="167" t="s">
        <v>340</v>
      </c>
      <c r="D290" s="154" t="s">
        <v>571</v>
      </c>
      <c r="E290" s="155" t="s">
        <v>56</v>
      </c>
      <c r="F290" s="69" t="s">
        <v>890</v>
      </c>
      <c r="G290" s="69" t="s">
        <v>1427</v>
      </c>
      <c r="H290" s="69">
        <v>1.1</v>
      </c>
      <c r="I290" s="273">
        <v>42912.5833333333</v>
      </c>
      <c r="J290" s="273">
        <v>42912.7708333333</v>
      </c>
      <c r="K290" s="257">
        <f t="shared" si="10"/>
        <v>4.5</v>
      </c>
      <c r="L290" s="155">
        <v>40</v>
      </c>
      <c r="M290" s="257">
        <f t="shared" si="11"/>
        <v>180</v>
      </c>
      <c r="N290" s="69"/>
    </row>
    <row r="291" spans="1:14">
      <c r="A291" s="213">
        <v>42915</v>
      </c>
      <c r="B291" s="168" t="s">
        <v>54</v>
      </c>
      <c r="C291" s="167" t="s">
        <v>197</v>
      </c>
      <c r="D291" s="154" t="s">
        <v>572</v>
      </c>
      <c r="E291" s="155" t="s">
        <v>56</v>
      </c>
      <c r="F291" s="69" t="s">
        <v>698</v>
      </c>
      <c r="G291" s="69" t="s">
        <v>1418</v>
      </c>
      <c r="H291" s="69">
        <v>1.1</v>
      </c>
      <c r="I291" s="273">
        <v>42912</v>
      </c>
      <c r="J291" s="273">
        <v>42912.5</v>
      </c>
      <c r="K291" s="257">
        <f t="shared" si="10"/>
        <v>12</v>
      </c>
      <c r="L291" s="155">
        <v>40</v>
      </c>
      <c r="M291" s="257">
        <f t="shared" si="11"/>
        <v>480</v>
      </c>
      <c r="N291" s="69"/>
    </row>
    <row r="292" spans="1:14">
      <c r="A292" s="213">
        <v>42915</v>
      </c>
      <c r="B292" s="159" t="s">
        <v>54</v>
      </c>
      <c r="C292" s="176" t="s">
        <v>38</v>
      </c>
      <c r="D292" s="175" t="s">
        <v>508</v>
      </c>
      <c r="E292" s="155" t="s">
        <v>56</v>
      </c>
      <c r="F292" s="69" t="s">
        <v>751</v>
      </c>
      <c r="G292" s="69" t="s">
        <v>1428</v>
      </c>
      <c r="H292" s="69">
        <v>1.3</v>
      </c>
      <c r="I292" s="273">
        <v>42910.8541666667</v>
      </c>
      <c r="J292" s="273">
        <v>42912.3958333333</v>
      </c>
      <c r="K292" s="257">
        <f t="shared" si="10"/>
        <v>36.9999999983702</v>
      </c>
      <c r="L292" s="155">
        <v>50</v>
      </c>
      <c r="M292" s="257">
        <f t="shared" si="11"/>
        <v>1849.99999991851</v>
      </c>
      <c r="N292" s="69"/>
    </row>
    <row r="293" spans="1:14">
      <c r="A293" s="213">
        <v>42915</v>
      </c>
      <c r="B293" s="159" t="s">
        <v>54</v>
      </c>
      <c r="C293" s="176" t="s">
        <v>38</v>
      </c>
      <c r="D293" s="175" t="s">
        <v>508</v>
      </c>
      <c r="E293" s="155" t="s">
        <v>56</v>
      </c>
      <c r="F293" s="69" t="s">
        <v>751</v>
      </c>
      <c r="G293" s="69" t="s">
        <v>1428</v>
      </c>
      <c r="H293" s="69">
        <v>1.3</v>
      </c>
      <c r="I293" s="273">
        <v>42912.3958333333</v>
      </c>
      <c r="J293" s="273">
        <v>42913.8958333333</v>
      </c>
      <c r="K293" s="257">
        <f t="shared" si="10"/>
        <v>36</v>
      </c>
      <c r="L293" s="155">
        <v>50</v>
      </c>
      <c r="M293" s="257">
        <f t="shared" si="11"/>
        <v>1800</v>
      </c>
      <c r="N293" s="69"/>
    </row>
    <row r="294" spans="1:14">
      <c r="A294" s="213">
        <v>42915</v>
      </c>
      <c r="B294" s="168" t="s">
        <v>54</v>
      </c>
      <c r="C294" s="167" t="s">
        <v>37</v>
      </c>
      <c r="D294" s="168" t="s">
        <v>536</v>
      </c>
      <c r="E294" s="155" t="s">
        <v>56</v>
      </c>
      <c r="F294" s="69" t="s">
        <v>686</v>
      </c>
      <c r="G294" s="69" t="s">
        <v>1429</v>
      </c>
      <c r="H294" s="69">
        <v>1.3</v>
      </c>
      <c r="I294" s="273">
        <v>42913.8958333333</v>
      </c>
      <c r="J294" s="273">
        <v>42914.8333333333</v>
      </c>
      <c r="K294" s="257">
        <f t="shared" si="10"/>
        <v>22.5</v>
      </c>
      <c r="L294" s="155">
        <v>40</v>
      </c>
      <c r="M294" s="257">
        <f t="shared" si="11"/>
        <v>900</v>
      </c>
      <c r="N294" s="69"/>
    </row>
    <row r="295" spans="1:14">
      <c r="A295" s="213">
        <v>42917</v>
      </c>
      <c r="B295" s="168" t="s">
        <v>54</v>
      </c>
      <c r="C295" s="167" t="s">
        <v>39</v>
      </c>
      <c r="D295" s="168" t="s">
        <v>532</v>
      </c>
      <c r="E295" s="155" t="s">
        <v>56</v>
      </c>
      <c r="F295" s="69" t="s">
        <v>695</v>
      </c>
      <c r="G295" s="69" t="s">
        <v>1430</v>
      </c>
      <c r="H295" s="69">
        <v>1.6</v>
      </c>
      <c r="I295" s="273">
        <v>42915.9166666667</v>
      </c>
      <c r="J295" s="273">
        <v>42916.875</v>
      </c>
      <c r="K295" s="257">
        <f t="shared" si="10"/>
        <v>22.9999999991851</v>
      </c>
      <c r="L295" s="155">
        <v>60</v>
      </c>
      <c r="M295" s="257">
        <f t="shared" si="11"/>
        <v>1379.99999995111</v>
      </c>
      <c r="N295" s="69"/>
    </row>
    <row r="296" spans="1:14">
      <c r="A296" s="213">
        <v>42917</v>
      </c>
      <c r="B296" s="168" t="s">
        <v>54</v>
      </c>
      <c r="C296" s="167" t="s">
        <v>46</v>
      </c>
      <c r="D296" s="154" t="s">
        <v>594</v>
      </c>
      <c r="E296" s="155" t="s">
        <v>56</v>
      </c>
      <c r="F296" s="69" t="s">
        <v>698</v>
      </c>
      <c r="G296" s="69" t="s">
        <v>1431</v>
      </c>
      <c r="H296" s="69">
        <v>1.1</v>
      </c>
      <c r="I296" s="273">
        <v>42915.125</v>
      </c>
      <c r="J296" s="273">
        <v>42915.4791666667</v>
      </c>
      <c r="K296" s="257">
        <f t="shared" si="10"/>
        <v>8.50000000081491</v>
      </c>
      <c r="L296" s="155">
        <v>40</v>
      </c>
      <c r="M296" s="257">
        <f t="shared" si="11"/>
        <v>340.000000032596</v>
      </c>
      <c r="N296" s="69"/>
    </row>
    <row r="297" spans="1:14">
      <c r="A297" s="213">
        <v>42917</v>
      </c>
      <c r="B297" s="168" t="s">
        <v>54</v>
      </c>
      <c r="C297" s="167" t="s">
        <v>340</v>
      </c>
      <c r="D297" s="154" t="s">
        <v>578</v>
      </c>
      <c r="E297" s="155" t="s">
        <v>56</v>
      </c>
      <c r="F297" s="69" t="s">
        <v>695</v>
      </c>
      <c r="G297" s="69" t="s">
        <v>1432</v>
      </c>
      <c r="H297" s="69">
        <v>1.1</v>
      </c>
      <c r="I297" s="273">
        <v>42915.4791666667</v>
      </c>
      <c r="J297" s="273">
        <v>42916.5416666667</v>
      </c>
      <c r="K297" s="257">
        <f t="shared" si="10"/>
        <v>25.5</v>
      </c>
      <c r="L297" s="155">
        <v>40</v>
      </c>
      <c r="M297" s="257">
        <f t="shared" si="11"/>
        <v>1020</v>
      </c>
      <c r="N297" s="69"/>
    </row>
    <row r="298" spans="1:14">
      <c r="A298" s="213">
        <v>42917</v>
      </c>
      <c r="B298" s="168" t="s">
        <v>54</v>
      </c>
      <c r="C298" s="167" t="s">
        <v>27</v>
      </c>
      <c r="D298" s="154" t="s">
        <v>570</v>
      </c>
      <c r="E298" s="155" t="s">
        <v>56</v>
      </c>
      <c r="F298" s="69" t="s">
        <v>1433</v>
      </c>
      <c r="G298" s="69" t="s">
        <v>1048</v>
      </c>
      <c r="H298" s="69">
        <v>1.3</v>
      </c>
      <c r="I298" s="273">
        <v>42916.4166666667</v>
      </c>
      <c r="J298" s="273">
        <v>42917.0833333333</v>
      </c>
      <c r="K298" s="257">
        <f t="shared" si="10"/>
        <v>15.9999999983702</v>
      </c>
      <c r="L298" s="155">
        <v>40</v>
      </c>
      <c r="M298" s="257">
        <f t="shared" si="11"/>
        <v>639.999999934808</v>
      </c>
      <c r="N298" s="69"/>
    </row>
    <row r="299" spans="1:14">
      <c r="A299" s="213">
        <v>42917</v>
      </c>
      <c r="B299" s="168" t="s">
        <v>54</v>
      </c>
      <c r="C299" s="167" t="s">
        <v>27</v>
      </c>
      <c r="D299" s="154" t="s">
        <v>424</v>
      </c>
      <c r="E299" s="154" t="s">
        <v>342</v>
      </c>
      <c r="F299" s="69" t="s">
        <v>1085</v>
      </c>
      <c r="G299" s="69" t="s">
        <v>1434</v>
      </c>
      <c r="H299" s="69">
        <v>1.6</v>
      </c>
      <c r="I299" s="273">
        <v>42915.7083333333</v>
      </c>
      <c r="J299" s="273">
        <v>42915.9166666667</v>
      </c>
      <c r="K299" s="257">
        <f t="shared" si="10"/>
        <v>5.00000000162981</v>
      </c>
      <c r="L299" s="155">
        <v>40</v>
      </c>
      <c r="M299" s="257">
        <f t="shared" si="11"/>
        <v>200.000000065192</v>
      </c>
      <c r="N299" s="69"/>
    </row>
    <row r="300" spans="1:14">
      <c r="A300" s="213">
        <v>42920</v>
      </c>
      <c r="B300" s="168" t="s">
        <v>54</v>
      </c>
      <c r="C300" s="167" t="s">
        <v>197</v>
      </c>
      <c r="D300" s="168" t="s">
        <v>531</v>
      </c>
      <c r="E300" s="155" t="s">
        <v>56</v>
      </c>
      <c r="F300" s="69" t="s">
        <v>751</v>
      </c>
      <c r="G300" s="69" t="s">
        <v>1435</v>
      </c>
      <c r="H300" s="69">
        <v>1.1</v>
      </c>
      <c r="I300" s="273">
        <v>42920.0833333333</v>
      </c>
      <c r="J300" s="273">
        <v>42920.2916666667</v>
      </c>
      <c r="K300" s="257">
        <f t="shared" si="10"/>
        <v>5.00000000162981</v>
      </c>
      <c r="L300" s="155">
        <v>40</v>
      </c>
      <c r="M300" s="257">
        <f t="shared" si="11"/>
        <v>200.000000065192</v>
      </c>
      <c r="N300" s="69"/>
    </row>
    <row r="301" spans="1:14">
      <c r="A301" s="213">
        <v>42920</v>
      </c>
      <c r="B301" s="168" t="s">
        <v>54</v>
      </c>
      <c r="C301" s="167" t="s">
        <v>197</v>
      </c>
      <c r="D301" s="168" t="s">
        <v>531</v>
      </c>
      <c r="E301" s="155" t="s">
        <v>56</v>
      </c>
      <c r="F301" s="69" t="s">
        <v>781</v>
      </c>
      <c r="G301" s="69" t="s">
        <v>1436</v>
      </c>
      <c r="H301" s="69">
        <v>1.1</v>
      </c>
      <c r="I301" s="273">
        <v>42919.8333333333</v>
      </c>
      <c r="J301" s="273">
        <v>42920.0833333333</v>
      </c>
      <c r="K301" s="257">
        <f t="shared" si="10"/>
        <v>6</v>
      </c>
      <c r="L301" s="155">
        <v>40</v>
      </c>
      <c r="M301" s="257">
        <f t="shared" si="11"/>
        <v>240</v>
      </c>
      <c r="N301" s="69"/>
    </row>
    <row r="302" spans="1:14">
      <c r="A302" s="213">
        <v>42920</v>
      </c>
      <c r="B302" s="168" t="s">
        <v>54</v>
      </c>
      <c r="C302" s="167" t="s">
        <v>340</v>
      </c>
      <c r="D302" s="154" t="s">
        <v>578</v>
      </c>
      <c r="E302" s="155" t="s">
        <v>56</v>
      </c>
      <c r="F302" s="69" t="s">
        <v>987</v>
      </c>
      <c r="G302" s="69" t="s">
        <v>1437</v>
      </c>
      <c r="H302" s="69">
        <v>1.1</v>
      </c>
      <c r="I302" s="273">
        <v>42919.6666666667</v>
      </c>
      <c r="J302" s="273">
        <v>42919.8333333333</v>
      </c>
      <c r="K302" s="257">
        <f t="shared" si="10"/>
        <v>3.99999999837019</v>
      </c>
      <c r="L302" s="155">
        <v>40</v>
      </c>
      <c r="M302" s="257">
        <f t="shared" si="11"/>
        <v>159.999999934808</v>
      </c>
      <c r="N302" s="69"/>
    </row>
    <row r="303" spans="1:14">
      <c r="A303" s="213">
        <v>42920</v>
      </c>
      <c r="B303" s="168" t="s">
        <v>54</v>
      </c>
      <c r="C303" s="167" t="s">
        <v>197</v>
      </c>
      <c r="D303" s="168" t="s">
        <v>531</v>
      </c>
      <c r="E303" s="155" t="s">
        <v>56</v>
      </c>
      <c r="F303" s="69" t="s">
        <v>1438</v>
      </c>
      <c r="G303" s="69" t="s">
        <v>1439</v>
      </c>
      <c r="H303" s="69">
        <v>1.1</v>
      </c>
      <c r="I303" s="273">
        <v>42919.5416666667</v>
      </c>
      <c r="J303" s="273">
        <v>42919.6666666667</v>
      </c>
      <c r="K303" s="257">
        <f t="shared" si="10"/>
        <v>3</v>
      </c>
      <c r="L303" s="155">
        <v>40</v>
      </c>
      <c r="M303" s="257">
        <f t="shared" si="11"/>
        <v>120</v>
      </c>
      <c r="N303" s="69"/>
    </row>
    <row r="304" spans="1:14">
      <c r="A304" s="213">
        <v>42920</v>
      </c>
      <c r="B304" s="168" t="s">
        <v>54</v>
      </c>
      <c r="C304" s="167" t="s">
        <v>46</v>
      </c>
      <c r="D304" s="154" t="s">
        <v>594</v>
      </c>
      <c r="E304" s="155" t="s">
        <v>56</v>
      </c>
      <c r="F304" s="69" t="s">
        <v>1440</v>
      </c>
      <c r="G304" s="69" t="s">
        <v>1441</v>
      </c>
      <c r="H304" s="69">
        <v>1.1</v>
      </c>
      <c r="I304" s="273">
        <v>42919.125</v>
      </c>
      <c r="J304" s="273">
        <v>42919.5416666667</v>
      </c>
      <c r="K304" s="257">
        <f t="shared" si="10"/>
        <v>10.0000000008149</v>
      </c>
      <c r="L304" s="155">
        <v>40</v>
      </c>
      <c r="M304" s="257">
        <f t="shared" si="11"/>
        <v>400.000000032596</v>
      </c>
      <c r="N304" s="69"/>
    </row>
    <row r="305" spans="1:14">
      <c r="A305" s="213">
        <v>42920</v>
      </c>
      <c r="B305" s="168" t="s">
        <v>54</v>
      </c>
      <c r="C305" s="167" t="s">
        <v>197</v>
      </c>
      <c r="D305" s="168" t="s">
        <v>531</v>
      </c>
      <c r="E305" s="155" t="s">
        <v>56</v>
      </c>
      <c r="F305" s="69" t="s">
        <v>686</v>
      </c>
      <c r="G305" s="69" t="s">
        <v>1442</v>
      </c>
      <c r="H305" s="69">
        <v>1.1</v>
      </c>
      <c r="I305" s="273">
        <v>42918.625</v>
      </c>
      <c r="J305" s="273">
        <v>42919.125</v>
      </c>
      <c r="K305" s="257">
        <f t="shared" si="10"/>
        <v>12</v>
      </c>
      <c r="L305" s="155">
        <v>40</v>
      </c>
      <c r="M305" s="257">
        <f t="shared" si="11"/>
        <v>480</v>
      </c>
      <c r="N305" s="69"/>
    </row>
    <row r="306" spans="1:14">
      <c r="A306" s="213">
        <v>42920</v>
      </c>
      <c r="B306" s="168" t="s">
        <v>54</v>
      </c>
      <c r="C306" s="167" t="s">
        <v>197</v>
      </c>
      <c r="D306" s="168" t="s">
        <v>531</v>
      </c>
      <c r="E306" s="155" t="s">
        <v>56</v>
      </c>
      <c r="F306" s="69" t="s">
        <v>1440</v>
      </c>
      <c r="G306" s="69" t="s">
        <v>949</v>
      </c>
      <c r="H306" s="69">
        <v>1.1</v>
      </c>
      <c r="I306" s="273">
        <v>42918.0416666667</v>
      </c>
      <c r="J306" s="273">
        <v>42918.625</v>
      </c>
      <c r="K306" s="257">
        <f t="shared" si="10"/>
        <v>13.9999999991851</v>
      </c>
      <c r="L306" s="155">
        <v>40</v>
      </c>
      <c r="M306" s="257">
        <f t="shared" si="11"/>
        <v>559.999999967404</v>
      </c>
      <c r="N306" s="69"/>
    </row>
    <row r="307" spans="1:14">
      <c r="A307" s="213">
        <v>42920</v>
      </c>
      <c r="B307" s="168" t="s">
        <v>54</v>
      </c>
      <c r="C307" s="167" t="s">
        <v>340</v>
      </c>
      <c r="D307" s="154" t="s">
        <v>571</v>
      </c>
      <c r="E307" s="155" t="s">
        <v>56</v>
      </c>
      <c r="F307" s="69" t="s">
        <v>698</v>
      </c>
      <c r="G307" s="69" t="s">
        <v>1443</v>
      </c>
      <c r="H307" s="69">
        <v>1.1</v>
      </c>
      <c r="I307" s="273">
        <v>42917.5833333333</v>
      </c>
      <c r="J307" s="273">
        <v>42918.0416666667</v>
      </c>
      <c r="K307" s="257">
        <f t="shared" si="10"/>
        <v>11.0000000016298</v>
      </c>
      <c r="L307" s="155">
        <v>40</v>
      </c>
      <c r="M307" s="257">
        <f t="shared" si="11"/>
        <v>440.000000065192</v>
      </c>
      <c r="N307" s="69"/>
    </row>
    <row r="308" spans="1:14">
      <c r="A308" s="213">
        <v>42920</v>
      </c>
      <c r="B308" s="168" t="s">
        <v>54</v>
      </c>
      <c r="C308" s="167" t="s">
        <v>197</v>
      </c>
      <c r="D308" s="168" t="s">
        <v>531</v>
      </c>
      <c r="E308" s="155" t="s">
        <v>56</v>
      </c>
      <c r="F308" s="69" t="s">
        <v>695</v>
      </c>
      <c r="G308" s="69" t="s">
        <v>1444</v>
      </c>
      <c r="H308" s="69">
        <v>1.1</v>
      </c>
      <c r="I308" s="273">
        <v>42916.5416666667</v>
      </c>
      <c r="J308" s="273">
        <v>42917.5833333333</v>
      </c>
      <c r="K308" s="257">
        <f t="shared" si="10"/>
        <v>24.9999999983702</v>
      </c>
      <c r="L308" s="155">
        <v>40</v>
      </c>
      <c r="M308" s="257">
        <f t="shared" si="11"/>
        <v>999.999999934808</v>
      </c>
      <c r="N308" s="69"/>
    </row>
    <row r="309" spans="1:14">
      <c r="A309" s="213">
        <v>42920</v>
      </c>
      <c r="B309" s="168" t="s">
        <v>54</v>
      </c>
      <c r="C309" s="167" t="s">
        <v>197</v>
      </c>
      <c r="D309" s="168" t="s">
        <v>529</v>
      </c>
      <c r="E309" s="155" t="s">
        <v>56</v>
      </c>
      <c r="F309" s="69" t="s">
        <v>902</v>
      </c>
      <c r="G309" s="69" t="s">
        <v>1049</v>
      </c>
      <c r="H309" s="69">
        <v>1.3</v>
      </c>
      <c r="I309" s="273">
        <v>42917.0833333333</v>
      </c>
      <c r="J309" s="273">
        <v>42917.9583333333</v>
      </c>
      <c r="K309" s="257">
        <f t="shared" si="10"/>
        <v>21</v>
      </c>
      <c r="L309" s="155">
        <v>50</v>
      </c>
      <c r="M309" s="257">
        <f t="shared" si="11"/>
        <v>1050</v>
      </c>
      <c r="N309" s="69"/>
    </row>
    <row r="310" spans="1:14">
      <c r="A310" s="213">
        <v>42920</v>
      </c>
      <c r="B310" s="168" t="s">
        <v>54</v>
      </c>
      <c r="C310" s="167" t="s">
        <v>39</v>
      </c>
      <c r="D310" s="168" t="s">
        <v>532</v>
      </c>
      <c r="E310" s="155" t="s">
        <v>56</v>
      </c>
      <c r="F310" s="69" t="s">
        <v>937</v>
      </c>
      <c r="G310" s="69" t="s">
        <v>1445</v>
      </c>
      <c r="H310" s="69">
        <v>1.3</v>
      </c>
      <c r="I310" s="273">
        <v>42917.9583333333</v>
      </c>
      <c r="J310" s="273">
        <v>42918.6666666667</v>
      </c>
      <c r="K310" s="257">
        <f t="shared" si="10"/>
        <v>17.0000000016298</v>
      </c>
      <c r="L310" s="155">
        <v>50</v>
      </c>
      <c r="M310" s="257">
        <f t="shared" si="11"/>
        <v>850.00000008149</v>
      </c>
      <c r="N310" s="69"/>
    </row>
    <row r="311" spans="1:14">
      <c r="A311" s="213">
        <v>42920</v>
      </c>
      <c r="B311" s="168" t="s">
        <v>54</v>
      </c>
      <c r="C311" s="167" t="s">
        <v>45</v>
      </c>
      <c r="D311" s="154" t="s">
        <v>474</v>
      </c>
      <c r="E311" s="154" t="s">
        <v>261</v>
      </c>
      <c r="F311" s="69" t="s">
        <v>754</v>
      </c>
      <c r="G311" s="69" t="s">
        <v>1446</v>
      </c>
      <c r="H311" s="69">
        <v>1.3</v>
      </c>
      <c r="I311" s="273">
        <v>42918.6666666667</v>
      </c>
      <c r="J311" s="273">
        <v>42918.7916666667</v>
      </c>
      <c r="K311" s="257">
        <f t="shared" si="10"/>
        <v>3</v>
      </c>
      <c r="L311" s="155">
        <v>50</v>
      </c>
      <c r="M311" s="257">
        <f t="shared" si="11"/>
        <v>150</v>
      </c>
      <c r="N311" s="69"/>
    </row>
    <row r="312" spans="1:14">
      <c r="A312" s="213">
        <v>42920</v>
      </c>
      <c r="B312" s="168" t="s">
        <v>54</v>
      </c>
      <c r="C312" s="167" t="s">
        <v>197</v>
      </c>
      <c r="D312" s="168" t="s">
        <v>529</v>
      </c>
      <c r="E312" s="155" t="s">
        <v>56</v>
      </c>
      <c r="F312" s="69" t="s">
        <v>695</v>
      </c>
      <c r="G312" s="69" t="s">
        <v>1053</v>
      </c>
      <c r="H312" s="69">
        <v>1.3</v>
      </c>
      <c r="I312" s="273">
        <v>42918.7916666667</v>
      </c>
      <c r="J312" s="273">
        <v>42919.9166666667</v>
      </c>
      <c r="K312" s="257">
        <f t="shared" si="10"/>
        <v>27</v>
      </c>
      <c r="L312" s="155">
        <v>50</v>
      </c>
      <c r="M312" s="257">
        <f t="shared" si="11"/>
        <v>1350</v>
      </c>
      <c r="N312" s="69"/>
    </row>
    <row r="313" spans="1:14">
      <c r="A313" s="213">
        <v>42920</v>
      </c>
      <c r="B313" s="168" t="s">
        <v>54</v>
      </c>
      <c r="C313" s="61" t="s">
        <v>1274</v>
      </c>
      <c r="D313" s="241" t="s">
        <v>1447</v>
      </c>
      <c r="E313" s="155" t="s">
        <v>56</v>
      </c>
      <c r="F313" s="69" t="s">
        <v>698</v>
      </c>
      <c r="G313" s="69" t="s">
        <v>1448</v>
      </c>
      <c r="H313" s="69">
        <v>1.6</v>
      </c>
      <c r="I313" s="273">
        <v>42916.875</v>
      </c>
      <c r="J313" s="273">
        <v>42918.4583333333</v>
      </c>
      <c r="K313" s="257">
        <f t="shared" si="10"/>
        <v>37.9999999991851</v>
      </c>
      <c r="L313" s="155">
        <v>60</v>
      </c>
      <c r="M313" s="257">
        <f t="shared" si="11"/>
        <v>2279.99999995111</v>
      </c>
      <c r="N313" s="69"/>
    </row>
    <row r="314" spans="1:14">
      <c r="A314" s="213">
        <v>42920</v>
      </c>
      <c r="B314" s="168" t="s">
        <v>54</v>
      </c>
      <c r="C314" s="167" t="s">
        <v>27</v>
      </c>
      <c r="D314" s="168" t="s">
        <v>534</v>
      </c>
      <c r="E314" s="155" t="s">
        <v>56</v>
      </c>
      <c r="F314" s="69" t="s">
        <v>695</v>
      </c>
      <c r="G314" s="69" t="s">
        <v>1449</v>
      </c>
      <c r="H314" s="69">
        <v>1.6</v>
      </c>
      <c r="I314" s="273">
        <v>42918.4583333333</v>
      </c>
      <c r="J314" s="273">
        <v>42919.5416666667</v>
      </c>
      <c r="K314" s="257">
        <f t="shared" si="10"/>
        <v>26.0000000016298</v>
      </c>
      <c r="L314" s="155">
        <v>60</v>
      </c>
      <c r="M314" s="257">
        <f t="shared" si="11"/>
        <v>1560.00000009779</v>
      </c>
      <c r="N314" s="69"/>
    </row>
    <row r="315" spans="1:14">
      <c r="A315" s="213">
        <v>42920</v>
      </c>
      <c r="B315" s="168" t="s">
        <v>54</v>
      </c>
      <c r="C315" s="167" t="s">
        <v>27</v>
      </c>
      <c r="D315" s="168" t="s">
        <v>534</v>
      </c>
      <c r="E315" s="155" t="s">
        <v>56</v>
      </c>
      <c r="F315" s="69" t="s">
        <v>821</v>
      </c>
      <c r="G315" s="69" t="s">
        <v>1449</v>
      </c>
      <c r="H315" s="69">
        <v>1.6</v>
      </c>
      <c r="I315" s="273">
        <v>42919.5416666667</v>
      </c>
      <c r="J315" s="273">
        <v>42919.75</v>
      </c>
      <c r="K315" s="257">
        <f t="shared" si="10"/>
        <v>4.99999999918509</v>
      </c>
      <c r="L315" s="155">
        <v>60</v>
      </c>
      <c r="M315" s="257">
        <f t="shared" si="11"/>
        <v>299.999999951105</v>
      </c>
      <c r="N315" s="69"/>
    </row>
    <row r="316" spans="1:14">
      <c r="A316" s="213">
        <v>42922</v>
      </c>
      <c r="B316" s="168" t="s">
        <v>54</v>
      </c>
      <c r="C316" s="167" t="s">
        <v>340</v>
      </c>
      <c r="D316" s="154" t="s">
        <v>568</v>
      </c>
      <c r="E316" s="155" t="s">
        <v>56</v>
      </c>
      <c r="F316" s="69" t="s">
        <v>695</v>
      </c>
      <c r="G316" s="69" t="s">
        <v>1450</v>
      </c>
      <c r="H316" s="69">
        <v>1280</v>
      </c>
      <c r="I316" s="273">
        <v>42917.5833333333</v>
      </c>
      <c r="J316" s="273">
        <v>42920.6458333333</v>
      </c>
      <c r="K316" s="257">
        <f t="shared" si="10"/>
        <v>73.5</v>
      </c>
      <c r="L316" s="155">
        <v>90</v>
      </c>
      <c r="M316" s="257">
        <f t="shared" si="11"/>
        <v>6615</v>
      </c>
      <c r="N316" s="69"/>
    </row>
    <row r="317" spans="1:14">
      <c r="A317" s="213">
        <v>42922</v>
      </c>
      <c r="B317" s="168" t="s">
        <v>54</v>
      </c>
      <c r="C317" s="167" t="s">
        <v>46</v>
      </c>
      <c r="D317" s="154" t="s">
        <v>594</v>
      </c>
      <c r="E317" s="155" t="s">
        <v>56</v>
      </c>
      <c r="F317" s="69" t="s">
        <v>1451</v>
      </c>
      <c r="G317" s="69" t="s">
        <v>1452</v>
      </c>
      <c r="H317" s="69">
        <v>1.1</v>
      </c>
      <c r="I317" s="273">
        <v>42920.2916666667</v>
      </c>
      <c r="J317" s="273">
        <v>42920.5</v>
      </c>
      <c r="K317" s="257">
        <f t="shared" si="10"/>
        <v>4.99999999918509</v>
      </c>
      <c r="L317" s="155">
        <v>40</v>
      </c>
      <c r="M317" s="257">
        <f t="shared" si="11"/>
        <v>199.999999967404</v>
      </c>
      <c r="N317" s="69"/>
    </row>
    <row r="318" spans="1:14">
      <c r="A318" s="213">
        <v>42922</v>
      </c>
      <c r="B318" s="168" t="s">
        <v>54</v>
      </c>
      <c r="C318" s="167" t="s">
        <v>197</v>
      </c>
      <c r="D318" s="154" t="s">
        <v>572</v>
      </c>
      <c r="E318" s="155" t="s">
        <v>56</v>
      </c>
      <c r="F318" s="69" t="s">
        <v>987</v>
      </c>
      <c r="G318" s="69" t="s">
        <v>1453</v>
      </c>
      <c r="H318" s="69">
        <v>1.1</v>
      </c>
      <c r="I318" s="273">
        <v>42920.5</v>
      </c>
      <c r="J318" s="273">
        <v>42921.0416666667</v>
      </c>
      <c r="K318" s="257">
        <f t="shared" si="10"/>
        <v>13.0000000008149</v>
      </c>
      <c r="L318" s="155">
        <v>25</v>
      </c>
      <c r="M318" s="257">
        <f t="shared" si="11"/>
        <v>325.000000020373</v>
      </c>
      <c r="N318" s="69"/>
    </row>
    <row r="319" spans="1:14">
      <c r="A319" s="213">
        <v>42922</v>
      </c>
      <c r="B319" s="168" t="s">
        <v>54</v>
      </c>
      <c r="C319" s="167" t="s">
        <v>340</v>
      </c>
      <c r="D319" s="154" t="s">
        <v>578</v>
      </c>
      <c r="E319" s="155" t="s">
        <v>56</v>
      </c>
      <c r="F319" s="69" t="s">
        <v>686</v>
      </c>
      <c r="G319" s="69" t="s">
        <v>1454</v>
      </c>
      <c r="H319" s="69">
        <v>1.1</v>
      </c>
      <c r="I319" s="273">
        <v>42921.375</v>
      </c>
      <c r="J319" s="273">
        <v>42921.5</v>
      </c>
      <c r="K319" s="257">
        <f t="shared" si="10"/>
        <v>3</v>
      </c>
      <c r="L319" s="155">
        <v>25</v>
      </c>
      <c r="M319" s="257">
        <f t="shared" si="11"/>
        <v>75</v>
      </c>
      <c r="N319" s="69"/>
    </row>
    <row r="320" spans="1:14">
      <c r="A320" s="213">
        <v>42922</v>
      </c>
      <c r="B320" s="168" t="s">
        <v>54</v>
      </c>
      <c r="C320" s="167" t="s">
        <v>340</v>
      </c>
      <c r="D320" s="154" t="s">
        <v>571</v>
      </c>
      <c r="E320" s="155" t="s">
        <v>56</v>
      </c>
      <c r="F320" s="69" t="s">
        <v>1026</v>
      </c>
      <c r="G320" s="69" t="s">
        <v>1455</v>
      </c>
      <c r="H320" s="69">
        <v>1.1</v>
      </c>
      <c r="I320" s="273">
        <v>42921.5</v>
      </c>
      <c r="J320" s="273">
        <v>42921.625</v>
      </c>
      <c r="K320" s="257">
        <f t="shared" si="10"/>
        <v>3</v>
      </c>
      <c r="L320" s="155">
        <v>25</v>
      </c>
      <c r="M320" s="257">
        <f t="shared" si="11"/>
        <v>75</v>
      </c>
      <c r="N320" s="69"/>
    </row>
    <row r="321" spans="1:14">
      <c r="A321" s="213">
        <v>42922</v>
      </c>
      <c r="B321" s="159" t="s">
        <v>54</v>
      </c>
      <c r="C321" s="176" t="s">
        <v>38</v>
      </c>
      <c r="D321" s="175" t="s">
        <v>509</v>
      </c>
      <c r="E321" s="155" t="s">
        <v>56</v>
      </c>
      <c r="F321" s="69" t="s">
        <v>1026</v>
      </c>
      <c r="G321" s="69" t="s">
        <v>1456</v>
      </c>
      <c r="H321" s="69">
        <v>1.1</v>
      </c>
      <c r="I321" s="273">
        <v>42921.625</v>
      </c>
      <c r="J321" s="273">
        <v>42921.9166666667</v>
      </c>
      <c r="K321" s="257">
        <f t="shared" si="10"/>
        <v>7.00000000081491</v>
      </c>
      <c r="L321" s="155">
        <v>25</v>
      </c>
      <c r="M321" s="257">
        <f t="shared" si="11"/>
        <v>175.000000020373</v>
      </c>
      <c r="N321" s="69"/>
    </row>
    <row r="322" spans="1:14">
      <c r="A322" s="213">
        <v>42924</v>
      </c>
      <c r="B322" s="168" t="s">
        <v>54</v>
      </c>
      <c r="C322" s="167" t="s">
        <v>197</v>
      </c>
      <c r="D322" s="168" t="s">
        <v>531</v>
      </c>
      <c r="E322" s="155" t="s">
        <v>56</v>
      </c>
      <c r="F322" s="69" t="s">
        <v>751</v>
      </c>
      <c r="G322" s="69" t="s">
        <v>1457</v>
      </c>
      <c r="H322" s="69">
        <v>1.1</v>
      </c>
      <c r="I322" s="273">
        <v>42921.9166666667</v>
      </c>
      <c r="J322" s="273">
        <v>42922.3541666667</v>
      </c>
      <c r="K322" s="257">
        <f t="shared" si="10"/>
        <v>10.5</v>
      </c>
      <c r="L322" s="155">
        <v>40</v>
      </c>
      <c r="M322" s="257">
        <f t="shared" si="11"/>
        <v>420</v>
      </c>
      <c r="N322" s="69"/>
    </row>
    <row r="323" spans="1:14">
      <c r="A323" s="213">
        <v>42924</v>
      </c>
      <c r="B323" s="168" t="s">
        <v>54</v>
      </c>
      <c r="C323" s="167" t="s">
        <v>46</v>
      </c>
      <c r="D323" s="154" t="s">
        <v>594</v>
      </c>
      <c r="E323" s="155" t="s">
        <v>56</v>
      </c>
      <c r="F323" s="69" t="s">
        <v>686</v>
      </c>
      <c r="G323" s="69" t="s">
        <v>1458</v>
      </c>
      <c r="H323" s="69">
        <v>1.1</v>
      </c>
      <c r="I323" s="273">
        <v>42922.3541666667</v>
      </c>
      <c r="J323" s="273">
        <v>42922.4375</v>
      </c>
      <c r="K323" s="257">
        <f t="shared" si="10"/>
        <v>1.99999999918509</v>
      </c>
      <c r="L323" s="155">
        <v>25</v>
      </c>
      <c r="M323" s="257">
        <f t="shared" si="11"/>
        <v>49.9999999796273</v>
      </c>
      <c r="N323" s="69"/>
    </row>
    <row r="324" spans="1:14">
      <c r="A324" s="213">
        <v>42924</v>
      </c>
      <c r="B324" s="159" t="s">
        <v>54</v>
      </c>
      <c r="C324" s="176" t="s">
        <v>38</v>
      </c>
      <c r="D324" s="175" t="s">
        <v>509</v>
      </c>
      <c r="E324" s="155" t="s">
        <v>56</v>
      </c>
      <c r="F324" s="69" t="s">
        <v>987</v>
      </c>
      <c r="G324" s="69" t="s">
        <v>1456</v>
      </c>
      <c r="H324" s="69">
        <v>1.1</v>
      </c>
      <c r="I324" s="273">
        <v>42922.4375</v>
      </c>
      <c r="J324" s="273">
        <v>42922.6666666667</v>
      </c>
      <c r="K324" s="257">
        <f t="shared" si="10"/>
        <v>5.50000000081491</v>
      </c>
      <c r="L324" s="155">
        <v>25</v>
      </c>
      <c r="M324" s="257">
        <f t="shared" si="11"/>
        <v>137.500000020373</v>
      </c>
      <c r="N324" s="69"/>
    </row>
    <row r="325" spans="1:14">
      <c r="A325" s="213">
        <v>42924</v>
      </c>
      <c r="B325" s="168" t="s">
        <v>54</v>
      </c>
      <c r="C325" s="167" t="s">
        <v>340</v>
      </c>
      <c r="D325" s="154" t="s">
        <v>568</v>
      </c>
      <c r="E325" s="155" t="s">
        <v>56</v>
      </c>
      <c r="F325" s="69" t="s">
        <v>695</v>
      </c>
      <c r="G325" s="69" t="s">
        <v>1459</v>
      </c>
      <c r="H325" s="69">
        <v>1280</v>
      </c>
      <c r="I325" s="273">
        <v>42920.6666666667</v>
      </c>
      <c r="J325" s="273">
        <v>42923.5416666667</v>
      </c>
      <c r="K325" s="257">
        <f t="shared" si="10"/>
        <v>69</v>
      </c>
      <c r="L325" s="155">
        <v>90</v>
      </c>
      <c r="M325" s="257">
        <f t="shared" si="11"/>
        <v>6210</v>
      </c>
      <c r="N325" s="69"/>
    </row>
    <row r="326" spans="1:14">
      <c r="A326" s="213">
        <v>42926</v>
      </c>
      <c r="B326" s="168" t="s">
        <v>54</v>
      </c>
      <c r="C326" s="167" t="s">
        <v>197</v>
      </c>
      <c r="D326" s="154" t="s">
        <v>569</v>
      </c>
      <c r="E326" s="155" t="s">
        <v>56</v>
      </c>
      <c r="F326" s="69" t="s">
        <v>812</v>
      </c>
      <c r="G326" s="69" t="s">
        <v>1460</v>
      </c>
      <c r="H326" s="69">
        <v>1280</v>
      </c>
      <c r="I326" s="273">
        <v>42923.5416666667</v>
      </c>
      <c r="J326" s="273">
        <v>42925.0208333333</v>
      </c>
      <c r="K326" s="257">
        <f t="shared" si="10"/>
        <v>35.4999999983702</v>
      </c>
      <c r="L326" s="155">
        <v>90</v>
      </c>
      <c r="M326" s="257">
        <f t="shared" si="11"/>
        <v>3194.99999985332</v>
      </c>
      <c r="N326" s="69"/>
    </row>
    <row r="327" spans="1:14">
      <c r="A327" s="213">
        <v>42926</v>
      </c>
      <c r="B327" s="168" t="s">
        <v>54</v>
      </c>
      <c r="C327" s="167" t="s">
        <v>39</v>
      </c>
      <c r="D327" s="168" t="s">
        <v>532</v>
      </c>
      <c r="E327" s="155" t="s">
        <v>56</v>
      </c>
      <c r="F327" s="69" t="s">
        <v>1461</v>
      </c>
      <c r="G327" s="69" t="s">
        <v>1061</v>
      </c>
      <c r="H327" s="69">
        <v>1.1</v>
      </c>
      <c r="I327" s="273">
        <v>42924.7083333333</v>
      </c>
      <c r="J327" s="273">
        <v>42924.9375</v>
      </c>
      <c r="K327" s="257">
        <f t="shared" si="10"/>
        <v>5.50000000081491</v>
      </c>
      <c r="L327" s="155">
        <v>40</v>
      </c>
      <c r="M327" s="257">
        <f t="shared" si="11"/>
        <v>220.000000032596</v>
      </c>
      <c r="N327" s="69"/>
    </row>
    <row r="328" spans="1:14">
      <c r="A328" s="213">
        <v>42926</v>
      </c>
      <c r="B328" s="168" t="s">
        <v>54</v>
      </c>
      <c r="C328" s="161" t="s">
        <v>496</v>
      </c>
      <c r="D328" s="168" t="s">
        <v>204</v>
      </c>
      <c r="E328" s="155" t="s">
        <v>56</v>
      </c>
      <c r="F328" s="69" t="s">
        <v>1462</v>
      </c>
      <c r="G328" s="69" t="s">
        <v>1463</v>
      </c>
      <c r="H328" s="69">
        <v>1.1</v>
      </c>
      <c r="I328" s="273">
        <v>42924.625</v>
      </c>
      <c r="J328" s="273">
        <v>42924.7083333333</v>
      </c>
      <c r="K328" s="257">
        <f t="shared" si="10"/>
        <v>1.99999999918509</v>
      </c>
      <c r="L328" s="155">
        <v>25</v>
      </c>
      <c r="M328" s="257">
        <f t="shared" si="11"/>
        <v>49.9999999796273</v>
      </c>
      <c r="N328" s="69"/>
    </row>
    <row r="329" spans="1:14">
      <c r="A329" s="213">
        <v>42926</v>
      </c>
      <c r="B329" s="168" t="s">
        <v>54</v>
      </c>
      <c r="C329" s="167" t="s">
        <v>39</v>
      </c>
      <c r="D329" s="168" t="s">
        <v>532</v>
      </c>
      <c r="E329" s="155" t="s">
        <v>56</v>
      </c>
      <c r="F329" s="69" t="s">
        <v>948</v>
      </c>
      <c r="G329" s="69" t="s">
        <v>1061</v>
      </c>
      <c r="H329" s="69">
        <v>1.1</v>
      </c>
      <c r="I329" s="273">
        <v>42923.5833333333</v>
      </c>
      <c r="J329" s="273">
        <v>42924.625</v>
      </c>
      <c r="K329" s="257">
        <f t="shared" si="10"/>
        <v>25.0000000008149</v>
      </c>
      <c r="L329" s="155">
        <v>40</v>
      </c>
      <c r="M329" s="257">
        <f t="shared" si="11"/>
        <v>1000.0000000326</v>
      </c>
      <c r="N329" s="69"/>
    </row>
    <row r="330" spans="1:14">
      <c r="A330" s="213">
        <v>42926</v>
      </c>
      <c r="B330" s="168" t="s">
        <v>54</v>
      </c>
      <c r="C330" s="167" t="s">
        <v>27</v>
      </c>
      <c r="D330" s="154" t="s">
        <v>570</v>
      </c>
      <c r="E330" s="155" t="s">
        <v>56</v>
      </c>
      <c r="F330" s="69" t="s">
        <v>695</v>
      </c>
      <c r="G330" s="69" t="s">
        <v>1057</v>
      </c>
      <c r="H330" s="69">
        <v>1.1</v>
      </c>
      <c r="I330" s="273">
        <v>42922.6666666667</v>
      </c>
      <c r="J330" s="273">
        <v>42923.5833333333</v>
      </c>
      <c r="K330" s="257">
        <f t="shared" si="10"/>
        <v>21.9999999983702</v>
      </c>
      <c r="L330" s="155">
        <v>40</v>
      </c>
      <c r="M330" s="257">
        <f t="shared" si="11"/>
        <v>879.999999934808</v>
      </c>
      <c r="N330" s="69"/>
    </row>
    <row r="331" spans="1:14">
      <c r="A331" s="213">
        <v>42928</v>
      </c>
      <c r="B331" s="168" t="s">
        <v>54</v>
      </c>
      <c r="C331" s="167" t="s">
        <v>27</v>
      </c>
      <c r="D331" s="154" t="s">
        <v>570</v>
      </c>
      <c r="E331" s="155" t="s">
        <v>56</v>
      </c>
      <c r="F331" s="69" t="s">
        <v>690</v>
      </c>
      <c r="G331" s="69" t="s">
        <v>1045</v>
      </c>
      <c r="H331" s="69">
        <v>1.1</v>
      </c>
      <c r="I331" s="273">
        <v>42925.8333333333</v>
      </c>
      <c r="J331" s="273">
        <v>42926.8958333333</v>
      </c>
      <c r="K331" s="257">
        <f t="shared" si="10"/>
        <v>25.5</v>
      </c>
      <c r="L331" s="155">
        <v>40</v>
      </c>
      <c r="M331" s="257">
        <f t="shared" si="11"/>
        <v>1020</v>
      </c>
      <c r="N331" s="69"/>
    </row>
    <row r="332" spans="1:14">
      <c r="A332" s="213">
        <v>42928</v>
      </c>
      <c r="B332" s="168" t="s">
        <v>54</v>
      </c>
      <c r="C332" s="167" t="s">
        <v>27</v>
      </c>
      <c r="D332" s="168" t="s">
        <v>535</v>
      </c>
      <c r="E332" s="155" t="s">
        <v>56</v>
      </c>
      <c r="F332" s="69" t="s">
        <v>698</v>
      </c>
      <c r="G332" s="69" t="s">
        <v>1084</v>
      </c>
      <c r="H332" s="69">
        <v>1.1</v>
      </c>
      <c r="I332" s="273">
        <v>42926.8958333333</v>
      </c>
      <c r="J332" s="273">
        <v>42927.8333333333</v>
      </c>
      <c r="K332" s="257">
        <f t="shared" si="10"/>
        <v>22.5</v>
      </c>
      <c r="L332" s="155">
        <v>40</v>
      </c>
      <c r="M332" s="257">
        <f t="shared" si="11"/>
        <v>900</v>
      </c>
      <c r="N332" s="69"/>
    </row>
    <row r="333" spans="1:14">
      <c r="A333" s="213">
        <v>42928</v>
      </c>
      <c r="B333" s="168" t="s">
        <v>54</v>
      </c>
      <c r="C333" s="167" t="s">
        <v>340</v>
      </c>
      <c r="D333" s="154" t="s">
        <v>568</v>
      </c>
      <c r="E333" s="155" t="s">
        <v>56</v>
      </c>
      <c r="F333" s="69" t="s">
        <v>690</v>
      </c>
      <c r="G333" s="69" t="s">
        <v>1464</v>
      </c>
      <c r="H333" s="69">
        <v>1.3</v>
      </c>
      <c r="I333" s="273">
        <v>42919.9166666667</v>
      </c>
      <c r="J333" s="273">
        <v>42920.2708333333</v>
      </c>
      <c r="K333" s="257">
        <f t="shared" si="10"/>
        <v>8.49999999837019</v>
      </c>
      <c r="L333" s="155">
        <v>40</v>
      </c>
      <c r="M333" s="257">
        <f t="shared" si="11"/>
        <v>339.999999934808</v>
      </c>
      <c r="N333" s="69"/>
    </row>
    <row r="334" spans="1:14">
      <c r="A334" s="213">
        <v>42928</v>
      </c>
      <c r="B334" s="168" t="s">
        <v>54</v>
      </c>
      <c r="C334" s="167" t="s">
        <v>96</v>
      </c>
      <c r="D334" s="154" t="s">
        <v>436</v>
      </c>
      <c r="E334" s="154" t="s">
        <v>280</v>
      </c>
      <c r="F334" s="69" t="s">
        <v>695</v>
      </c>
      <c r="G334" s="69" t="s">
        <v>1465</v>
      </c>
      <c r="H334" s="69">
        <v>1.6</v>
      </c>
      <c r="I334" s="273">
        <v>42924.3541666667</v>
      </c>
      <c r="J334" s="273">
        <v>42927.6666666667</v>
      </c>
      <c r="K334" s="257">
        <f t="shared" si="10"/>
        <v>79.5</v>
      </c>
      <c r="L334" s="155">
        <v>60</v>
      </c>
      <c r="M334" s="257">
        <f t="shared" si="11"/>
        <v>4770</v>
      </c>
      <c r="N334" s="69"/>
    </row>
    <row r="335" spans="1:14">
      <c r="A335" s="213">
        <v>42928</v>
      </c>
      <c r="B335" s="168" t="s">
        <v>54</v>
      </c>
      <c r="C335" s="167" t="s">
        <v>27</v>
      </c>
      <c r="D335" s="168" t="s">
        <v>534</v>
      </c>
      <c r="E335" s="155" t="s">
        <v>56</v>
      </c>
      <c r="F335" s="69" t="s">
        <v>1440</v>
      </c>
      <c r="G335" s="69" t="s">
        <v>1466</v>
      </c>
      <c r="H335" s="69">
        <v>1.1</v>
      </c>
      <c r="I335" s="273">
        <v>42924.9375</v>
      </c>
      <c r="J335" s="273">
        <v>42925.8333333333</v>
      </c>
      <c r="K335" s="257">
        <f t="shared" si="10"/>
        <v>21.4999999991851</v>
      </c>
      <c r="L335" s="155">
        <v>40</v>
      </c>
      <c r="M335" s="257">
        <f t="shared" si="11"/>
        <v>859.999999967404</v>
      </c>
      <c r="N335" s="69"/>
    </row>
    <row r="336" spans="1:14">
      <c r="A336" s="213">
        <v>42930</v>
      </c>
      <c r="B336" s="168" t="s">
        <v>54</v>
      </c>
      <c r="C336" s="167" t="s">
        <v>27</v>
      </c>
      <c r="D336" s="168" t="s">
        <v>535</v>
      </c>
      <c r="E336" s="155" t="s">
        <v>56</v>
      </c>
      <c r="F336" s="69" t="s">
        <v>1451</v>
      </c>
      <c r="G336" s="69" t="s">
        <v>1467</v>
      </c>
      <c r="H336" s="69">
        <v>1.1</v>
      </c>
      <c r="I336" s="273">
        <v>42928.7083333333</v>
      </c>
      <c r="J336" s="273">
        <v>42928.7916666667</v>
      </c>
      <c r="K336" s="257">
        <f t="shared" si="10"/>
        <v>1.99999999988358</v>
      </c>
      <c r="L336" s="155">
        <v>40</v>
      </c>
      <c r="M336" s="257">
        <f t="shared" si="11"/>
        <v>79.9999999953432</v>
      </c>
      <c r="N336" s="69"/>
    </row>
    <row r="337" spans="1:14">
      <c r="A337" s="213">
        <v>42930</v>
      </c>
      <c r="B337" s="168" t="s">
        <v>54</v>
      </c>
      <c r="C337" s="167" t="s">
        <v>27</v>
      </c>
      <c r="D337" s="168" t="s">
        <v>535</v>
      </c>
      <c r="E337" s="155" t="s">
        <v>56</v>
      </c>
      <c r="F337" s="69" t="s">
        <v>695</v>
      </c>
      <c r="G337" s="69" t="s">
        <v>1070</v>
      </c>
      <c r="H337" s="69">
        <v>1.1</v>
      </c>
      <c r="I337" s="273">
        <v>42927.8333333333</v>
      </c>
      <c r="J337" s="273">
        <v>42928.7083333333</v>
      </c>
      <c r="K337" s="257">
        <v>19.5</v>
      </c>
      <c r="L337" s="155">
        <v>40</v>
      </c>
      <c r="M337" s="257">
        <f t="shared" si="11"/>
        <v>780</v>
      </c>
      <c r="N337" s="69" t="s">
        <v>1468</v>
      </c>
    </row>
    <row r="338" spans="1:14">
      <c r="A338" s="213">
        <v>42930</v>
      </c>
      <c r="B338" s="168" t="s">
        <v>54</v>
      </c>
      <c r="C338" s="167" t="s">
        <v>197</v>
      </c>
      <c r="D338" s="154" t="s">
        <v>569</v>
      </c>
      <c r="E338" s="155" t="s">
        <v>56</v>
      </c>
      <c r="F338" s="69" t="s">
        <v>695</v>
      </c>
      <c r="G338" s="69" t="s">
        <v>1469</v>
      </c>
      <c r="H338" s="69">
        <v>1280</v>
      </c>
      <c r="I338" s="273">
        <v>42925.0208333333</v>
      </c>
      <c r="J338" s="273">
        <v>42928.875</v>
      </c>
      <c r="K338" s="257">
        <f t="shared" ref="K338:K401" si="12">(J338-I338)*24</f>
        <v>92.5000000008149</v>
      </c>
      <c r="L338" s="155">
        <v>90</v>
      </c>
      <c r="M338" s="257">
        <f t="shared" ref="M338:M401" si="13">K338*L338</f>
        <v>8325.00000007334</v>
      </c>
      <c r="N338" s="69"/>
    </row>
    <row r="339" spans="1:14">
      <c r="A339" s="213">
        <v>42930</v>
      </c>
      <c r="B339" s="168" t="s">
        <v>54</v>
      </c>
      <c r="C339" s="167" t="s">
        <v>40</v>
      </c>
      <c r="D339" s="154" t="s">
        <v>573</v>
      </c>
      <c r="E339" s="155" t="s">
        <v>56</v>
      </c>
      <c r="F339" s="69" t="s">
        <v>812</v>
      </c>
      <c r="G339" s="69" t="s">
        <v>1417</v>
      </c>
      <c r="H339" s="69">
        <v>1280</v>
      </c>
      <c r="I339" s="273">
        <v>42928.8958333333</v>
      </c>
      <c r="J339" s="273">
        <v>42929.0416666667</v>
      </c>
      <c r="K339" s="257">
        <f t="shared" si="12"/>
        <v>3.50000000162981</v>
      </c>
      <c r="L339" s="155">
        <v>90</v>
      </c>
      <c r="M339" s="257">
        <f t="shared" si="13"/>
        <v>315.000000146683</v>
      </c>
      <c r="N339" s="69"/>
    </row>
    <row r="340" spans="1:14">
      <c r="A340" s="213">
        <v>42932</v>
      </c>
      <c r="B340" s="168" t="s">
        <v>54</v>
      </c>
      <c r="C340" s="167" t="s">
        <v>96</v>
      </c>
      <c r="D340" s="154" t="s">
        <v>436</v>
      </c>
      <c r="E340" s="154" t="s">
        <v>280</v>
      </c>
      <c r="F340" s="69" t="s">
        <v>698</v>
      </c>
      <c r="G340" s="69" t="s">
        <v>1263</v>
      </c>
      <c r="H340" s="69">
        <v>1.6</v>
      </c>
      <c r="I340" s="273">
        <v>42927.6666666667</v>
      </c>
      <c r="J340" s="273">
        <v>42931.4583333333</v>
      </c>
      <c r="K340" s="257">
        <v>89.5</v>
      </c>
      <c r="L340" s="155">
        <v>60</v>
      </c>
      <c r="M340" s="257">
        <f t="shared" si="13"/>
        <v>5370</v>
      </c>
      <c r="N340" s="69" t="s">
        <v>1468</v>
      </c>
    </row>
    <row r="341" spans="1:14">
      <c r="A341" s="213">
        <v>42932</v>
      </c>
      <c r="B341" s="168" t="s">
        <v>54</v>
      </c>
      <c r="C341" s="167" t="s">
        <v>27</v>
      </c>
      <c r="D341" s="154" t="s">
        <v>471</v>
      </c>
      <c r="E341" s="154" t="s">
        <v>261</v>
      </c>
      <c r="F341" s="69" t="s">
        <v>686</v>
      </c>
      <c r="G341" s="69" t="s">
        <v>1399</v>
      </c>
      <c r="H341" s="69">
        <v>1.6</v>
      </c>
      <c r="I341" s="273">
        <v>42931.6666666667</v>
      </c>
      <c r="J341" s="273">
        <v>42931.7083333333</v>
      </c>
      <c r="K341" s="257">
        <f t="shared" si="12"/>
        <v>0.999999998370185</v>
      </c>
      <c r="L341" s="155">
        <v>60</v>
      </c>
      <c r="M341" s="257">
        <f t="shared" si="13"/>
        <v>59.9999999022111</v>
      </c>
      <c r="N341" s="69"/>
    </row>
    <row r="342" spans="1:14">
      <c r="A342" s="213">
        <v>42932</v>
      </c>
      <c r="B342" s="168" t="s">
        <v>54</v>
      </c>
      <c r="C342" s="167" t="s">
        <v>340</v>
      </c>
      <c r="D342" s="154" t="s">
        <v>568</v>
      </c>
      <c r="E342" s="155" t="s">
        <v>56</v>
      </c>
      <c r="F342" s="69" t="s">
        <v>812</v>
      </c>
      <c r="G342" s="69" t="s">
        <v>1052</v>
      </c>
      <c r="H342" s="69">
        <v>1.6</v>
      </c>
      <c r="I342" s="273">
        <v>42931.4583333333</v>
      </c>
      <c r="J342" s="273">
        <v>42931.6666666667</v>
      </c>
      <c r="K342" s="257">
        <f t="shared" si="12"/>
        <v>5.00000000162981</v>
      </c>
      <c r="L342" s="155">
        <v>60</v>
      </c>
      <c r="M342" s="257">
        <f t="shared" si="13"/>
        <v>300.000000097789</v>
      </c>
      <c r="N342" s="69"/>
    </row>
    <row r="343" spans="1:14">
      <c r="A343" s="213">
        <v>42934</v>
      </c>
      <c r="B343" s="168" t="s">
        <v>54</v>
      </c>
      <c r="C343" s="161" t="s">
        <v>39</v>
      </c>
      <c r="D343" s="168" t="s">
        <v>522</v>
      </c>
      <c r="E343" s="155" t="s">
        <v>56</v>
      </c>
      <c r="F343" s="69" t="s">
        <v>751</v>
      </c>
      <c r="G343" s="69" t="s">
        <v>1470</v>
      </c>
      <c r="H343" s="69">
        <v>1.1</v>
      </c>
      <c r="I343" s="273">
        <v>42933.125</v>
      </c>
      <c r="J343" s="273">
        <v>42933.875</v>
      </c>
      <c r="K343" s="257">
        <f t="shared" si="12"/>
        <v>18</v>
      </c>
      <c r="L343" s="155">
        <v>40</v>
      </c>
      <c r="M343" s="257">
        <f t="shared" si="13"/>
        <v>720</v>
      </c>
      <c r="N343" s="69"/>
    </row>
    <row r="344" spans="1:14">
      <c r="A344" s="213">
        <v>42934</v>
      </c>
      <c r="B344" s="168" t="s">
        <v>54</v>
      </c>
      <c r="C344" s="167" t="s">
        <v>39</v>
      </c>
      <c r="D344" s="168" t="s">
        <v>533</v>
      </c>
      <c r="E344" s="155" t="s">
        <v>56</v>
      </c>
      <c r="F344" s="69" t="s">
        <v>690</v>
      </c>
      <c r="G344" s="69" t="s">
        <v>1471</v>
      </c>
      <c r="H344" s="69">
        <v>1.1</v>
      </c>
      <c r="I344" s="273">
        <v>42932.9166666667</v>
      </c>
      <c r="J344" s="273">
        <v>42933.125</v>
      </c>
      <c r="K344" s="257">
        <f t="shared" si="12"/>
        <v>4.99999999918509</v>
      </c>
      <c r="L344" s="155">
        <v>40</v>
      </c>
      <c r="M344" s="257">
        <f t="shared" si="13"/>
        <v>199.999999967404</v>
      </c>
      <c r="N344" s="69"/>
    </row>
    <row r="345" spans="1:14">
      <c r="A345" s="213">
        <v>42934</v>
      </c>
      <c r="B345" s="168" t="s">
        <v>54</v>
      </c>
      <c r="C345" s="161" t="s">
        <v>39</v>
      </c>
      <c r="D345" s="168" t="s">
        <v>522</v>
      </c>
      <c r="E345" s="155" t="s">
        <v>56</v>
      </c>
      <c r="F345" s="69" t="s">
        <v>690</v>
      </c>
      <c r="G345" s="69" t="s">
        <v>1472</v>
      </c>
      <c r="H345" s="69">
        <v>1.1</v>
      </c>
      <c r="I345" s="273">
        <v>42932.4166666667</v>
      </c>
      <c r="J345" s="273">
        <v>42932.9166666667</v>
      </c>
      <c r="K345" s="257">
        <f t="shared" si="12"/>
        <v>12</v>
      </c>
      <c r="L345" s="155">
        <v>40</v>
      </c>
      <c r="M345" s="257">
        <f t="shared" si="13"/>
        <v>480</v>
      </c>
      <c r="N345" s="69"/>
    </row>
    <row r="346" spans="1:14">
      <c r="A346" s="213">
        <v>42934</v>
      </c>
      <c r="B346" s="168" t="s">
        <v>54</v>
      </c>
      <c r="C346" s="161" t="s">
        <v>39</v>
      </c>
      <c r="D346" s="168" t="s">
        <v>522</v>
      </c>
      <c r="E346" s="155" t="s">
        <v>56</v>
      </c>
      <c r="F346" s="69" t="s">
        <v>690</v>
      </c>
      <c r="G346" s="69" t="s">
        <v>1473</v>
      </c>
      <c r="H346" s="69">
        <v>1.1</v>
      </c>
      <c r="I346" s="273">
        <v>42931.7291666667</v>
      </c>
      <c r="J346" s="273">
        <v>42932.4166666667</v>
      </c>
      <c r="K346" s="257">
        <f t="shared" si="12"/>
        <v>16.5</v>
      </c>
      <c r="L346" s="155">
        <v>40</v>
      </c>
      <c r="M346" s="257">
        <f t="shared" si="13"/>
        <v>660</v>
      </c>
      <c r="N346" s="69"/>
    </row>
    <row r="347" spans="1:14">
      <c r="A347" s="213">
        <v>42934</v>
      </c>
      <c r="B347" s="168" t="s">
        <v>54</v>
      </c>
      <c r="C347" s="167" t="s">
        <v>96</v>
      </c>
      <c r="D347" s="154" t="s">
        <v>436</v>
      </c>
      <c r="E347" s="154" t="s">
        <v>280</v>
      </c>
      <c r="F347" s="69" t="s">
        <v>695</v>
      </c>
      <c r="G347" s="69" t="s">
        <v>1465</v>
      </c>
      <c r="H347" s="69">
        <v>1.6</v>
      </c>
      <c r="I347" s="273">
        <v>42931.6666666667</v>
      </c>
      <c r="J347" s="273">
        <v>42932.875</v>
      </c>
      <c r="K347" s="257">
        <f t="shared" si="12"/>
        <v>28.9999999991851</v>
      </c>
      <c r="L347" s="155">
        <v>60</v>
      </c>
      <c r="M347" s="257">
        <f t="shared" si="13"/>
        <v>1739.99999995111</v>
      </c>
      <c r="N347" s="69"/>
    </row>
    <row r="348" spans="1:14">
      <c r="A348" s="213">
        <v>42938</v>
      </c>
      <c r="B348" s="168" t="s">
        <v>54</v>
      </c>
      <c r="C348" s="161" t="s">
        <v>39</v>
      </c>
      <c r="D348" s="168" t="s">
        <v>522</v>
      </c>
      <c r="E348" s="155" t="s">
        <v>56</v>
      </c>
      <c r="F348" s="69" t="s">
        <v>751</v>
      </c>
      <c r="G348" s="69" t="s">
        <v>1474</v>
      </c>
      <c r="H348" s="69">
        <v>1.1</v>
      </c>
      <c r="I348" s="273">
        <v>42933.875</v>
      </c>
      <c r="J348" s="273">
        <v>42934.4791666667</v>
      </c>
      <c r="K348" s="257">
        <f t="shared" si="12"/>
        <v>14.5000000008149</v>
      </c>
      <c r="L348" s="155">
        <v>40</v>
      </c>
      <c r="M348" s="257">
        <f t="shared" si="13"/>
        <v>580.000000032596</v>
      </c>
      <c r="N348" s="69"/>
    </row>
    <row r="349" spans="1:14">
      <c r="A349" s="213">
        <v>42938</v>
      </c>
      <c r="B349" s="168" t="s">
        <v>54</v>
      </c>
      <c r="C349" s="161" t="s">
        <v>39</v>
      </c>
      <c r="D349" s="168" t="s">
        <v>522</v>
      </c>
      <c r="E349" s="155" t="s">
        <v>56</v>
      </c>
      <c r="F349" s="69" t="s">
        <v>751</v>
      </c>
      <c r="G349" s="69" t="s">
        <v>1475</v>
      </c>
      <c r="H349" s="69">
        <v>1.1</v>
      </c>
      <c r="I349" s="273">
        <v>42934.6875</v>
      </c>
      <c r="J349" s="273">
        <v>42935.8541666667</v>
      </c>
      <c r="K349" s="257">
        <f t="shared" si="12"/>
        <v>28.0000000008149</v>
      </c>
      <c r="L349" s="155">
        <v>40</v>
      </c>
      <c r="M349" s="257">
        <f t="shared" si="13"/>
        <v>1120.0000000326</v>
      </c>
      <c r="N349" s="69"/>
    </row>
    <row r="350" spans="1:14">
      <c r="A350" s="213">
        <v>42938</v>
      </c>
      <c r="B350" s="155" t="s">
        <v>54</v>
      </c>
      <c r="C350" s="161" t="s">
        <v>295</v>
      </c>
      <c r="D350" s="166" t="s">
        <v>92</v>
      </c>
      <c r="E350" s="159" t="s">
        <v>84</v>
      </c>
      <c r="F350" s="69" t="s">
        <v>754</v>
      </c>
      <c r="G350" s="69" t="s">
        <v>1476</v>
      </c>
      <c r="H350" s="69">
        <v>1.1</v>
      </c>
      <c r="I350" s="273">
        <v>42936.375</v>
      </c>
      <c r="J350" s="273">
        <v>42936.9375</v>
      </c>
      <c r="K350" s="257">
        <f t="shared" si="12"/>
        <v>13.5</v>
      </c>
      <c r="L350" s="155">
        <v>50</v>
      </c>
      <c r="M350" s="257">
        <f t="shared" si="13"/>
        <v>675</v>
      </c>
      <c r="N350" s="69"/>
    </row>
    <row r="351" spans="1:14">
      <c r="A351" s="213">
        <v>42938</v>
      </c>
      <c r="B351" s="168" t="s">
        <v>54</v>
      </c>
      <c r="C351" s="161" t="s">
        <v>39</v>
      </c>
      <c r="D351" s="168" t="s">
        <v>522</v>
      </c>
      <c r="E351" s="155" t="s">
        <v>56</v>
      </c>
      <c r="F351" s="69" t="s">
        <v>751</v>
      </c>
      <c r="G351" s="69" t="s">
        <v>1477</v>
      </c>
      <c r="H351" s="69">
        <v>1.1</v>
      </c>
      <c r="I351" s="273">
        <v>42937.5833333333</v>
      </c>
      <c r="J351" s="273">
        <v>42938.1041666667</v>
      </c>
      <c r="K351" s="257">
        <f t="shared" si="12"/>
        <v>12.5000000016298</v>
      </c>
      <c r="L351" s="155">
        <v>40</v>
      </c>
      <c r="M351" s="257">
        <f t="shared" si="13"/>
        <v>500.000000065192</v>
      </c>
      <c r="N351" s="69"/>
    </row>
    <row r="352" spans="1:14">
      <c r="A352" s="213">
        <v>42938</v>
      </c>
      <c r="B352" s="168" t="s">
        <v>54</v>
      </c>
      <c r="C352" s="161" t="s">
        <v>39</v>
      </c>
      <c r="D352" s="168" t="s">
        <v>522</v>
      </c>
      <c r="E352" s="155" t="s">
        <v>56</v>
      </c>
      <c r="F352" s="69" t="s">
        <v>690</v>
      </c>
      <c r="G352" s="69" t="s">
        <v>1478</v>
      </c>
      <c r="H352" s="69">
        <v>1.1</v>
      </c>
      <c r="I352" s="273">
        <v>42936.9375</v>
      </c>
      <c r="J352" s="273">
        <v>42937.5833333333</v>
      </c>
      <c r="K352" s="257">
        <f t="shared" si="12"/>
        <v>15.4999999991851</v>
      </c>
      <c r="L352" s="155">
        <v>40</v>
      </c>
      <c r="M352" s="257">
        <f t="shared" si="13"/>
        <v>619.999999967404</v>
      </c>
      <c r="N352" s="69"/>
    </row>
    <row r="353" spans="1:14">
      <c r="A353" s="213">
        <v>42938</v>
      </c>
      <c r="B353" s="168" t="s">
        <v>54</v>
      </c>
      <c r="C353" s="161" t="s">
        <v>39</v>
      </c>
      <c r="D353" s="168" t="s">
        <v>522</v>
      </c>
      <c r="E353" s="155" t="s">
        <v>56</v>
      </c>
      <c r="F353" s="69" t="s">
        <v>812</v>
      </c>
      <c r="G353" s="69" t="s">
        <v>1112</v>
      </c>
      <c r="H353" s="69">
        <v>1.6</v>
      </c>
      <c r="I353" s="273">
        <v>42933.875</v>
      </c>
      <c r="J353" s="273">
        <v>42936.5416666667</v>
      </c>
      <c r="K353" s="257">
        <f t="shared" si="12"/>
        <v>64.0000000008149</v>
      </c>
      <c r="L353" s="155">
        <v>60</v>
      </c>
      <c r="M353" s="257">
        <f t="shared" si="13"/>
        <v>3840.00000004889</v>
      </c>
      <c r="N353" s="69"/>
    </row>
    <row r="354" spans="1:14">
      <c r="A354" s="213">
        <v>42938</v>
      </c>
      <c r="B354" s="168" t="s">
        <v>54</v>
      </c>
      <c r="C354" s="161" t="s">
        <v>201</v>
      </c>
      <c r="D354" s="168" t="s">
        <v>202</v>
      </c>
      <c r="E354" s="155" t="s">
        <v>56</v>
      </c>
      <c r="F354" s="69" t="s">
        <v>1479</v>
      </c>
      <c r="G354" s="69" t="s">
        <v>1397</v>
      </c>
      <c r="H354" s="69">
        <v>1.6</v>
      </c>
      <c r="I354" s="273">
        <v>42936.5416666667</v>
      </c>
      <c r="J354" s="273">
        <v>42936.7083333333</v>
      </c>
      <c r="K354" s="257">
        <f t="shared" si="12"/>
        <v>3.99999999837019</v>
      </c>
      <c r="L354" s="155">
        <v>60</v>
      </c>
      <c r="M354" s="257">
        <f t="shared" si="13"/>
        <v>239.999999902211</v>
      </c>
      <c r="N354" s="69"/>
    </row>
    <row r="355" spans="1:14">
      <c r="A355" s="213">
        <v>42938</v>
      </c>
      <c r="B355" s="168" t="s">
        <v>54</v>
      </c>
      <c r="C355" s="161" t="s">
        <v>201</v>
      </c>
      <c r="D355" s="168" t="s">
        <v>202</v>
      </c>
      <c r="E355" s="155" t="s">
        <v>56</v>
      </c>
      <c r="F355" s="69" t="s">
        <v>1479</v>
      </c>
      <c r="G355" s="69" t="s">
        <v>1480</v>
      </c>
      <c r="H355" s="69">
        <v>1.6</v>
      </c>
      <c r="I355" s="273">
        <v>42937.9375</v>
      </c>
      <c r="J355" s="273">
        <v>42938.0208333333</v>
      </c>
      <c r="K355" s="257">
        <f t="shared" si="12"/>
        <v>1.99999999918509</v>
      </c>
      <c r="L355" s="155">
        <v>60</v>
      </c>
      <c r="M355" s="257">
        <f t="shared" si="13"/>
        <v>119.999999951105</v>
      </c>
      <c r="N355" s="69"/>
    </row>
    <row r="356" spans="1:14">
      <c r="A356" s="213">
        <v>42938</v>
      </c>
      <c r="B356" s="168" t="s">
        <v>54</v>
      </c>
      <c r="C356" s="161" t="s">
        <v>39</v>
      </c>
      <c r="D356" s="168" t="s">
        <v>522</v>
      </c>
      <c r="E356" s="155" t="s">
        <v>56</v>
      </c>
      <c r="F356" s="69" t="s">
        <v>751</v>
      </c>
      <c r="G356" s="69" t="s">
        <v>1481</v>
      </c>
      <c r="H356" s="69">
        <v>1.1</v>
      </c>
      <c r="I356" s="273">
        <v>42938.8333333333</v>
      </c>
      <c r="J356" s="273">
        <v>42939.2291666667</v>
      </c>
      <c r="K356" s="257">
        <f t="shared" si="12"/>
        <v>9.50000000162981</v>
      </c>
      <c r="L356" s="155">
        <v>40</v>
      </c>
      <c r="M356" s="257">
        <f t="shared" si="13"/>
        <v>380.000000065192</v>
      </c>
      <c r="N356" s="69"/>
    </row>
    <row r="357" spans="1:14">
      <c r="A357" s="213">
        <v>42938</v>
      </c>
      <c r="B357" s="168" t="s">
        <v>54</v>
      </c>
      <c r="C357" s="161" t="s">
        <v>39</v>
      </c>
      <c r="D357" s="168" t="s">
        <v>522</v>
      </c>
      <c r="E357" s="155" t="s">
        <v>56</v>
      </c>
      <c r="F357" s="69" t="s">
        <v>690</v>
      </c>
      <c r="G357" s="69" t="s">
        <v>1473</v>
      </c>
      <c r="H357" s="69">
        <v>1.1</v>
      </c>
      <c r="I357" s="273">
        <v>42938.1041666667</v>
      </c>
      <c r="J357" s="273">
        <v>42938.8333333333</v>
      </c>
      <c r="K357" s="257">
        <f t="shared" si="12"/>
        <v>17.4999999983702</v>
      </c>
      <c r="L357" s="155">
        <v>40</v>
      </c>
      <c r="M357" s="257">
        <f t="shared" si="13"/>
        <v>699.999999934808</v>
      </c>
      <c r="N357" s="69"/>
    </row>
    <row r="358" spans="1:14">
      <c r="A358" s="213">
        <v>42938</v>
      </c>
      <c r="B358" s="168" t="s">
        <v>54</v>
      </c>
      <c r="C358" s="161" t="s">
        <v>39</v>
      </c>
      <c r="D358" s="168" t="s">
        <v>522</v>
      </c>
      <c r="E358" s="155" t="s">
        <v>56</v>
      </c>
      <c r="F358" s="69" t="s">
        <v>695</v>
      </c>
      <c r="G358" s="69" t="s">
        <v>1113</v>
      </c>
      <c r="H358" s="69">
        <v>1.3</v>
      </c>
      <c r="I358" s="273">
        <v>42935.4166666667</v>
      </c>
      <c r="J358" s="273">
        <v>42938.75</v>
      </c>
      <c r="K358" s="257">
        <f t="shared" si="12"/>
        <v>79.9999999991851</v>
      </c>
      <c r="L358" s="155">
        <v>50</v>
      </c>
      <c r="M358" s="257">
        <f t="shared" si="13"/>
        <v>3999.99999995926</v>
      </c>
      <c r="N358" s="69"/>
    </row>
    <row r="359" spans="1:14">
      <c r="A359" s="213">
        <v>42938</v>
      </c>
      <c r="B359" s="168" t="s">
        <v>54</v>
      </c>
      <c r="C359" s="161" t="s">
        <v>39</v>
      </c>
      <c r="D359" s="168" t="s">
        <v>522</v>
      </c>
      <c r="E359" s="155" t="s">
        <v>56</v>
      </c>
      <c r="F359" s="69" t="s">
        <v>821</v>
      </c>
      <c r="G359" s="69" t="s">
        <v>1113</v>
      </c>
      <c r="H359" s="69">
        <v>1.3</v>
      </c>
      <c r="I359" s="273">
        <v>42938.75</v>
      </c>
      <c r="J359" s="273">
        <v>42941.0208333333</v>
      </c>
      <c r="K359" s="257">
        <f t="shared" si="12"/>
        <v>54.4999999991851</v>
      </c>
      <c r="L359" s="155">
        <v>50</v>
      </c>
      <c r="M359" s="257">
        <f t="shared" si="13"/>
        <v>2724.99999995926</v>
      </c>
      <c r="N359" s="69"/>
    </row>
    <row r="360" spans="1:14">
      <c r="A360" s="213">
        <v>42938</v>
      </c>
      <c r="B360" s="168" t="s">
        <v>54</v>
      </c>
      <c r="C360" s="161" t="s">
        <v>39</v>
      </c>
      <c r="D360" s="168" t="s">
        <v>522</v>
      </c>
      <c r="E360" s="155" t="s">
        <v>56</v>
      </c>
      <c r="F360" s="69" t="s">
        <v>902</v>
      </c>
      <c r="G360" s="69" t="s">
        <v>1112</v>
      </c>
      <c r="H360" s="69">
        <v>1.6</v>
      </c>
      <c r="I360" s="273">
        <v>42938.0208333333</v>
      </c>
      <c r="J360" s="273">
        <v>42938.6458333333</v>
      </c>
      <c r="K360" s="257">
        <f t="shared" si="12"/>
        <v>15</v>
      </c>
      <c r="L360" s="155">
        <v>60</v>
      </c>
      <c r="M360" s="257">
        <f t="shared" si="13"/>
        <v>900</v>
      </c>
      <c r="N360" s="69"/>
    </row>
    <row r="361" spans="1:14">
      <c r="A361" s="213">
        <v>42945</v>
      </c>
      <c r="B361" s="168" t="s">
        <v>54</v>
      </c>
      <c r="C361" s="167" t="s">
        <v>39</v>
      </c>
      <c r="D361" s="154" t="s">
        <v>591</v>
      </c>
      <c r="E361" s="155" t="s">
        <v>56</v>
      </c>
      <c r="F361" s="69" t="s">
        <v>695</v>
      </c>
      <c r="G361" s="69" t="s">
        <v>1482</v>
      </c>
      <c r="H361" s="69">
        <v>1.1</v>
      </c>
      <c r="I361" s="273">
        <v>42942.8333333333</v>
      </c>
      <c r="J361" s="273">
        <v>42943.5833333333</v>
      </c>
      <c r="K361" s="257">
        <f t="shared" si="12"/>
        <v>18</v>
      </c>
      <c r="L361" s="155">
        <v>40</v>
      </c>
      <c r="M361" s="257">
        <f t="shared" si="13"/>
        <v>720</v>
      </c>
      <c r="N361" s="69"/>
    </row>
    <row r="362" spans="1:14">
      <c r="A362" s="213">
        <v>42945</v>
      </c>
      <c r="B362" s="159" t="s">
        <v>54</v>
      </c>
      <c r="C362" s="176" t="s">
        <v>295</v>
      </c>
      <c r="D362" s="175" t="s">
        <v>510</v>
      </c>
      <c r="E362" s="155" t="s">
        <v>56</v>
      </c>
      <c r="F362" s="69" t="s">
        <v>812</v>
      </c>
      <c r="G362" s="69" t="s">
        <v>1476</v>
      </c>
      <c r="H362" s="69">
        <v>1280</v>
      </c>
      <c r="I362" s="273">
        <v>42935.625</v>
      </c>
      <c r="J362" s="273">
        <v>42939.3333333333</v>
      </c>
      <c r="K362" s="257">
        <f t="shared" si="12"/>
        <v>88.9999999991851</v>
      </c>
      <c r="L362" s="155">
        <v>90</v>
      </c>
      <c r="M362" s="257">
        <f t="shared" si="13"/>
        <v>8009.99999992666</v>
      </c>
      <c r="N362" s="69"/>
    </row>
    <row r="363" spans="1:14">
      <c r="A363" s="213">
        <v>42945</v>
      </c>
      <c r="B363" s="168" t="s">
        <v>54</v>
      </c>
      <c r="C363" s="167" t="s">
        <v>39</v>
      </c>
      <c r="D363" s="154" t="s">
        <v>591</v>
      </c>
      <c r="E363" s="155" t="s">
        <v>56</v>
      </c>
      <c r="F363" s="69" t="s">
        <v>698</v>
      </c>
      <c r="G363" s="69" t="s">
        <v>1483</v>
      </c>
      <c r="H363" s="69">
        <v>1.1</v>
      </c>
      <c r="I363" s="273">
        <v>42941.75</v>
      </c>
      <c r="J363" s="273">
        <v>42942.5416666667</v>
      </c>
      <c r="K363" s="257">
        <f t="shared" si="12"/>
        <v>19.0000000008149</v>
      </c>
      <c r="L363" s="155">
        <v>40</v>
      </c>
      <c r="M363" s="257">
        <f t="shared" si="13"/>
        <v>760.000000032596</v>
      </c>
      <c r="N363" s="69"/>
    </row>
    <row r="364" spans="1:14">
      <c r="A364" s="213">
        <v>42945</v>
      </c>
      <c r="B364" s="168" t="s">
        <v>54</v>
      </c>
      <c r="C364" s="161" t="s">
        <v>39</v>
      </c>
      <c r="D364" s="168" t="s">
        <v>522</v>
      </c>
      <c r="E364" s="155" t="s">
        <v>56</v>
      </c>
      <c r="F364" s="69" t="s">
        <v>690</v>
      </c>
      <c r="G364" s="69" t="s">
        <v>1473</v>
      </c>
      <c r="H364" s="69">
        <v>1.1</v>
      </c>
      <c r="I364" s="273">
        <v>42940.6666666667</v>
      </c>
      <c r="J364" s="273">
        <v>42941.75</v>
      </c>
      <c r="K364" s="257">
        <f t="shared" si="12"/>
        <v>25.9999999991851</v>
      </c>
      <c r="L364" s="155">
        <v>40</v>
      </c>
      <c r="M364" s="257">
        <f t="shared" si="13"/>
        <v>1039.9999999674</v>
      </c>
      <c r="N364" s="69"/>
    </row>
    <row r="365" spans="1:14">
      <c r="A365" s="213">
        <v>42945</v>
      </c>
      <c r="B365" s="168" t="s">
        <v>54</v>
      </c>
      <c r="C365" s="161" t="s">
        <v>33</v>
      </c>
      <c r="D365" s="178" t="s">
        <v>605</v>
      </c>
      <c r="E365" s="196" t="s">
        <v>606</v>
      </c>
      <c r="F365" s="69" t="s">
        <v>698</v>
      </c>
      <c r="G365" s="69" t="s">
        <v>1484</v>
      </c>
      <c r="H365" s="69">
        <v>1.6</v>
      </c>
      <c r="I365" s="273">
        <v>42943.2083333333</v>
      </c>
      <c r="J365" s="273">
        <v>42945.0625</v>
      </c>
      <c r="K365" s="257">
        <v>40.5</v>
      </c>
      <c r="L365" s="155">
        <v>60</v>
      </c>
      <c r="M365" s="257">
        <f t="shared" si="13"/>
        <v>2430</v>
      </c>
      <c r="N365" s="69" t="s">
        <v>1485</v>
      </c>
    </row>
    <row r="366" spans="1:14">
      <c r="A366" s="213">
        <v>42947</v>
      </c>
      <c r="B366" s="168" t="s">
        <v>54</v>
      </c>
      <c r="C366" s="167" t="s">
        <v>27</v>
      </c>
      <c r="D366" s="154" t="s">
        <v>424</v>
      </c>
      <c r="E366" s="154" t="s">
        <v>342</v>
      </c>
      <c r="F366" s="69" t="s">
        <v>987</v>
      </c>
      <c r="G366" s="69" t="s">
        <v>966</v>
      </c>
      <c r="H366" s="69">
        <v>1.6</v>
      </c>
      <c r="I366" s="273">
        <v>42945.5416666667</v>
      </c>
      <c r="J366" s="273">
        <v>42945.5833333333</v>
      </c>
      <c r="K366" s="257">
        <f t="shared" si="12"/>
        <v>0.999999998370185</v>
      </c>
      <c r="L366" s="155">
        <v>60</v>
      </c>
      <c r="M366" s="257">
        <f t="shared" si="13"/>
        <v>59.9999999022111</v>
      </c>
      <c r="N366" s="69"/>
    </row>
    <row r="367" spans="1:14">
      <c r="A367" s="213">
        <v>42947</v>
      </c>
      <c r="B367" s="168" t="s">
        <v>54</v>
      </c>
      <c r="C367" s="161" t="s">
        <v>33</v>
      </c>
      <c r="D367" s="178" t="s">
        <v>605</v>
      </c>
      <c r="E367" s="196" t="s">
        <v>606</v>
      </c>
      <c r="F367" s="69" t="s">
        <v>890</v>
      </c>
      <c r="G367" s="69" t="s">
        <v>1484</v>
      </c>
      <c r="H367" s="69">
        <v>1.6</v>
      </c>
      <c r="I367" s="273">
        <v>42945.0625</v>
      </c>
      <c r="J367" s="273">
        <v>42945.5416666667</v>
      </c>
      <c r="K367" s="257">
        <f t="shared" si="12"/>
        <v>11.5000000008149</v>
      </c>
      <c r="L367" s="155">
        <v>60</v>
      </c>
      <c r="M367" s="257">
        <f t="shared" si="13"/>
        <v>690.000000048894</v>
      </c>
      <c r="N367" s="69"/>
    </row>
    <row r="368" spans="1:14">
      <c r="A368" s="213">
        <v>42949</v>
      </c>
      <c r="B368" s="168" t="s">
        <v>54</v>
      </c>
      <c r="C368" s="167" t="s">
        <v>197</v>
      </c>
      <c r="D368" s="154" t="s">
        <v>569</v>
      </c>
      <c r="E368" s="155" t="s">
        <v>56</v>
      </c>
      <c r="F368" s="69" t="s">
        <v>745</v>
      </c>
      <c r="G368" s="69" t="s">
        <v>1486</v>
      </c>
      <c r="H368" s="69">
        <v>1612</v>
      </c>
      <c r="I368" s="273">
        <v>42948.875</v>
      </c>
      <c r="J368" s="273">
        <v>42948.9166666667</v>
      </c>
      <c r="K368" s="257">
        <f t="shared" si="12"/>
        <v>1.00000000081491</v>
      </c>
      <c r="L368" s="155">
        <v>120</v>
      </c>
      <c r="M368" s="257">
        <f t="shared" si="13"/>
        <v>120.000000097789</v>
      </c>
      <c r="N368" s="69"/>
    </row>
    <row r="369" spans="1:14">
      <c r="A369" s="213">
        <v>42949</v>
      </c>
      <c r="B369" s="168" t="s">
        <v>54</v>
      </c>
      <c r="C369" s="167" t="s">
        <v>39</v>
      </c>
      <c r="D369" s="154" t="s">
        <v>591</v>
      </c>
      <c r="E369" s="155" t="s">
        <v>56</v>
      </c>
      <c r="F369" s="69" t="s">
        <v>690</v>
      </c>
      <c r="G369" s="69" t="s">
        <v>1487</v>
      </c>
      <c r="H369" s="69">
        <v>1.1</v>
      </c>
      <c r="I369" s="273">
        <v>42947.5833333333</v>
      </c>
      <c r="J369" s="273">
        <v>42947.875</v>
      </c>
      <c r="K369" s="257">
        <f t="shared" si="12"/>
        <v>7.00000000081491</v>
      </c>
      <c r="L369" s="155">
        <v>40</v>
      </c>
      <c r="M369" s="257">
        <f t="shared" si="13"/>
        <v>280.000000032596</v>
      </c>
      <c r="N369" s="69"/>
    </row>
    <row r="370" spans="1:14">
      <c r="A370" s="213">
        <v>42949</v>
      </c>
      <c r="B370" s="168" t="s">
        <v>54</v>
      </c>
      <c r="C370" s="167" t="s">
        <v>30</v>
      </c>
      <c r="D370" s="154" t="s">
        <v>588</v>
      </c>
      <c r="E370" s="155" t="s">
        <v>56</v>
      </c>
      <c r="F370" s="69" t="s">
        <v>937</v>
      </c>
      <c r="G370" s="69" t="s">
        <v>1135</v>
      </c>
      <c r="H370" s="69">
        <v>1.3</v>
      </c>
      <c r="I370" s="273">
        <v>42948.25</v>
      </c>
      <c r="J370" s="273">
        <v>42948.875</v>
      </c>
      <c r="K370" s="257">
        <f t="shared" si="12"/>
        <v>15</v>
      </c>
      <c r="L370" s="155">
        <v>40</v>
      </c>
      <c r="M370" s="257">
        <f t="shared" si="13"/>
        <v>600</v>
      </c>
      <c r="N370" s="69"/>
    </row>
    <row r="371" spans="1:14">
      <c r="A371" s="213">
        <v>42949</v>
      </c>
      <c r="B371" s="168" t="s">
        <v>54</v>
      </c>
      <c r="C371" s="161" t="s">
        <v>33</v>
      </c>
      <c r="D371" s="178" t="s">
        <v>605</v>
      </c>
      <c r="E371" s="196" t="s">
        <v>606</v>
      </c>
      <c r="F371" s="69" t="s">
        <v>695</v>
      </c>
      <c r="G371" s="69" t="s">
        <v>1134</v>
      </c>
      <c r="H371" s="69">
        <v>1.6</v>
      </c>
      <c r="I371" s="273">
        <v>42945.5833333333</v>
      </c>
      <c r="J371" s="273">
        <v>42948.2916666667</v>
      </c>
      <c r="K371" s="257">
        <f t="shared" si="12"/>
        <v>65.0000000016298</v>
      </c>
      <c r="L371" s="155">
        <v>60</v>
      </c>
      <c r="M371" s="257">
        <f t="shared" si="13"/>
        <v>3900.00000009779</v>
      </c>
      <c r="N371" s="69"/>
    </row>
    <row r="372" spans="1:14">
      <c r="A372" s="213">
        <v>42951</v>
      </c>
      <c r="B372" s="168" t="s">
        <v>54</v>
      </c>
      <c r="C372" s="167" t="s">
        <v>39</v>
      </c>
      <c r="D372" s="154" t="s">
        <v>591</v>
      </c>
      <c r="E372" s="155" t="s">
        <v>56</v>
      </c>
      <c r="F372" s="69" t="s">
        <v>695</v>
      </c>
      <c r="G372" s="69" t="s">
        <v>1482</v>
      </c>
      <c r="H372" s="69">
        <v>1.1</v>
      </c>
      <c r="I372" s="273">
        <v>42949.75</v>
      </c>
      <c r="J372" s="273">
        <v>42950.6875</v>
      </c>
      <c r="K372" s="257">
        <f t="shared" si="12"/>
        <v>22.5</v>
      </c>
      <c r="L372" s="155">
        <v>40</v>
      </c>
      <c r="M372" s="257">
        <f t="shared" si="13"/>
        <v>900</v>
      </c>
      <c r="N372" s="69"/>
    </row>
    <row r="373" spans="1:14">
      <c r="A373" s="213">
        <v>42951</v>
      </c>
      <c r="B373" s="168" t="s">
        <v>54</v>
      </c>
      <c r="C373" s="167" t="s">
        <v>39</v>
      </c>
      <c r="D373" s="154" t="s">
        <v>591</v>
      </c>
      <c r="E373" s="155" t="s">
        <v>56</v>
      </c>
      <c r="F373" s="69" t="s">
        <v>698</v>
      </c>
      <c r="G373" s="69" t="s">
        <v>1488</v>
      </c>
      <c r="H373" s="69">
        <v>1.1</v>
      </c>
      <c r="I373" s="273">
        <v>42948.6666666667</v>
      </c>
      <c r="J373" s="273">
        <v>42949.75</v>
      </c>
      <c r="K373" s="257">
        <f t="shared" si="12"/>
        <v>25.9999999991851</v>
      </c>
      <c r="L373" s="155">
        <v>40</v>
      </c>
      <c r="M373" s="257">
        <f t="shared" si="13"/>
        <v>1039.9999999674</v>
      </c>
      <c r="N373" s="69"/>
    </row>
    <row r="374" spans="1:14">
      <c r="A374" s="213">
        <v>42951</v>
      </c>
      <c r="B374" s="168" t="s">
        <v>54</v>
      </c>
      <c r="C374" s="167" t="s">
        <v>27</v>
      </c>
      <c r="D374" s="154" t="s">
        <v>583</v>
      </c>
      <c r="E374" s="155" t="s">
        <v>56</v>
      </c>
      <c r="F374" s="69" t="s">
        <v>917</v>
      </c>
      <c r="G374" s="69" t="s">
        <v>1128</v>
      </c>
      <c r="H374" s="69">
        <v>1.3</v>
      </c>
      <c r="I374" s="273">
        <v>42950.0416666667</v>
      </c>
      <c r="J374" s="273">
        <v>42950.6458333333</v>
      </c>
      <c r="K374" s="257">
        <f t="shared" si="12"/>
        <v>14.4999999983702</v>
      </c>
      <c r="L374" s="155">
        <v>50</v>
      </c>
      <c r="M374" s="257">
        <f t="shared" si="13"/>
        <v>724.99999991851</v>
      </c>
      <c r="N374" s="69"/>
    </row>
    <row r="375" spans="1:14">
      <c r="A375" s="213">
        <v>42951</v>
      </c>
      <c r="B375" s="168" t="s">
        <v>54</v>
      </c>
      <c r="C375" s="167" t="s">
        <v>27</v>
      </c>
      <c r="D375" s="154" t="s">
        <v>583</v>
      </c>
      <c r="E375" s="155" t="s">
        <v>56</v>
      </c>
      <c r="F375" s="69" t="s">
        <v>902</v>
      </c>
      <c r="G375" s="69" t="s">
        <v>1128</v>
      </c>
      <c r="H375" s="69">
        <v>1.3</v>
      </c>
      <c r="I375" s="273">
        <v>42948.875</v>
      </c>
      <c r="J375" s="273">
        <v>42950.0416666667</v>
      </c>
      <c r="K375" s="257">
        <f t="shared" si="12"/>
        <v>28.0000000008149</v>
      </c>
      <c r="L375" s="155">
        <v>50</v>
      </c>
      <c r="M375" s="257">
        <f t="shared" si="13"/>
        <v>1400.00000004074</v>
      </c>
      <c r="N375" s="69"/>
    </row>
    <row r="376" spans="1:14">
      <c r="A376" s="213">
        <v>42951</v>
      </c>
      <c r="B376" s="168" t="s">
        <v>54</v>
      </c>
      <c r="C376" s="161" t="s">
        <v>40</v>
      </c>
      <c r="D376" s="178" t="s">
        <v>603</v>
      </c>
      <c r="E376" s="196" t="s">
        <v>604</v>
      </c>
      <c r="F376" s="69" t="s">
        <v>698</v>
      </c>
      <c r="G376" s="69" t="s">
        <v>1124</v>
      </c>
      <c r="H376" s="69">
        <v>1.6</v>
      </c>
      <c r="I376" s="273">
        <v>42948.75</v>
      </c>
      <c r="J376" s="273">
        <v>42950.9791666667</v>
      </c>
      <c r="K376" s="257">
        <f t="shared" si="12"/>
        <v>53.5000000008149</v>
      </c>
      <c r="L376" s="155">
        <v>60</v>
      </c>
      <c r="M376" s="257">
        <f t="shared" si="13"/>
        <v>3210.00000004889</v>
      </c>
      <c r="N376" s="69"/>
    </row>
    <row r="377" ht="24" spans="1:14">
      <c r="A377" s="213">
        <v>42954</v>
      </c>
      <c r="B377" s="168" t="s">
        <v>54</v>
      </c>
      <c r="C377" s="161" t="s">
        <v>33</v>
      </c>
      <c r="D377" s="178" t="s">
        <v>613</v>
      </c>
      <c r="E377" s="196" t="s">
        <v>614</v>
      </c>
      <c r="F377" s="69" t="s">
        <v>695</v>
      </c>
      <c r="G377" s="69" t="s">
        <v>1133</v>
      </c>
      <c r="H377" s="69">
        <v>1.3</v>
      </c>
      <c r="I377" s="273">
        <v>42950.6458333333</v>
      </c>
      <c r="J377" s="273">
        <v>42951.5416666667</v>
      </c>
      <c r="K377" s="257">
        <f t="shared" si="12"/>
        <v>21.5000000016298</v>
      </c>
      <c r="L377" s="155">
        <v>40</v>
      </c>
      <c r="M377" s="257">
        <f t="shared" si="13"/>
        <v>860.000000065192</v>
      </c>
      <c r="N377" s="69"/>
    </row>
    <row r="378" spans="1:14">
      <c r="A378" s="213">
        <v>42954</v>
      </c>
      <c r="B378" s="168" t="s">
        <v>54</v>
      </c>
      <c r="C378" s="161" t="s">
        <v>40</v>
      </c>
      <c r="D378" s="178" t="s">
        <v>603</v>
      </c>
      <c r="E378" s="196" t="s">
        <v>604</v>
      </c>
      <c r="F378" s="69" t="s">
        <v>890</v>
      </c>
      <c r="G378" s="69" t="s">
        <v>1124</v>
      </c>
      <c r="H378" s="69">
        <v>1.6</v>
      </c>
      <c r="I378" s="273">
        <v>42950.9791666667</v>
      </c>
      <c r="J378" s="273">
        <v>42951.5416666667</v>
      </c>
      <c r="K378" s="257">
        <f t="shared" si="12"/>
        <v>13.5</v>
      </c>
      <c r="L378" s="155">
        <v>60</v>
      </c>
      <c r="M378" s="257">
        <f t="shared" si="13"/>
        <v>810</v>
      </c>
      <c r="N378" s="69"/>
    </row>
    <row r="379" spans="1:14">
      <c r="A379" s="213">
        <v>42954</v>
      </c>
      <c r="B379" s="168" t="s">
        <v>54</v>
      </c>
      <c r="C379" s="167" t="s">
        <v>27</v>
      </c>
      <c r="D379" s="154" t="s">
        <v>583</v>
      </c>
      <c r="E379" s="155" t="s">
        <v>56</v>
      </c>
      <c r="F379" s="69" t="s">
        <v>695</v>
      </c>
      <c r="G379" s="69" t="s">
        <v>1489</v>
      </c>
      <c r="H379" s="69">
        <v>1612</v>
      </c>
      <c r="I379" s="273">
        <v>42949.0416666667</v>
      </c>
      <c r="J379" s="273">
        <v>42951.2916666667</v>
      </c>
      <c r="K379" s="257">
        <f t="shared" si="12"/>
        <v>54</v>
      </c>
      <c r="L379" s="155">
        <v>120</v>
      </c>
      <c r="M379" s="257">
        <f t="shared" si="13"/>
        <v>6480</v>
      </c>
      <c r="N379" s="69"/>
    </row>
    <row r="380" spans="1:14">
      <c r="A380" s="213">
        <v>42954</v>
      </c>
      <c r="B380" s="168" t="s">
        <v>54</v>
      </c>
      <c r="C380" s="167" t="s">
        <v>45</v>
      </c>
      <c r="D380" s="154" t="s">
        <v>352</v>
      </c>
      <c r="E380" s="154" t="s">
        <v>280</v>
      </c>
      <c r="F380" s="69" t="s">
        <v>754</v>
      </c>
      <c r="G380" s="69" t="s">
        <v>1490</v>
      </c>
      <c r="H380" s="69">
        <v>1280</v>
      </c>
      <c r="I380" s="273">
        <v>42952.4583333333</v>
      </c>
      <c r="J380" s="273">
        <v>42952.6875</v>
      </c>
      <c r="K380" s="257">
        <f t="shared" si="12"/>
        <v>5.50000000081491</v>
      </c>
      <c r="L380" s="155">
        <v>90</v>
      </c>
      <c r="M380" s="257">
        <f t="shared" si="13"/>
        <v>495.000000073342</v>
      </c>
      <c r="N380" s="69"/>
    </row>
    <row r="381" spans="1:14">
      <c r="A381" s="213">
        <v>42954</v>
      </c>
      <c r="B381" s="168" t="s">
        <v>54</v>
      </c>
      <c r="C381" s="167" t="s">
        <v>30</v>
      </c>
      <c r="D381" s="154" t="s">
        <v>588</v>
      </c>
      <c r="E381" s="155" t="s">
        <v>56</v>
      </c>
      <c r="F381" s="69" t="s">
        <v>1103</v>
      </c>
      <c r="G381" s="69" t="s">
        <v>1135</v>
      </c>
      <c r="H381" s="69">
        <v>1.3</v>
      </c>
      <c r="I381" s="273">
        <v>42951.7708333333</v>
      </c>
      <c r="J381" s="273">
        <v>42952.5833333333</v>
      </c>
      <c r="K381" s="257">
        <f t="shared" si="12"/>
        <v>19.5</v>
      </c>
      <c r="L381" s="155">
        <v>50</v>
      </c>
      <c r="M381" s="257">
        <f t="shared" si="13"/>
        <v>975</v>
      </c>
      <c r="N381" s="69"/>
    </row>
    <row r="382" spans="1:14">
      <c r="A382" s="213">
        <v>42954</v>
      </c>
      <c r="B382" s="168" t="s">
        <v>54</v>
      </c>
      <c r="C382" s="167" t="s">
        <v>30</v>
      </c>
      <c r="D382" s="154" t="s">
        <v>588</v>
      </c>
      <c r="E382" s="155" t="s">
        <v>56</v>
      </c>
      <c r="F382" s="69" t="s">
        <v>1103</v>
      </c>
      <c r="G382" s="69" t="s">
        <v>1130</v>
      </c>
      <c r="H382" s="69">
        <v>1.3</v>
      </c>
      <c r="I382" s="273">
        <v>42952.8958333333</v>
      </c>
      <c r="J382" s="273">
        <v>42953.7083333333</v>
      </c>
      <c r="K382" s="257">
        <f t="shared" si="12"/>
        <v>19.5</v>
      </c>
      <c r="L382" s="155">
        <v>50</v>
      </c>
      <c r="M382" s="257">
        <f t="shared" si="13"/>
        <v>975</v>
      </c>
      <c r="N382" s="69"/>
    </row>
    <row r="383" spans="1:14">
      <c r="A383" s="213">
        <v>42954</v>
      </c>
      <c r="B383" s="168" t="s">
        <v>54</v>
      </c>
      <c r="C383" s="167" t="s">
        <v>27</v>
      </c>
      <c r="D383" s="154" t="s">
        <v>583</v>
      </c>
      <c r="E383" s="155" t="s">
        <v>56</v>
      </c>
      <c r="F383" s="69" t="s">
        <v>821</v>
      </c>
      <c r="G383" s="69" t="s">
        <v>1129</v>
      </c>
      <c r="H383" s="69">
        <v>1.3</v>
      </c>
      <c r="I383" s="273">
        <v>42953.7083333333</v>
      </c>
      <c r="J383" s="273">
        <v>42954.1666666667</v>
      </c>
      <c r="K383" s="257">
        <f t="shared" si="12"/>
        <v>11.0000000016298</v>
      </c>
      <c r="L383" s="155">
        <v>50</v>
      </c>
      <c r="M383" s="257">
        <f t="shared" si="13"/>
        <v>550.00000008149</v>
      </c>
      <c r="N383" s="69"/>
    </row>
    <row r="384" spans="1:14">
      <c r="A384" s="213">
        <v>42954</v>
      </c>
      <c r="B384" s="168" t="s">
        <v>54</v>
      </c>
      <c r="C384" s="167" t="s">
        <v>33</v>
      </c>
      <c r="D384" s="168" t="s">
        <v>541</v>
      </c>
      <c r="E384" s="155" t="s">
        <v>56</v>
      </c>
      <c r="F384" s="69" t="s">
        <v>698</v>
      </c>
      <c r="G384" s="69" t="s">
        <v>1491</v>
      </c>
      <c r="H384" s="69">
        <v>1.3</v>
      </c>
      <c r="I384" s="273">
        <v>42951.5416666667</v>
      </c>
      <c r="J384" s="273">
        <v>42951.6041666667</v>
      </c>
      <c r="K384" s="257">
        <f t="shared" si="12"/>
        <v>1.5</v>
      </c>
      <c r="L384" s="155">
        <v>30</v>
      </c>
      <c r="M384" s="257">
        <f t="shared" si="13"/>
        <v>45</v>
      </c>
      <c r="N384" s="69"/>
    </row>
    <row r="385" ht="24" spans="1:14">
      <c r="A385" s="213">
        <v>42956</v>
      </c>
      <c r="B385" s="168" t="s">
        <v>54</v>
      </c>
      <c r="C385" s="161" t="s">
        <v>33</v>
      </c>
      <c r="D385" s="178" t="s">
        <v>615</v>
      </c>
      <c r="E385" s="196" t="s">
        <v>616</v>
      </c>
      <c r="F385" s="69" t="s">
        <v>917</v>
      </c>
      <c r="G385" s="69" t="s">
        <v>1150</v>
      </c>
      <c r="H385" s="69">
        <v>1.3</v>
      </c>
      <c r="I385" s="273">
        <v>42954.1666666667</v>
      </c>
      <c r="J385" s="273">
        <v>42955.6458333333</v>
      </c>
      <c r="K385" s="257">
        <f t="shared" si="12"/>
        <v>35.4999999983702</v>
      </c>
      <c r="L385" s="155">
        <v>50</v>
      </c>
      <c r="M385" s="257">
        <f t="shared" si="13"/>
        <v>1774.99999991851</v>
      </c>
      <c r="N385" s="69"/>
    </row>
    <row r="386" spans="1:14">
      <c r="A386" s="213">
        <v>42956</v>
      </c>
      <c r="B386" s="168" t="s">
        <v>54</v>
      </c>
      <c r="C386" s="161" t="s">
        <v>96</v>
      </c>
      <c r="D386" s="168" t="s">
        <v>199</v>
      </c>
      <c r="E386" s="155" t="s">
        <v>56</v>
      </c>
      <c r="F386" s="69" t="s">
        <v>690</v>
      </c>
      <c r="G386" s="69" t="s">
        <v>1492</v>
      </c>
      <c r="H386" s="69">
        <v>1.3</v>
      </c>
      <c r="I386" s="273">
        <v>42954.9791666667</v>
      </c>
      <c r="J386" s="273">
        <v>42955.2291666667</v>
      </c>
      <c r="K386" s="257">
        <f t="shared" si="12"/>
        <v>6</v>
      </c>
      <c r="L386" s="155">
        <v>40</v>
      </c>
      <c r="M386" s="257">
        <f t="shared" si="13"/>
        <v>240</v>
      </c>
      <c r="N386" s="69"/>
    </row>
    <row r="387" ht="24" spans="1:14">
      <c r="A387" s="213">
        <v>42956</v>
      </c>
      <c r="B387" s="168" t="s">
        <v>54</v>
      </c>
      <c r="C387" s="161" t="s">
        <v>33</v>
      </c>
      <c r="D387" s="178" t="s">
        <v>615</v>
      </c>
      <c r="E387" s="196" t="s">
        <v>616</v>
      </c>
      <c r="F387" s="69" t="s">
        <v>902</v>
      </c>
      <c r="G387" s="69" t="s">
        <v>1150</v>
      </c>
      <c r="H387" s="69">
        <v>1.3</v>
      </c>
      <c r="I387" s="273">
        <v>42955.6458333333</v>
      </c>
      <c r="J387" s="273">
        <v>42955.9375</v>
      </c>
      <c r="K387" s="257">
        <f t="shared" si="12"/>
        <v>7.00000000081491</v>
      </c>
      <c r="L387" s="155">
        <v>50</v>
      </c>
      <c r="M387" s="257">
        <f t="shared" si="13"/>
        <v>350.000000040745</v>
      </c>
      <c r="N387" s="69"/>
    </row>
    <row r="388" spans="1:14">
      <c r="A388" s="213">
        <v>42958</v>
      </c>
      <c r="B388" s="168" t="s">
        <v>54</v>
      </c>
      <c r="C388" s="161" t="s">
        <v>144</v>
      </c>
      <c r="D388" s="168" t="s">
        <v>199</v>
      </c>
      <c r="E388" s="155" t="s">
        <v>56</v>
      </c>
      <c r="F388" s="69" t="s">
        <v>695</v>
      </c>
      <c r="G388" s="69" t="s">
        <v>1493</v>
      </c>
      <c r="H388" s="69">
        <v>1.6</v>
      </c>
      <c r="I388" s="273">
        <v>42955.625</v>
      </c>
      <c r="J388" s="273">
        <v>42955.8125</v>
      </c>
      <c r="K388" s="257">
        <f t="shared" si="12"/>
        <v>4.5</v>
      </c>
      <c r="L388" s="155">
        <v>40</v>
      </c>
      <c r="M388" s="257">
        <f t="shared" si="13"/>
        <v>180</v>
      </c>
      <c r="N388" s="69"/>
    </row>
    <row r="389" spans="1:14">
      <c r="A389" s="213">
        <v>42958</v>
      </c>
      <c r="B389" s="168" t="s">
        <v>54</v>
      </c>
      <c r="C389" s="161" t="s">
        <v>40</v>
      </c>
      <c r="D389" s="178" t="s">
        <v>603</v>
      </c>
      <c r="E389" s="196" t="s">
        <v>604</v>
      </c>
      <c r="F389" s="69" t="s">
        <v>695</v>
      </c>
      <c r="G389" s="69" t="s">
        <v>1494</v>
      </c>
      <c r="H389" s="69">
        <v>1612</v>
      </c>
      <c r="I389" s="273">
        <v>42951.2916666667</v>
      </c>
      <c r="J389" s="273">
        <v>42956.4166666667</v>
      </c>
      <c r="K389" s="257">
        <f t="shared" si="12"/>
        <v>123</v>
      </c>
      <c r="L389" s="155">
        <v>120</v>
      </c>
      <c r="M389" s="257">
        <f t="shared" si="13"/>
        <v>14760</v>
      </c>
      <c r="N389" s="69"/>
    </row>
    <row r="390" ht="24" spans="1:14">
      <c r="A390" s="213">
        <v>42958</v>
      </c>
      <c r="B390" s="168" t="s">
        <v>54</v>
      </c>
      <c r="C390" s="161" t="s">
        <v>33</v>
      </c>
      <c r="D390" s="178" t="s">
        <v>613</v>
      </c>
      <c r="E390" s="196" t="s">
        <v>614</v>
      </c>
      <c r="F390" s="69" t="s">
        <v>917</v>
      </c>
      <c r="G390" s="69" t="s">
        <v>1147</v>
      </c>
      <c r="H390" s="69">
        <v>1.3</v>
      </c>
      <c r="I390" s="273">
        <v>42955.9375</v>
      </c>
      <c r="J390" s="273">
        <v>42957.1666666667</v>
      </c>
      <c r="K390" s="257">
        <f t="shared" si="12"/>
        <v>29.5000000008149</v>
      </c>
      <c r="L390" s="155">
        <v>50</v>
      </c>
      <c r="M390" s="257">
        <f t="shared" si="13"/>
        <v>1475.00000004074</v>
      </c>
      <c r="N390" s="69"/>
    </row>
    <row r="391" ht="24" spans="1:14">
      <c r="A391" s="213">
        <v>42961</v>
      </c>
      <c r="B391" s="168" t="s">
        <v>54</v>
      </c>
      <c r="C391" s="161" t="s">
        <v>33</v>
      </c>
      <c r="D391" s="178" t="s">
        <v>615</v>
      </c>
      <c r="E391" s="196" t="s">
        <v>616</v>
      </c>
      <c r="F391" s="69" t="s">
        <v>695</v>
      </c>
      <c r="G391" s="69" t="s">
        <v>1495</v>
      </c>
      <c r="H391" s="69">
        <v>1.3</v>
      </c>
      <c r="I391" s="273">
        <v>42959.0625</v>
      </c>
      <c r="J391" s="273">
        <v>42960.125</v>
      </c>
      <c r="K391" s="257">
        <f t="shared" si="12"/>
        <v>25.5</v>
      </c>
      <c r="L391" s="155">
        <v>40</v>
      </c>
      <c r="M391" s="257">
        <f t="shared" si="13"/>
        <v>1020</v>
      </c>
      <c r="N391" s="69"/>
    </row>
    <row r="392" spans="1:14">
      <c r="A392" s="213">
        <v>42961</v>
      </c>
      <c r="B392" s="168" t="s">
        <v>54</v>
      </c>
      <c r="C392" s="161" t="s">
        <v>33</v>
      </c>
      <c r="D392" s="178" t="s">
        <v>605</v>
      </c>
      <c r="E392" s="196" t="s">
        <v>606</v>
      </c>
      <c r="F392" s="69" t="s">
        <v>751</v>
      </c>
      <c r="G392" s="69" t="s">
        <v>1496</v>
      </c>
      <c r="H392" s="69">
        <v>1.3</v>
      </c>
      <c r="I392" s="273">
        <v>42960.125</v>
      </c>
      <c r="J392" s="273">
        <v>42960.5833333333</v>
      </c>
      <c r="K392" s="257">
        <f t="shared" si="12"/>
        <v>11.0000000000582</v>
      </c>
      <c r="L392" s="155">
        <v>50</v>
      </c>
      <c r="M392" s="257">
        <f t="shared" si="13"/>
        <v>550.00000000291</v>
      </c>
      <c r="N392" s="69"/>
    </row>
    <row r="393" spans="1:14">
      <c r="A393" s="213">
        <v>42961</v>
      </c>
      <c r="B393" s="168" t="s">
        <v>54</v>
      </c>
      <c r="C393" s="161" t="s">
        <v>33</v>
      </c>
      <c r="D393" s="178" t="s">
        <v>605</v>
      </c>
      <c r="E393" s="196" t="s">
        <v>606</v>
      </c>
      <c r="F393" s="69" t="s">
        <v>1497</v>
      </c>
      <c r="G393" s="69" t="s">
        <v>1498</v>
      </c>
      <c r="H393" s="69">
        <v>1.3</v>
      </c>
      <c r="I393" s="273">
        <v>42960.5833333333</v>
      </c>
      <c r="J393" s="273">
        <v>42960.9375</v>
      </c>
      <c r="K393" s="257">
        <f t="shared" si="12"/>
        <v>8.49999999994179</v>
      </c>
      <c r="L393" s="155">
        <v>50</v>
      </c>
      <c r="M393" s="257">
        <f t="shared" si="13"/>
        <v>424.99999999709</v>
      </c>
      <c r="N393" s="69"/>
    </row>
    <row r="394" spans="1:14">
      <c r="A394" s="213">
        <v>42961</v>
      </c>
      <c r="B394" s="168" t="s">
        <v>54</v>
      </c>
      <c r="C394" s="161" t="s">
        <v>40</v>
      </c>
      <c r="D394" s="178" t="s">
        <v>603</v>
      </c>
      <c r="E394" s="196" t="s">
        <v>604</v>
      </c>
      <c r="F394" s="69" t="s">
        <v>695</v>
      </c>
      <c r="G394" s="69" t="s">
        <v>1148</v>
      </c>
      <c r="H394" s="69">
        <v>1.6</v>
      </c>
      <c r="I394" s="273">
        <v>42958.5</v>
      </c>
      <c r="J394" s="273">
        <v>42958.9166666667</v>
      </c>
      <c r="K394" s="257">
        <f t="shared" si="12"/>
        <v>9.99999999994179</v>
      </c>
      <c r="L394" s="155">
        <v>50</v>
      </c>
      <c r="M394" s="257">
        <f t="shared" si="13"/>
        <v>499.99999999709</v>
      </c>
      <c r="N394" s="69"/>
    </row>
    <row r="395" spans="1:14">
      <c r="A395" s="213">
        <v>42961</v>
      </c>
      <c r="B395" s="168" t="s">
        <v>54</v>
      </c>
      <c r="C395" s="161" t="s">
        <v>40</v>
      </c>
      <c r="D395" s="178" t="s">
        <v>603</v>
      </c>
      <c r="E395" s="196" t="s">
        <v>604</v>
      </c>
      <c r="F395" s="69" t="s">
        <v>1169</v>
      </c>
      <c r="G395" s="69" t="s">
        <v>1499</v>
      </c>
      <c r="H395" s="69">
        <v>1.6</v>
      </c>
      <c r="I395" s="273">
        <v>42958.9791666667</v>
      </c>
      <c r="J395" s="273">
        <v>42959.625</v>
      </c>
      <c r="K395" s="257">
        <f t="shared" si="12"/>
        <v>15.5000000000582</v>
      </c>
      <c r="L395" s="155">
        <v>50</v>
      </c>
      <c r="M395" s="257">
        <f t="shared" si="13"/>
        <v>775.00000000291</v>
      </c>
      <c r="N395" s="69"/>
    </row>
    <row r="396" spans="1:14">
      <c r="A396" s="213">
        <v>42961</v>
      </c>
      <c r="B396" s="168" t="s">
        <v>54</v>
      </c>
      <c r="C396" s="167" t="s">
        <v>30</v>
      </c>
      <c r="D396" s="154" t="s">
        <v>587</v>
      </c>
      <c r="E396" s="155" t="s">
        <v>56</v>
      </c>
      <c r="F396" s="69" t="s">
        <v>1180</v>
      </c>
      <c r="G396" s="69" t="s">
        <v>1500</v>
      </c>
      <c r="H396" s="69">
        <v>1.6</v>
      </c>
      <c r="I396" s="273">
        <v>42959.625</v>
      </c>
      <c r="J396" s="273">
        <v>42960.9791666667</v>
      </c>
      <c r="K396" s="257">
        <f t="shared" si="12"/>
        <v>32.4999999999418</v>
      </c>
      <c r="L396" s="155">
        <v>50</v>
      </c>
      <c r="M396" s="257">
        <f t="shared" si="13"/>
        <v>1624.99999999709</v>
      </c>
      <c r="N396" s="69"/>
    </row>
    <row r="397" spans="1:14">
      <c r="A397" s="213">
        <v>42961</v>
      </c>
      <c r="B397" s="168" t="s">
        <v>54</v>
      </c>
      <c r="C397" s="167" t="s">
        <v>30</v>
      </c>
      <c r="D397" s="154" t="s">
        <v>588</v>
      </c>
      <c r="E397" s="155" t="s">
        <v>56</v>
      </c>
      <c r="F397" s="69" t="s">
        <v>1501</v>
      </c>
      <c r="G397" s="69" t="s">
        <v>1163</v>
      </c>
      <c r="H397" s="69">
        <v>1.6</v>
      </c>
      <c r="I397" s="273">
        <v>42957.1041666667</v>
      </c>
      <c r="J397" s="273">
        <v>42958.5</v>
      </c>
      <c r="K397" s="257">
        <f t="shared" si="12"/>
        <v>33.5000000000582</v>
      </c>
      <c r="L397" s="155">
        <v>50</v>
      </c>
      <c r="M397" s="257">
        <f t="shared" si="13"/>
        <v>1675.00000000291</v>
      </c>
      <c r="N397" s="69"/>
    </row>
    <row r="398" spans="1:14">
      <c r="A398" s="213">
        <v>42961</v>
      </c>
      <c r="B398" s="168" t="s">
        <v>54</v>
      </c>
      <c r="C398" s="167" t="s">
        <v>30</v>
      </c>
      <c r="D398" s="154" t="s">
        <v>587</v>
      </c>
      <c r="E398" s="155" t="s">
        <v>56</v>
      </c>
      <c r="F398" s="69" t="s">
        <v>937</v>
      </c>
      <c r="G398" s="69" t="s">
        <v>1131</v>
      </c>
      <c r="H398" s="69">
        <v>1.3</v>
      </c>
      <c r="I398" s="273">
        <v>42957.1666666667</v>
      </c>
      <c r="J398" s="273">
        <v>42959.0625</v>
      </c>
      <c r="K398" s="257">
        <f t="shared" si="12"/>
        <v>45.5000000000582</v>
      </c>
      <c r="L398" s="155">
        <v>40</v>
      </c>
      <c r="M398" s="257">
        <f t="shared" si="13"/>
        <v>1820.00000000233</v>
      </c>
      <c r="N398" s="69"/>
    </row>
    <row r="399" spans="1:14">
      <c r="A399" s="213">
        <v>42961</v>
      </c>
      <c r="B399" s="168" t="s">
        <v>54</v>
      </c>
      <c r="C399" s="167" t="s">
        <v>197</v>
      </c>
      <c r="D399" s="154" t="s">
        <v>595</v>
      </c>
      <c r="E399" s="155" t="s">
        <v>56</v>
      </c>
      <c r="F399" s="69" t="s">
        <v>812</v>
      </c>
      <c r="G399" s="69" t="s">
        <v>1502</v>
      </c>
      <c r="H399" s="69">
        <v>1280</v>
      </c>
      <c r="I399" s="273">
        <v>42958.8125</v>
      </c>
      <c r="J399" s="273">
        <v>42960.875</v>
      </c>
      <c r="K399" s="257">
        <f t="shared" si="12"/>
        <v>49.5</v>
      </c>
      <c r="L399" s="155">
        <v>90</v>
      </c>
      <c r="M399" s="257">
        <f t="shared" si="13"/>
        <v>4455</v>
      </c>
      <c r="N399" s="69"/>
    </row>
    <row r="400" spans="1:14">
      <c r="A400" s="213">
        <v>42961</v>
      </c>
      <c r="B400" s="168" t="s">
        <v>54</v>
      </c>
      <c r="C400" s="167" t="s">
        <v>340</v>
      </c>
      <c r="D400" s="154" t="s">
        <v>596</v>
      </c>
      <c r="E400" s="155" t="s">
        <v>56</v>
      </c>
      <c r="F400" s="69" t="s">
        <v>812</v>
      </c>
      <c r="G400" s="69" t="s">
        <v>1503</v>
      </c>
      <c r="H400" s="69">
        <v>1612</v>
      </c>
      <c r="I400" s="273">
        <v>42956.4791666667</v>
      </c>
      <c r="J400" s="273">
        <v>42958.7916666667</v>
      </c>
      <c r="K400" s="257">
        <f t="shared" si="12"/>
        <v>55.5</v>
      </c>
      <c r="L400" s="155">
        <v>90</v>
      </c>
      <c r="M400" s="257">
        <f t="shared" si="13"/>
        <v>4995</v>
      </c>
      <c r="N400" s="69"/>
    </row>
    <row r="401" spans="1:14">
      <c r="A401" s="213">
        <v>42961</v>
      </c>
      <c r="B401" s="168" t="s">
        <v>54</v>
      </c>
      <c r="C401" s="167" t="s">
        <v>197</v>
      </c>
      <c r="D401" s="154" t="s">
        <v>595</v>
      </c>
      <c r="E401" s="155" t="s">
        <v>56</v>
      </c>
      <c r="F401" s="69" t="s">
        <v>695</v>
      </c>
      <c r="G401" s="69" t="s">
        <v>1504</v>
      </c>
      <c r="H401" s="69">
        <v>1280</v>
      </c>
      <c r="I401" s="273">
        <v>42955.2708333333</v>
      </c>
      <c r="J401" s="273">
        <v>42959.6875</v>
      </c>
      <c r="K401" s="257">
        <f t="shared" si="12"/>
        <v>105.999999999942</v>
      </c>
      <c r="L401" s="155">
        <v>90</v>
      </c>
      <c r="M401" s="257">
        <f t="shared" si="13"/>
        <v>9539.99999999478</v>
      </c>
      <c r="N401" s="69"/>
    </row>
    <row r="402" spans="1:14">
      <c r="A402" s="213">
        <v>42961</v>
      </c>
      <c r="B402" s="168" t="s">
        <v>54</v>
      </c>
      <c r="C402" s="167" t="s">
        <v>340</v>
      </c>
      <c r="D402" s="154" t="s">
        <v>596</v>
      </c>
      <c r="E402" s="155" t="s">
        <v>56</v>
      </c>
      <c r="F402" s="69" t="s">
        <v>695</v>
      </c>
      <c r="G402" s="69" t="s">
        <v>1505</v>
      </c>
      <c r="H402" s="69">
        <v>1280</v>
      </c>
      <c r="I402" s="273">
        <v>42955.2708333333</v>
      </c>
      <c r="J402" s="273">
        <v>42959.6875</v>
      </c>
      <c r="K402" s="257">
        <f t="shared" ref="K402:K465" si="14">(J402-I402)*24</f>
        <v>106.000000000815</v>
      </c>
      <c r="L402" s="155">
        <v>90</v>
      </c>
      <c r="M402" s="257">
        <f t="shared" ref="M402:M465" si="15">K402*L402</f>
        <v>9540.00000007334</v>
      </c>
      <c r="N402" s="69"/>
    </row>
    <row r="403" spans="1:14">
      <c r="A403" s="213">
        <v>42963</v>
      </c>
      <c r="B403" s="168" t="s">
        <v>54</v>
      </c>
      <c r="C403" s="167" t="s">
        <v>39</v>
      </c>
      <c r="D403" s="154" t="s">
        <v>591</v>
      </c>
      <c r="E403" s="155" t="s">
        <v>56</v>
      </c>
      <c r="F403" s="69" t="s">
        <v>695</v>
      </c>
      <c r="G403" s="69" t="s">
        <v>1164</v>
      </c>
      <c r="H403" s="69">
        <v>1.1</v>
      </c>
      <c r="I403" s="273">
        <v>42961.0625</v>
      </c>
      <c r="J403" s="273">
        <v>42961.6875</v>
      </c>
      <c r="K403" s="257">
        <f t="shared" si="14"/>
        <v>15</v>
      </c>
      <c r="L403" s="155">
        <v>40</v>
      </c>
      <c r="M403" s="257">
        <f t="shared" si="15"/>
        <v>600</v>
      </c>
      <c r="N403" s="69"/>
    </row>
    <row r="404" spans="1:14">
      <c r="A404" s="213">
        <v>42963</v>
      </c>
      <c r="B404" s="168" t="s">
        <v>54</v>
      </c>
      <c r="C404" s="167" t="s">
        <v>39</v>
      </c>
      <c r="D404" s="154" t="s">
        <v>591</v>
      </c>
      <c r="E404" s="155" t="s">
        <v>56</v>
      </c>
      <c r="F404" s="69" t="s">
        <v>1440</v>
      </c>
      <c r="G404" s="69" t="s">
        <v>1161</v>
      </c>
      <c r="H404" s="69">
        <v>1.1</v>
      </c>
      <c r="I404" s="273">
        <v>42962.0833333333</v>
      </c>
      <c r="J404" s="273">
        <v>42963.0208333333</v>
      </c>
      <c r="K404" s="257">
        <f t="shared" si="14"/>
        <v>22.5</v>
      </c>
      <c r="L404" s="155">
        <v>40</v>
      </c>
      <c r="M404" s="257">
        <f t="shared" si="15"/>
        <v>900</v>
      </c>
      <c r="N404" s="69"/>
    </row>
    <row r="405" spans="1:14">
      <c r="A405" s="213">
        <v>42963</v>
      </c>
      <c r="B405" s="168" t="s">
        <v>54</v>
      </c>
      <c r="C405" s="167" t="s">
        <v>30</v>
      </c>
      <c r="D405" s="154" t="s">
        <v>588</v>
      </c>
      <c r="E405" s="155" t="s">
        <v>56</v>
      </c>
      <c r="F405" s="69" t="s">
        <v>1162</v>
      </c>
      <c r="G405" s="69" t="s">
        <v>1175</v>
      </c>
      <c r="H405" s="69">
        <v>1.6</v>
      </c>
      <c r="I405" s="273">
        <v>42960.9375</v>
      </c>
      <c r="J405" s="273">
        <v>42961.9166666667</v>
      </c>
      <c r="K405" s="257">
        <f t="shared" si="14"/>
        <v>23.5000000008149</v>
      </c>
      <c r="L405" s="155">
        <v>50</v>
      </c>
      <c r="M405" s="257">
        <f t="shared" si="15"/>
        <v>1175.00000004075</v>
      </c>
      <c r="N405" s="69"/>
    </row>
    <row r="406" spans="1:14">
      <c r="A406" s="213">
        <v>42963</v>
      </c>
      <c r="B406" s="168" t="s">
        <v>54</v>
      </c>
      <c r="C406" s="161" t="s">
        <v>40</v>
      </c>
      <c r="D406" s="178" t="s">
        <v>603</v>
      </c>
      <c r="E406" s="196" t="s">
        <v>604</v>
      </c>
      <c r="F406" s="69" t="s">
        <v>751</v>
      </c>
      <c r="G406" s="69" t="s">
        <v>1506</v>
      </c>
      <c r="H406" s="69">
        <v>1.3</v>
      </c>
      <c r="I406" s="273">
        <v>42961.9166666667</v>
      </c>
      <c r="J406" s="273">
        <v>42962.5416666667</v>
      </c>
      <c r="K406" s="257">
        <f t="shared" si="14"/>
        <v>15</v>
      </c>
      <c r="L406" s="155">
        <v>40</v>
      </c>
      <c r="M406" s="257">
        <f t="shared" si="15"/>
        <v>600</v>
      </c>
      <c r="N406" s="69"/>
    </row>
    <row r="407" spans="1:14">
      <c r="A407" s="213">
        <v>42963</v>
      </c>
      <c r="B407" s="168" t="s">
        <v>54</v>
      </c>
      <c r="C407" s="167" t="s">
        <v>30</v>
      </c>
      <c r="D407" s="154" t="s">
        <v>587</v>
      </c>
      <c r="E407" s="155" t="s">
        <v>56</v>
      </c>
      <c r="F407" s="69" t="s">
        <v>1069</v>
      </c>
      <c r="G407" s="69" t="s">
        <v>1172</v>
      </c>
      <c r="H407" s="69">
        <v>1.6</v>
      </c>
      <c r="I407" s="273">
        <v>42960.9791666667</v>
      </c>
      <c r="J407" s="273">
        <v>42962.4166666667</v>
      </c>
      <c r="K407" s="257">
        <f t="shared" si="14"/>
        <v>34.5</v>
      </c>
      <c r="L407" s="155">
        <v>50</v>
      </c>
      <c r="M407" s="257">
        <f t="shared" si="15"/>
        <v>1725</v>
      </c>
      <c r="N407" s="69"/>
    </row>
    <row r="408" spans="1:14">
      <c r="A408" s="213">
        <v>42963</v>
      </c>
      <c r="B408" s="168" t="s">
        <v>54</v>
      </c>
      <c r="C408" s="167" t="s">
        <v>197</v>
      </c>
      <c r="D408" s="168" t="s">
        <v>531</v>
      </c>
      <c r="E408" s="155" t="s">
        <v>56</v>
      </c>
      <c r="F408" s="69" t="s">
        <v>1451</v>
      </c>
      <c r="G408" s="69" t="s">
        <v>949</v>
      </c>
      <c r="H408" s="69">
        <v>1.1</v>
      </c>
      <c r="I408" s="273">
        <v>42918.625</v>
      </c>
      <c r="J408" s="273">
        <v>42919.125</v>
      </c>
      <c r="K408" s="257">
        <f t="shared" si="14"/>
        <v>12</v>
      </c>
      <c r="L408" s="155">
        <v>40</v>
      </c>
      <c r="M408" s="257">
        <f t="shared" si="15"/>
        <v>480</v>
      </c>
      <c r="N408" s="69"/>
    </row>
    <row r="409" spans="1:14">
      <c r="A409" s="213">
        <v>42965</v>
      </c>
      <c r="B409" s="168" t="s">
        <v>54</v>
      </c>
      <c r="C409" s="161" t="s">
        <v>33</v>
      </c>
      <c r="D409" s="178" t="s">
        <v>605</v>
      </c>
      <c r="E409" s="196" t="s">
        <v>606</v>
      </c>
      <c r="F409" s="69" t="s">
        <v>812</v>
      </c>
      <c r="G409" s="69" t="s">
        <v>1185</v>
      </c>
      <c r="H409" s="69">
        <v>1.3</v>
      </c>
      <c r="I409" s="273">
        <v>42963.875</v>
      </c>
      <c r="J409" s="273">
        <v>42964.5416666667</v>
      </c>
      <c r="K409" s="257">
        <f t="shared" si="14"/>
        <v>16.0000000008149</v>
      </c>
      <c r="L409" s="155">
        <v>50</v>
      </c>
      <c r="M409" s="257">
        <f t="shared" si="15"/>
        <v>800.000000040745</v>
      </c>
      <c r="N409" s="69"/>
    </row>
    <row r="410" spans="1:14">
      <c r="A410" s="213">
        <v>42965</v>
      </c>
      <c r="B410" s="168" t="s">
        <v>54</v>
      </c>
      <c r="C410" s="167" t="s">
        <v>36</v>
      </c>
      <c r="D410" s="154" t="s">
        <v>581</v>
      </c>
      <c r="E410" s="155" t="s">
        <v>56</v>
      </c>
      <c r="F410" s="69" t="s">
        <v>698</v>
      </c>
      <c r="G410" s="69" t="s">
        <v>1176</v>
      </c>
      <c r="H410" s="69">
        <v>1.6</v>
      </c>
      <c r="I410" s="273">
        <v>42963.8333333333</v>
      </c>
      <c r="J410" s="273">
        <v>42964.6666666667</v>
      </c>
      <c r="K410" s="257">
        <f t="shared" si="14"/>
        <v>20.0000000016298</v>
      </c>
      <c r="L410" s="155">
        <v>60</v>
      </c>
      <c r="M410" s="257">
        <f t="shared" si="15"/>
        <v>1200.00000009779</v>
      </c>
      <c r="N410" s="69"/>
    </row>
    <row r="411" spans="1:14">
      <c r="A411" s="213">
        <v>42968</v>
      </c>
      <c r="B411" s="168" t="s">
        <v>54</v>
      </c>
      <c r="C411" s="167" t="s">
        <v>560</v>
      </c>
      <c r="D411" s="154" t="s">
        <v>562</v>
      </c>
      <c r="E411" s="155" t="s">
        <v>56</v>
      </c>
      <c r="F411" s="69" t="s">
        <v>1085</v>
      </c>
      <c r="G411" s="69" t="s">
        <v>1507</v>
      </c>
      <c r="H411" s="69">
        <v>1.1</v>
      </c>
      <c r="I411" s="273">
        <v>42965.625</v>
      </c>
      <c r="J411" s="273">
        <v>42965.75</v>
      </c>
      <c r="K411" s="257">
        <f t="shared" si="14"/>
        <v>3</v>
      </c>
      <c r="L411" s="155">
        <v>40</v>
      </c>
      <c r="M411" s="257">
        <f t="shared" si="15"/>
        <v>120</v>
      </c>
      <c r="N411" s="69"/>
    </row>
    <row r="412" spans="1:14">
      <c r="A412" s="213">
        <v>42968</v>
      </c>
      <c r="B412" s="168" t="s">
        <v>54</v>
      </c>
      <c r="C412" s="167" t="s">
        <v>560</v>
      </c>
      <c r="D412" s="154" t="s">
        <v>562</v>
      </c>
      <c r="E412" s="155" t="s">
        <v>56</v>
      </c>
      <c r="F412" s="69" t="s">
        <v>1508</v>
      </c>
      <c r="G412" s="69" t="s">
        <v>1509</v>
      </c>
      <c r="H412" s="69">
        <v>1.1</v>
      </c>
      <c r="I412" s="273">
        <v>42965.75</v>
      </c>
      <c r="J412" s="273">
        <v>42965.8333333333</v>
      </c>
      <c r="K412" s="257">
        <f t="shared" si="14"/>
        <v>1.99999999918509</v>
      </c>
      <c r="L412" s="155">
        <v>40</v>
      </c>
      <c r="M412" s="257">
        <f t="shared" si="15"/>
        <v>79.9999999674037</v>
      </c>
      <c r="N412" s="69"/>
    </row>
    <row r="413" spans="1:14">
      <c r="A413" s="213">
        <v>42968</v>
      </c>
      <c r="B413" s="168" t="s">
        <v>54</v>
      </c>
      <c r="C413" s="167" t="s">
        <v>340</v>
      </c>
      <c r="D413" s="168" t="s">
        <v>530</v>
      </c>
      <c r="E413" s="155" t="s">
        <v>56</v>
      </c>
      <c r="F413" s="69" t="s">
        <v>1016</v>
      </c>
      <c r="G413" s="69" t="s">
        <v>1510</v>
      </c>
      <c r="H413" s="69">
        <v>1.1</v>
      </c>
      <c r="I413" s="273">
        <v>42965.8333333333</v>
      </c>
      <c r="J413" s="273">
        <v>42965.9375</v>
      </c>
      <c r="K413" s="257">
        <f t="shared" si="14"/>
        <v>2.50000000081491</v>
      </c>
      <c r="L413" s="155">
        <v>40</v>
      </c>
      <c r="M413" s="257">
        <f t="shared" si="15"/>
        <v>100.000000032596</v>
      </c>
      <c r="N413" s="69"/>
    </row>
    <row r="414" spans="1:14">
      <c r="A414" s="213">
        <v>42968</v>
      </c>
      <c r="B414" s="168" t="s">
        <v>54</v>
      </c>
      <c r="C414" s="167" t="s">
        <v>27</v>
      </c>
      <c r="D414" s="154" t="s">
        <v>583</v>
      </c>
      <c r="E414" s="155" t="s">
        <v>56</v>
      </c>
      <c r="F414" s="69" t="s">
        <v>690</v>
      </c>
      <c r="G414" s="69" t="s">
        <v>1511</v>
      </c>
      <c r="H414" s="69">
        <v>1.1</v>
      </c>
      <c r="I414" s="273">
        <v>42965.9375</v>
      </c>
      <c r="J414" s="273">
        <v>42966.9791666667</v>
      </c>
      <c r="K414" s="257">
        <f t="shared" si="14"/>
        <v>25.0000000008149</v>
      </c>
      <c r="L414" s="155">
        <v>40</v>
      </c>
      <c r="M414" s="257">
        <f t="shared" si="15"/>
        <v>1000.0000000326</v>
      </c>
      <c r="N414" s="69"/>
    </row>
    <row r="415" spans="1:14">
      <c r="A415" s="213">
        <v>42968</v>
      </c>
      <c r="B415" s="168" t="s">
        <v>54</v>
      </c>
      <c r="C415" s="167" t="s">
        <v>39</v>
      </c>
      <c r="D415" s="154" t="s">
        <v>591</v>
      </c>
      <c r="E415" s="155" t="s">
        <v>56</v>
      </c>
      <c r="F415" s="69" t="s">
        <v>698</v>
      </c>
      <c r="G415" s="69" t="s">
        <v>1512</v>
      </c>
      <c r="H415" s="69">
        <v>1.1</v>
      </c>
      <c r="I415" s="273">
        <v>42966.9791666667</v>
      </c>
      <c r="J415" s="273">
        <v>42967.2083333333</v>
      </c>
      <c r="K415" s="257">
        <f t="shared" si="14"/>
        <v>5.49999999837019</v>
      </c>
      <c r="L415" s="155">
        <v>40</v>
      </c>
      <c r="M415" s="257">
        <f t="shared" si="15"/>
        <v>219.999999934807</v>
      </c>
      <c r="N415" s="69"/>
    </row>
    <row r="416" spans="1:14">
      <c r="A416" s="213">
        <v>42968</v>
      </c>
      <c r="B416" s="168" t="s">
        <v>54</v>
      </c>
      <c r="C416" s="167" t="s">
        <v>27</v>
      </c>
      <c r="D416" s="154" t="s">
        <v>583</v>
      </c>
      <c r="E416" s="155" t="s">
        <v>56</v>
      </c>
      <c r="F416" s="69" t="s">
        <v>690</v>
      </c>
      <c r="G416" s="69" t="s">
        <v>1513</v>
      </c>
      <c r="H416" s="69">
        <v>1.1</v>
      </c>
      <c r="I416" s="273">
        <v>42967.2083333333</v>
      </c>
      <c r="J416" s="273">
        <v>42967.75</v>
      </c>
      <c r="K416" s="257">
        <f t="shared" si="14"/>
        <v>13.0000000008149</v>
      </c>
      <c r="L416" s="155">
        <v>40</v>
      </c>
      <c r="M416" s="257">
        <f t="shared" si="15"/>
        <v>520.000000032596</v>
      </c>
      <c r="N416" s="69"/>
    </row>
    <row r="417" spans="1:14">
      <c r="A417" s="213">
        <v>42968</v>
      </c>
      <c r="B417" s="168" t="s">
        <v>54</v>
      </c>
      <c r="C417" s="167" t="s">
        <v>39</v>
      </c>
      <c r="D417" s="154" t="s">
        <v>597</v>
      </c>
      <c r="E417" s="155" t="s">
        <v>56</v>
      </c>
      <c r="F417" s="69" t="s">
        <v>1180</v>
      </c>
      <c r="G417" s="69" t="s">
        <v>1181</v>
      </c>
      <c r="H417" s="69">
        <v>1.6</v>
      </c>
      <c r="I417" s="273">
        <v>42964.6666666667</v>
      </c>
      <c r="J417" s="273">
        <v>42966.5833333333</v>
      </c>
      <c r="K417" s="257">
        <f t="shared" si="14"/>
        <v>45.9999999983702</v>
      </c>
      <c r="L417" s="155">
        <v>60</v>
      </c>
      <c r="M417" s="257">
        <f t="shared" si="15"/>
        <v>2759.99999990221</v>
      </c>
      <c r="N417" s="69"/>
    </row>
    <row r="418" spans="1:14">
      <c r="A418" s="213">
        <v>42968</v>
      </c>
      <c r="B418" s="168" t="s">
        <v>54</v>
      </c>
      <c r="C418" s="167" t="s">
        <v>39</v>
      </c>
      <c r="D418" s="154" t="s">
        <v>597</v>
      </c>
      <c r="E418" s="155" t="s">
        <v>56</v>
      </c>
      <c r="F418" s="69" t="s">
        <v>695</v>
      </c>
      <c r="G418" s="69" t="s">
        <v>1178</v>
      </c>
      <c r="H418" s="69">
        <v>1.6</v>
      </c>
      <c r="I418" s="273">
        <v>42966.5833333333</v>
      </c>
      <c r="J418" s="273">
        <v>42968.3333333333</v>
      </c>
      <c r="K418" s="257">
        <f t="shared" si="14"/>
        <v>42</v>
      </c>
      <c r="L418" s="155">
        <v>60</v>
      </c>
      <c r="M418" s="257">
        <f t="shared" si="15"/>
        <v>2520</v>
      </c>
      <c r="N418" s="69"/>
    </row>
    <row r="419" spans="1:14">
      <c r="A419" s="213">
        <v>42970</v>
      </c>
      <c r="B419" s="168" t="s">
        <v>54</v>
      </c>
      <c r="C419" s="167" t="s">
        <v>27</v>
      </c>
      <c r="D419" s="154" t="s">
        <v>583</v>
      </c>
      <c r="E419" s="155" t="s">
        <v>56</v>
      </c>
      <c r="F419" s="69" t="s">
        <v>690</v>
      </c>
      <c r="G419" s="69" t="s">
        <v>1514</v>
      </c>
      <c r="H419" s="69">
        <v>1.1</v>
      </c>
      <c r="I419" s="273">
        <v>42968.5625</v>
      </c>
      <c r="J419" s="273">
        <v>42969.6875</v>
      </c>
      <c r="K419" s="257">
        <f t="shared" si="14"/>
        <v>27</v>
      </c>
      <c r="L419" s="155">
        <v>40</v>
      </c>
      <c r="M419" s="257">
        <f t="shared" si="15"/>
        <v>1080</v>
      </c>
      <c r="N419" s="69"/>
    </row>
    <row r="420" spans="1:14">
      <c r="A420" s="213">
        <v>42972</v>
      </c>
      <c r="B420" s="168" t="s">
        <v>54</v>
      </c>
      <c r="C420" s="167" t="s">
        <v>30</v>
      </c>
      <c r="D420" s="154" t="s">
        <v>587</v>
      </c>
      <c r="E420" s="155" t="s">
        <v>56</v>
      </c>
      <c r="F420" s="69" t="s">
        <v>824</v>
      </c>
      <c r="G420" s="69" t="s">
        <v>1515</v>
      </c>
      <c r="H420" s="69">
        <v>1.3</v>
      </c>
      <c r="I420" s="273">
        <v>42971.5416666667</v>
      </c>
      <c r="J420" s="273">
        <v>42972.0625</v>
      </c>
      <c r="K420" s="257">
        <f t="shared" si="14"/>
        <v>12.4999999991851</v>
      </c>
      <c r="L420" s="155">
        <v>40</v>
      </c>
      <c r="M420" s="257">
        <f t="shared" si="15"/>
        <v>499.999999967404</v>
      </c>
      <c r="N420" s="69"/>
    </row>
    <row r="421" spans="1:14">
      <c r="A421" s="213">
        <v>42977</v>
      </c>
      <c r="B421" s="168" t="s">
        <v>54</v>
      </c>
      <c r="C421" s="167" t="s">
        <v>27</v>
      </c>
      <c r="D421" s="154" t="s">
        <v>600</v>
      </c>
      <c r="E421" s="155" t="s">
        <v>56</v>
      </c>
      <c r="F421" s="69" t="s">
        <v>751</v>
      </c>
      <c r="G421" s="69" t="s">
        <v>1516</v>
      </c>
      <c r="H421" s="69">
        <v>1.1</v>
      </c>
      <c r="I421" s="273">
        <v>42975.6666666667</v>
      </c>
      <c r="J421" s="273">
        <v>42976.6666666667</v>
      </c>
      <c r="K421" s="257">
        <f t="shared" si="14"/>
        <v>24</v>
      </c>
      <c r="L421" s="155">
        <v>40</v>
      </c>
      <c r="M421" s="257">
        <f t="shared" si="15"/>
        <v>960</v>
      </c>
      <c r="N421" s="69"/>
    </row>
    <row r="422" spans="1:14">
      <c r="A422" s="213">
        <v>42979</v>
      </c>
      <c r="B422" s="168" t="s">
        <v>54</v>
      </c>
      <c r="C422" s="167" t="s">
        <v>27</v>
      </c>
      <c r="D422" s="154" t="s">
        <v>601</v>
      </c>
      <c r="E422" s="155" t="s">
        <v>56</v>
      </c>
      <c r="F422" s="69" t="s">
        <v>751</v>
      </c>
      <c r="G422" s="69" t="s">
        <v>1517</v>
      </c>
      <c r="H422" s="69">
        <v>1.1</v>
      </c>
      <c r="I422" s="273">
        <v>42976.6666666667</v>
      </c>
      <c r="J422" s="273">
        <v>42977.7916666667</v>
      </c>
      <c r="K422" s="257">
        <f t="shared" si="14"/>
        <v>27</v>
      </c>
      <c r="L422" s="155">
        <v>40</v>
      </c>
      <c r="M422" s="257">
        <f t="shared" si="15"/>
        <v>1080</v>
      </c>
      <c r="N422" s="69"/>
    </row>
    <row r="423" spans="1:14">
      <c r="A423" s="213">
        <v>42979</v>
      </c>
      <c r="B423" s="168" t="s">
        <v>54</v>
      </c>
      <c r="C423" s="167" t="s">
        <v>27</v>
      </c>
      <c r="D423" s="154" t="s">
        <v>601</v>
      </c>
      <c r="E423" s="155" t="s">
        <v>56</v>
      </c>
      <c r="F423" s="69" t="s">
        <v>695</v>
      </c>
      <c r="G423" s="69" t="s">
        <v>1518</v>
      </c>
      <c r="H423" s="69">
        <v>1.3</v>
      </c>
      <c r="I423" s="273">
        <v>42976.7916666667</v>
      </c>
      <c r="J423" s="273">
        <v>42977.8333333333</v>
      </c>
      <c r="K423" s="257">
        <f t="shared" si="14"/>
        <v>24.9999999983702</v>
      </c>
      <c r="L423" s="155">
        <v>50</v>
      </c>
      <c r="M423" s="257">
        <f t="shared" si="15"/>
        <v>1249.99999991851</v>
      </c>
      <c r="N423" s="69"/>
    </row>
    <row r="424" spans="1:14">
      <c r="A424" s="213">
        <v>42979</v>
      </c>
      <c r="B424" s="168" t="s">
        <v>54</v>
      </c>
      <c r="C424" s="167" t="s">
        <v>27</v>
      </c>
      <c r="D424" s="154" t="s">
        <v>601</v>
      </c>
      <c r="E424" s="155" t="s">
        <v>56</v>
      </c>
      <c r="F424" s="69" t="s">
        <v>698</v>
      </c>
      <c r="G424" s="69" t="s">
        <v>1210</v>
      </c>
      <c r="H424" s="69">
        <v>1.3</v>
      </c>
      <c r="I424" s="273">
        <v>42977.0833333333</v>
      </c>
      <c r="J424" s="273">
        <v>42978.9583333333</v>
      </c>
      <c r="K424" s="257">
        <f t="shared" si="14"/>
        <v>45</v>
      </c>
      <c r="L424" s="155">
        <v>50</v>
      </c>
      <c r="M424" s="257">
        <f t="shared" si="15"/>
        <v>2250</v>
      </c>
      <c r="N424" s="69"/>
    </row>
    <row r="425" spans="1:14">
      <c r="A425" s="213">
        <v>42982</v>
      </c>
      <c r="B425" s="168" t="s">
        <v>54</v>
      </c>
      <c r="C425" s="167" t="s">
        <v>27</v>
      </c>
      <c r="D425" s="154" t="s">
        <v>425</v>
      </c>
      <c r="E425" s="154" t="s">
        <v>344</v>
      </c>
      <c r="F425" s="69" t="s">
        <v>754</v>
      </c>
      <c r="G425" s="69" t="s">
        <v>1519</v>
      </c>
      <c r="H425" s="69">
        <v>1280</v>
      </c>
      <c r="I425" s="273">
        <v>42980.75</v>
      </c>
      <c r="J425" s="273">
        <v>42980.875</v>
      </c>
      <c r="K425" s="257">
        <f t="shared" si="14"/>
        <v>3</v>
      </c>
      <c r="L425" s="155"/>
      <c r="M425" s="257">
        <f t="shared" si="15"/>
        <v>0</v>
      </c>
      <c r="N425" s="69"/>
    </row>
    <row r="426" spans="1:14">
      <c r="A426" s="213">
        <v>42982</v>
      </c>
      <c r="B426" s="168" t="s">
        <v>54</v>
      </c>
      <c r="C426" s="167" t="s">
        <v>27</v>
      </c>
      <c r="D426" s="154" t="s">
        <v>600</v>
      </c>
      <c r="E426" s="155" t="s">
        <v>56</v>
      </c>
      <c r="F426" s="69" t="s">
        <v>890</v>
      </c>
      <c r="G426" s="69" t="s">
        <v>1212</v>
      </c>
      <c r="H426" s="69">
        <v>1.3</v>
      </c>
      <c r="I426" s="273">
        <v>42978.9583333333</v>
      </c>
      <c r="J426" s="273">
        <v>42980.0625</v>
      </c>
      <c r="K426" s="257">
        <f t="shared" si="14"/>
        <v>26.5000000008149</v>
      </c>
      <c r="L426" s="155"/>
      <c r="M426" s="257">
        <f t="shared" si="15"/>
        <v>0</v>
      </c>
      <c r="N426" s="69"/>
    </row>
    <row r="427" spans="1:14">
      <c r="A427" s="213">
        <v>42982</v>
      </c>
      <c r="B427" s="168" t="s">
        <v>54</v>
      </c>
      <c r="C427" s="167" t="s">
        <v>27</v>
      </c>
      <c r="D427" s="154" t="s">
        <v>600</v>
      </c>
      <c r="E427" s="155" t="s">
        <v>56</v>
      </c>
      <c r="F427" s="69" t="s">
        <v>695</v>
      </c>
      <c r="G427" s="69" t="s">
        <v>1211</v>
      </c>
      <c r="H427" s="69">
        <v>1.6</v>
      </c>
      <c r="I427" s="273">
        <v>42978.125</v>
      </c>
      <c r="J427" s="273">
        <v>42979.4583333333</v>
      </c>
      <c r="K427" s="257">
        <f t="shared" si="14"/>
        <v>31.9999999991851</v>
      </c>
      <c r="L427" s="155"/>
      <c r="M427" s="257">
        <f t="shared" si="15"/>
        <v>0</v>
      </c>
      <c r="N427" s="69"/>
    </row>
    <row r="428" spans="1:14">
      <c r="A428" s="213">
        <v>42984</v>
      </c>
      <c r="B428" s="168" t="s">
        <v>54</v>
      </c>
      <c r="C428" s="167" t="s">
        <v>287</v>
      </c>
      <c r="D428" s="154" t="s">
        <v>291</v>
      </c>
      <c r="E428" s="154" t="s">
        <v>284</v>
      </c>
      <c r="F428" s="69" t="s">
        <v>698</v>
      </c>
      <c r="G428" s="69" t="s">
        <v>1218</v>
      </c>
      <c r="H428" s="69">
        <v>1.6</v>
      </c>
      <c r="I428" s="273">
        <v>42982</v>
      </c>
      <c r="J428" s="273">
        <v>42984.2916666667</v>
      </c>
      <c r="K428" s="257">
        <f t="shared" si="14"/>
        <v>54.9999999999418</v>
      </c>
      <c r="L428" s="155"/>
      <c r="M428" s="257">
        <f t="shared" si="15"/>
        <v>0</v>
      </c>
      <c r="N428" s="69"/>
    </row>
    <row r="429" spans="1:14">
      <c r="A429" s="213"/>
      <c r="B429" s="69"/>
      <c r="C429" s="61"/>
      <c r="D429" s="69"/>
      <c r="E429" s="69"/>
      <c r="F429" s="69"/>
      <c r="G429" s="69"/>
      <c r="H429" s="69"/>
      <c r="I429" s="273"/>
      <c r="J429" s="273"/>
      <c r="K429" s="257">
        <f t="shared" si="14"/>
        <v>0</v>
      </c>
      <c r="L429" s="155"/>
      <c r="M429" s="257">
        <f t="shared" si="15"/>
        <v>0</v>
      </c>
      <c r="N429" s="69"/>
    </row>
    <row r="430" spans="1:14">
      <c r="A430" s="213"/>
      <c r="B430" s="69"/>
      <c r="C430" s="61"/>
      <c r="D430" s="69"/>
      <c r="E430" s="69"/>
      <c r="F430" s="69"/>
      <c r="G430" s="69"/>
      <c r="H430" s="69"/>
      <c r="I430" s="273"/>
      <c r="J430" s="273"/>
      <c r="K430" s="257">
        <f t="shared" si="14"/>
        <v>0</v>
      </c>
      <c r="L430" s="155"/>
      <c r="M430" s="257">
        <f t="shared" si="15"/>
        <v>0</v>
      </c>
      <c r="N430" s="69"/>
    </row>
    <row r="431" spans="1:14">
      <c r="A431" s="213"/>
      <c r="B431" s="69"/>
      <c r="C431" s="61"/>
      <c r="D431" s="69"/>
      <c r="E431" s="69"/>
      <c r="F431" s="69"/>
      <c r="G431" s="69"/>
      <c r="H431" s="69"/>
      <c r="I431" s="273"/>
      <c r="J431" s="273"/>
      <c r="K431" s="257">
        <f t="shared" si="14"/>
        <v>0</v>
      </c>
      <c r="L431" s="155"/>
      <c r="M431" s="257">
        <f t="shared" si="15"/>
        <v>0</v>
      </c>
      <c r="N431" s="69"/>
    </row>
    <row r="432" spans="1:14">
      <c r="A432" s="213"/>
      <c r="B432" s="69"/>
      <c r="C432" s="61"/>
      <c r="D432" s="69"/>
      <c r="E432" s="69"/>
      <c r="F432" s="69"/>
      <c r="G432" s="69"/>
      <c r="H432" s="69"/>
      <c r="I432" s="273"/>
      <c r="J432" s="273"/>
      <c r="K432" s="257">
        <f t="shared" si="14"/>
        <v>0</v>
      </c>
      <c r="L432" s="155"/>
      <c r="M432" s="257">
        <f t="shared" si="15"/>
        <v>0</v>
      </c>
      <c r="N432" s="69"/>
    </row>
    <row r="433" spans="1:14">
      <c r="A433" s="213"/>
      <c r="B433" s="69"/>
      <c r="C433" s="61"/>
      <c r="D433" s="69"/>
      <c r="E433" s="69"/>
      <c r="F433" s="69"/>
      <c r="G433" s="69"/>
      <c r="H433" s="69"/>
      <c r="I433" s="273"/>
      <c r="J433" s="273"/>
      <c r="K433" s="257">
        <f t="shared" si="14"/>
        <v>0</v>
      </c>
      <c r="L433" s="155"/>
      <c r="M433" s="257">
        <f t="shared" si="15"/>
        <v>0</v>
      </c>
      <c r="N433" s="69"/>
    </row>
    <row r="434" spans="1:14">
      <c r="A434" s="213"/>
      <c r="B434" s="69"/>
      <c r="C434" s="61"/>
      <c r="D434" s="69"/>
      <c r="E434" s="69"/>
      <c r="F434" s="69"/>
      <c r="G434" s="69"/>
      <c r="H434" s="69"/>
      <c r="I434" s="273"/>
      <c r="J434" s="273"/>
      <c r="K434" s="257">
        <f t="shared" si="14"/>
        <v>0</v>
      </c>
      <c r="L434" s="155"/>
      <c r="M434" s="257">
        <f t="shared" si="15"/>
        <v>0</v>
      </c>
      <c r="N434" s="69"/>
    </row>
    <row r="435" spans="1:14">
      <c r="A435" s="213"/>
      <c r="B435" s="69"/>
      <c r="C435" s="61"/>
      <c r="D435" s="69"/>
      <c r="E435" s="69"/>
      <c r="F435" s="69"/>
      <c r="G435" s="69"/>
      <c r="H435" s="69"/>
      <c r="I435" s="273"/>
      <c r="J435" s="273"/>
      <c r="K435" s="257">
        <f t="shared" si="14"/>
        <v>0</v>
      </c>
      <c r="L435" s="155"/>
      <c r="M435" s="257">
        <f t="shared" si="15"/>
        <v>0</v>
      </c>
      <c r="N435" s="69"/>
    </row>
    <row r="436" spans="1:14">
      <c r="A436" s="213"/>
      <c r="B436" s="69"/>
      <c r="C436" s="61"/>
      <c r="D436" s="69"/>
      <c r="E436" s="69"/>
      <c r="F436" s="69"/>
      <c r="G436" s="69"/>
      <c r="H436" s="69"/>
      <c r="I436" s="273"/>
      <c r="J436" s="273"/>
      <c r="K436" s="257">
        <f t="shared" si="14"/>
        <v>0</v>
      </c>
      <c r="L436" s="155"/>
      <c r="M436" s="257">
        <f t="shared" si="15"/>
        <v>0</v>
      </c>
      <c r="N436" s="69"/>
    </row>
    <row r="437" spans="1:14">
      <c r="A437" s="213"/>
      <c r="B437" s="69"/>
      <c r="C437" s="61"/>
      <c r="D437" s="69"/>
      <c r="E437" s="69"/>
      <c r="F437" s="69"/>
      <c r="G437" s="69"/>
      <c r="H437" s="69"/>
      <c r="I437" s="273"/>
      <c r="J437" s="273"/>
      <c r="K437" s="257">
        <f t="shared" si="14"/>
        <v>0</v>
      </c>
      <c r="L437" s="155"/>
      <c r="M437" s="257">
        <f t="shared" si="15"/>
        <v>0</v>
      </c>
      <c r="N437" s="69"/>
    </row>
    <row r="438" spans="1:14">
      <c r="A438" s="213"/>
      <c r="B438" s="69"/>
      <c r="C438" s="61"/>
      <c r="D438" s="69"/>
      <c r="E438" s="69"/>
      <c r="F438" s="69"/>
      <c r="G438" s="69"/>
      <c r="H438" s="69"/>
      <c r="I438" s="273"/>
      <c r="J438" s="273"/>
      <c r="K438" s="257">
        <f t="shared" si="14"/>
        <v>0</v>
      </c>
      <c r="L438" s="155"/>
      <c r="M438" s="257">
        <f t="shared" si="15"/>
        <v>0</v>
      </c>
      <c r="N438" s="69"/>
    </row>
    <row r="439" spans="1:14">
      <c r="A439" s="213"/>
      <c r="B439" s="69"/>
      <c r="C439" s="61"/>
      <c r="D439" s="69"/>
      <c r="E439" s="69"/>
      <c r="F439" s="69"/>
      <c r="G439" s="69"/>
      <c r="H439" s="69"/>
      <c r="I439" s="273"/>
      <c r="J439" s="273"/>
      <c r="K439" s="257">
        <f t="shared" si="14"/>
        <v>0</v>
      </c>
      <c r="L439" s="155"/>
      <c r="M439" s="257">
        <f t="shared" si="15"/>
        <v>0</v>
      </c>
      <c r="N439" s="69"/>
    </row>
    <row r="440" spans="1:14">
      <c r="A440" s="213"/>
      <c r="B440" s="69"/>
      <c r="C440" s="61"/>
      <c r="D440" s="69"/>
      <c r="E440" s="69"/>
      <c r="F440" s="69"/>
      <c r="G440" s="69"/>
      <c r="H440" s="69"/>
      <c r="I440" s="273"/>
      <c r="J440" s="273"/>
      <c r="K440" s="257">
        <f t="shared" si="14"/>
        <v>0</v>
      </c>
      <c r="L440" s="155"/>
      <c r="M440" s="257">
        <f t="shared" si="15"/>
        <v>0</v>
      </c>
      <c r="N440" s="69"/>
    </row>
    <row r="441" spans="1:14">
      <c r="A441" s="213"/>
      <c r="B441" s="69"/>
      <c r="C441" s="61"/>
      <c r="D441" s="69"/>
      <c r="E441" s="69"/>
      <c r="F441" s="69"/>
      <c r="G441" s="69"/>
      <c r="H441" s="69"/>
      <c r="I441" s="273"/>
      <c r="J441" s="273"/>
      <c r="K441" s="257">
        <f t="shared" si="14"/>
        <v>0</v>
      </c>
      <c r="L441" s="155"/>
      <c r="M441" s="257">
        <f t="shared" si="15"/>
        <v>0</v>
      </c>
      <c r="N441" s="69"/>
    </row>
    <row r="442" spans="1:14">
      <c r="A442" s="213"/>
      <c r="B442" s="69"/>
      <c r="C442" s="61"/>
      <c r="D442" s="69"/>
      <c r="E442" s="69"/>
      <c r="F442" s="69"/>
      <c r="G442" s="69"/>
      <c r="H442" s="69"/>
      <c r="I442" s="273"/>
      <c r="J442" s="273"/>
      <c r="K442" s="257">
        <f t="shared" si="14"/>
        <v>0</v>
      </c>
      <c r="L442" s="155"/>
      <c r="M442" s="257">
        <f t="shared" si="15"/>
        <v>0</v>
      </c>
      <c r="N442" s="69"/>
    </row>
    <row r="443" spans="1:14">
      <c r="A443" s="213"/>
      <c r="B443" s="69"/>
      <c r="C443" s="61"/>
      <c r="D443" s="69"/>
      <c r="E443" s="69"/>
      <c r="F443" s="69"/>
      <c r="G443" s="69"/>
      <c r="H443" s="69"/>
      <c r="I443" s="273"/>
      <c r="J443" s="273"/>
      <c r="K443" s="257">
        <f t="shared" si="14"/>
        <v>0</v>
      </c>
      <c r="L443" s="155"/>
      <c r="M443" s="257">
        <f t="shared" si="15"/>
        <v>0</v>
      </c>
      <c r="N443" s="69"/>
    </row>
    <row r="444" spans="1:14">
      <c r="A444" s="213"/>
      <c r="B444" s="69"/>
      <c r="C444" s="61"/>
      <c r="D444" s="69"/>
      <c r="E444" s="69"/>
      <c r="F444" s="69"/>
      <c r="G444" s="69"/>
      <c r="H444" s="69"/>
      <c r="I444" s="273"/>
      <c r="J444" s="273"/>
      <c r="K444" s="257">
        <f t="shared" si="14"/>
        <v>0</v>
      </c>
      <c r="L444" s="155"/>
      <c r="M444" s="257">
        <f t="shared" si="15"/>
        <v>0</v>
      </c>
      <c r="N444" s="69"/>
    </row>
    <row r="445" spans="1:14">
      <c r="A445" s="213"/>
      <c r="B445" s="69"/>
      <c r="C445" s="61"/>
      <c r="D445" s="69"/>
      <c r="E445" s="69"/>
      <c r="F445" s="69"/>
      <c r="G445" s="69"/>
      <c r="H445" s="69"/>
      <c r="I445" s="273"/>
      <c r="J445" s="273"/>
      <c r="K445" s="257">
        <f t="shared" si="14"/>
        <v>0</v>
      </c>
      <c r="L445" s="155"/>
      <c r="M445" s="257">
        <f t="shared" si="15"/>
        <v>0</v>
      </c>
      <c r="N445" s="69"/>
    </row>
    <row r="446" spans="1:14">
      <c r="A446" s="213"/>
      <c r="B446" s="69"/>
      <c r="C446" s="61"/>
      <c r="D446" s="69"/>
      <c r="E446" s="69"/>
      <c r="F446" s="69"/>
      <c r="G446" s="69"/>
      <c r="H446" s="69"/>
      <c r="I446" s="273"/>
      <c r="J446" s="273"/>
      <c r="K446" s="257">
        <f t="shared" si="14"/>
        <v>0</v>
      </c>
      <c r="L446" s="155"/>
      <c r="M446" s="257">
        <f t="shared" si="15"/>
        <v>0</v>
      </c>
      <c r="N446" s="69"/>
    </row>
    <row r="447" spans="1:14">
      <c r="A447" s="213"/>
      <c r="B447" s="69"/>
      <c r="C447" s="61"/>
      <c r="D447" s="69"/>
      <c r="E447" s="69"/>
      <c r="F447" s="69"/>
      <c r="G447" s="69"/>
      <c r="H447" s="69"/>
      <c r="I447" s="273"/>
      <c r="J447" s="273"/>
      <c r="K447" s="257">
        <f t="shared" si="14"/>
        <v>0</v>
      </c>
      <c r="L447" s="155"/>
      <c r="M447" s="257">
        <f t="shared" si="15"/>
        <v>0</v>
      </c>
      <c r="N447" s="69"/>
    </row>
    <row r="448" spans="1:14">
      <c r="A448" s="213"/>
      <c r="B448" s="69"/>
      <c r="C448" s="61"/>
      <c r="D448" s="69"/>
      <c r="E448" s="69"/>
      <c r="F448" s="69"/>
      <c r="G448" s="69"/>
      <c r="H448" s="69"/>
      <c r="I448" s="273"/>
      <c r="J448" s="273"/>
      <c r="K448" s="257">
        <f t="shared" si="14"/>
        <v>0</v>
      </c>
      <c r="L448" s="155"/>
      <c r="M448" s="257">
        <f t="shared" si="15"/>
        <v>0</v>
      </c>
      <c r="N448" s="69"/>
    </row>
    <row r="449" spans="1:14">
      <c r="A449" s="213"/>
      <c r="B449" s="69"/>
      <c r="C449" s="61"/>
      <c r="D449" s="69"/>
      <c r="E449" s="69"/>
      <c r="F449" s="69"/>
      <c r="G449" s="69"/>
      <c r="H449" s="69"/>
      <c r="I449" s="273"/>
      <c r="J449" s="273"/>
      <c r="K449" s="257">
        <f t="shared" si="14"/>
        <v>0</v>
      </c>
      <c r="L449" s="155"/>
      <c r="M449" s="257">
        <f t="shared" si="15"/>
        <v>0</v>
      </c>
      <c r="N449" s="69"/>
    </row>
    <row r="450" spans="1:14">
      <c r="A450" s="213"/>
      <c r="B450" s="69"/>
      <c r="C450" s="61"/>
      <c r="D450" s="69"/>
      <c r="E450" s="69"/>
      <c r="F450" s="69"/>
      <c r="G450" s="69"/>
      <c r="H450" s="69"/>
      <c r="I450" s="273"/>
      <c r="J450" s="273"/>
      <c r="K450" s="257">
        <f t="shared" si="14"/>
        <v>0</v>
      </c>
      <c r="L450" s="155"/>
      <c r="M450" s="257">
        <f t="shared" si="15"/>
        <v>0</v>
      </c>
      <c r="N450" s="69"/>
    </row>
    <row r="451" spans="1:14">
      <c r="A451" s="213"/>
      <c r="B451" s="69"/>
      <c r="C451" s="61"/>
      <c r="D451" s="69"/>
      <c r="E451" s="69"/>
      <c r="F451" s="69"/>
      <c r="G451" s="69"/>
      <c r="H451" s="69"/>
      <c r="I451" s="273"/>
      <c r="J451" s="273"/>
      <c r="K451" s="257">
        <f t="shared" si="14"/>
        <v>0</v>
      </c>
      <c r="L451" s="155"/>
      <c r="M451" s="257">
        <f t="shared" si="15"/>
        <v>0</v>
      </c>
      <c r="N451" s="69"/>
    </row>
    <row r="452" spans="1:14">
      <c r="A452" s="213"/>
      <c r="B452" s="69"/>
      <c r="C452" s="61"/>
      <c r="D452" s="69"/>
      <c r="E452" s="69"/>
      <c r="F452" s="69"/>
      <c r="G452" s="69"/>
      <c r="H452" s="69"/>
      <c r="I452" s="273"/>
      <c r="J452" s="273"/>
      <c r="K452" s="257">
        <f t="shared" si="14"/>
        <v>0</v>
      </c>
      <c r="L452" s="155"/>
      <c r="M452" s="257">
        <f t="shared" si="15"/>
        <v>0</v>
      </c>
      <c r="N452" s="69"/>
    </row>
    <row r="453" spans="1:14">
      <c r="A453" s="213"/>
      <c r="B453" s="69"/>
      <c r="C453" s="61"/>
      <c r="D453" s="69"/>
      <c r="E453" s="69"/>
      <c r="F453" s="69"/>
      <c r="G453" s="69"/>
      <c r="H453" s="69"/>
      <c r="I453" s="273"/>
      <c r="J453" s="273"/>
      <c r="K453" s="257">
        <f t="shared" si="14"/>
        <v>0</v>
      </c>
      <c r="L453" s="155"/>
      <c r="M453" s="257">
        <f t="shared" si="15"/>
        <v>0</v>
      </c>
      <c r="N453" s="69"/>
    </row>
    <row r="454" spans="1:14">
      <c r="A454" s="213"/>
      <c r="B454" s="69"/>
      <c r="C454" s="61"/>
      <c r="D454" s="69"/>
      <c r="E454" s="69"/>
      <c r="F454" s="69"/>
      <c r="G454" s="69"/>
      <c r="H454" s="69"/>
      <c r="I454" s="273"/>
      <c r="J454" s="273"/>
      <c r="K454" s="257">
        <f t="shared" si="14"/>
        <v>0</v>
      </c>
      <c r="L454" s="155"/>
      <c r="M454" s="257">
        <f t="shared" si="15"/>
        <v>0</v>
      </c>
      <c r="N454" s="69"/>
    </row>
    <row r="455" spans="1:14">
      <c r="A455" s="213"/>
      <c r="B455" s="69"/>
      <c r="C455" s="61"/>
      <c r="D455" s="69"/>
      <c r="E455" s="69"/>
      <c r="F455" s="69"/>
      <c r="G455" s="69"/>
      <c r="H455" s="69"/>
      <c r="I455" s="273"/>
      <c r="J455" s="273"/>
      <c r="K455" s="257">
        <f t="shared" si="14"/>
        <v>0</v>
      </c>
      <c r="L455" s="155"/>
      <c r="M455" s="257">
        <f t="shared" si="15"/>
        <v>0</v>
      </c>
      <c r="N455" s="69"/>
    </row>
    <row r="456" spans="1:14">
      <c r="A456" s="213"/>
      <c r="B456" s="69"/>
      <c r="C456" s="61"/>
      <c r="D456" s="69"/>
      <c r="E456" s="69"/>
      <c r="F456" s="69"/>
      <c r="G456" s="69"/>
      <c r="H456" s="69"/>
      <c r="I456" s="273"/>
      <c r="J456" s="273"/>
      <c r="K456" s="257">
        <f t="shared" si="14"/>
        <v>0</v>
      </c>
      <c r="L456" s="155"/>
      <c r="M456" s="257">
        <f t="shared" si="15"/>
        <v>0</v>
      </c>
      <c r="N456" s="69"/>
    </row>
    <row r="457" spans="1:14">
      <c r="A457" s="213"/>
      <c r="B457" s="69"/>
      <c r="C457" s="61"/>
      <c r="D457" s="69"/>
      <c r="E457" s="69"/>
      <c r="F457" s="69"/>
      <c r="G457" s="69"/>
      <c r="H457" s="69"/>
      <c r="I457" s="273"/>
      <c r="J457" s="273"/>
      <c r="K457" s="257">
        <f t="shared" si="14"/>
        <v>0</v>
      </c>
      <c r="L457" s="155"/>
      <c r="M457" s="257">
        <f t="shared" si="15"/>
        <v>0</v>
      </c>
      <c r="N457" s="69"/>
    </row>
    <row r="458" spans="1:14">
      <c r="A458" s="213"/>
      <c r="B458" s="69"/>
      <c r="C458" s="61"/>
      <c r="D458" s="69"/>
      <c r="E458" s="69"/>
      <c r="F458" s="69"/>
      <c r="G458" s="69"/>
      <c r="H458" s="69"/>
      <c r="I458" s="273"/>
      <c r="J458" s="273"/>
      <c r="K458" s="257">
        <f t="shared" si="14"/>
        <v>0</v>
      </c>
      <c r="L458" s="155"/>
      <c r="M458" s="257">
        <f t="shared" si="15"/>
        <v>0</v>
      </c>
      <c r="N458" s="69"/>
    </row>
    <row r="459" spans="1:14">
      <c r="A459" s="213"/>
      <c r="B459" s="69"/>
      <c r="C459" s="61"/>
      <c r="D459" s="69"/>
      <c r="E459" s="69"/>
      <c r="F459" s="69"/>
      <c r="G459" s="69"/>
      <c r="H459" s="69"/>
      <c r="I459" s="273"/>
      <c r="J459" s="273"/>
      <c r="K459" s="257">
        <f t="shared" si="14"/>
        <v>0</v>
      </c>
      <c r="L459" s="155"/>
      <c r="M459" s="257">
        <f t="shared" si="15"/>
        <v>0</v>
      </c>
      <c r="N459" s="69"/>
    </row>
    <row r="460" spans="1:14">
      <c r="A460" s="213"/>
      <c r="B460" s="69"/>
      <c r="C460" s="61"/>
      <c r="D460" s="69"/>
      <c r="E460" s="69"/>
      <c r="F460" s="69"/>
      <c r="G460" s="69"/>
      <c r="H460" s="69"/>
      <c r="I460" s="273"/>
      <c r="J460" s="273"/>
      <c r="K460" s="257">
        <f t="shared" si="14"/>
        <v>0</v>
      </c>
      <c r="L460" s="155"/>
      <c r="M460" s="257">
        <f t="shared" si="15"/>
        <v>0</v>
      </c>
      <c r="N460" s="69"/>
    </row>
    <row r="461" spans="1:14">
      <c r="A461" s="213"/>
      <c r="B461" s="69"/>
      <c r="C461" s="61"/>
      <c r="D461" s="69"/>
      <c r="E461" s="69"/>
      <c r="F461" s="69"/>
      <c r="G461" s="69"/>
      <c r="H461" s="69"/>
      <c r="I461" s="273"/>
      <c r="J461" s="273"/>
      <c r="K461" s="257">
        <f t="shared" si="14"/>
        <v>0</v>
      </c>
      <c r="L461" s="155"/>
      <c r="M461" s="257">
        <f t="shared" si="15"/>
        <v>0</v>
      </c>
      <c r="N461" s="69"/>
    </row>
    <row r="462" spans="1:14">
      <c r="A462" s="213"/>
      <c r="B462" s="69"/>
      <c r="C462" s="61"/>
      <c r="D462" s="69"/>
      <c r="E462" s="69"/>
      <c r="F462" s="69"/>
      <c r="G462" s="69"/>
      <c r="H462" s="69"/>
      <c r="I462" s="273"/>
      <c r="J462" s="273"/>
      <c r="K462" s="257">
        <f t="shared" si="14"/>
        <v>0</v>
      </c>
      <c r="L462" s="155"/>
      <c r="M462" s="257">
        <f t="shared" si="15"/>
        <v>0</v>
      </c>
      <c r="N462" s="69"/>
    </row>
    <row r="463" spans="1:14">
      <c r="A463" s="213"/>
      <c r="B463" s="69"/>
      <c r="C463" s="61"/>
      <c r="D463" s="69"/>
      <c r="E463" s="69"/>
      <c r="F463" s="69"/>
      <c r="G463" s="69"/>
      <c r="H463" s="69"/>
      <c r="I463" s="273"/>
      <c r="J463" s="273"/>
      <c r="K463" s="257">
        <f t="shared" si="14"/>
        <v>0</v>
      </c>
      <c r="L463" s="155"/>
      <c r="M463" s="257">
        <f t="shared" si="15"/>
        <v>0</v>
      </c>
      <c r="N463" s="69"/>
    </row>
    <row r="464" spans="1:14">
      <c r="A464" s="213"/>
      <c r="B464" s="69"/>
      <c r="C464" s="61"/>
      <c r="D464" s="69"/>
      <c r="E464" s="69"/>
      <c r="F464" s="69"/>
      <c r="G464" s="69"/>
      <c r="H464" s="69"/>
      <c r="I464" s="273"/>
      <c r="J464" s="273"/>
      <c r="K464" s="257">
        <f t="shared" si="14"/>
        <v>0</v>
      </c>
      <c r="L464" s="155"/>
      <c r="M464" s="257">
        <f t="shared" si="15"/>
        <v>0</v>
      </c>
      <c r="N464" s="69"/>
    </row>
    <row r="465" spans="1:14">
      <c r="A465" s="213"/>
      <c r="B465" s="69"/>
      <c r="C465" s="61"/>
      <c r="D465" s="69"/>
      <c r="E465" s="69"/>
      <c r="F465" s="69"/>
      <c r="G465" s="69"/>
      <c r="H465" s="69"/>
      <c r="I465" s="273"/>
      <c r="J465" s="273"/>
      <c r="K465" s="257">
        <f t="shared" si="14"/>
        <v>0</v>
      </c>
      <c r="L465" s="155"/>
      <c r="M465" s="257">
        <f t="shared" si="15"/>
        <v>0</v>
      </c>
      <c r="N465" s="69"/>
    </row>
    <row r="466" spans="1:14">
      <c r="A466" s="213"/>
      <c r="B466" s="69"/>
      <c r="C466" s="61"/>
      <c r="D466" s="69"/>
      <c r="E466" s="69"/>
      <c r="F466" s="69"/>
      <c r="G466" s="69"/>
      <c r="H466" s="69"/>
      <c r="I466" s="273"/>
      <c r="J466" s="273"/>
      <c r="K466" s="257">
        <f t="shared" ref="K466:K529" si="16">(J466-I466)*24</f>
        <v>0</v>
      </c>
      <c r="L466" s="155"/>
      <c r="M466" s="257">
        <f t="shared" ref="M466:M529" si="17">K466*L466</f>
        <v>0</v>
      </c>
      <c r="N466" s="69"/>
    </row>
    <row r="467" spans="1:14">
      <c r="A467" s="213"/>
      <c r="B467" s="69"/>
      <c r="C467" s="61"/>
      <c r="D467" s="69"/>
      <c r="E467" s="69"/>
      <c r="F467" s="69"/>
      <c r="G467" s="69"/>
      <c r="H467" s="69"/>
      <c r="I467" s="273"/>
      <c r="J467" s="273"/>
      <c r="K467" s="257">
        <f t="shared" si="16"/>
        <v>0</v>
      </c>
      <c r="L467" s="155"/>
      <c r="M467" s="257">
        <f t="shared" si="17"/>
        <v>0</v>
      </c>
      <c r="N467" s="69"/>
    </row>
    <row r="468" spans="1:14">
      <c r="A468" s="213"/>
      <c r="B468" s="69"/>
      <c r="C468" s="61"/>
      <c r="D468" s="69"/>
      <c r="E468" s="69"/>
      <c r="F468" s="69"/>
      <c r="G468" s="69"/>
      <c r="H468" s="69"/>
      <c r="I468" s="273"/>
      <c r="J468" s="273"/>
      <c r="K468" s="257">
        <f t="shared" si="16"/>
        <v>0</v>
      </c>
      <c r="L468" s="155"/>
      <c r="M468" s="257">
        <f t="shared" si="17"/>
        <v>0</v>
      </c>
      <c r="N468" s="69"/>
    </row>
    <row r="469" spans="1:14">
      <c r="A469" s="213"/>
      <c r="B469" s="69"/>
      <c r="C469" s="61"/>
      <c r="D469" s="69"/>
      <c r="E469" s="69"/>
      <c r="F469" s="69"/>
      <c r="G469" s="69"/>
      <c r="H469" s="69"/>
      <c r="I469" s="273"/>
      <c r="J469" s="273"/>
      <c r="K469" s="257">
        <f t="shared" si="16"/>
        <v>0</v>
      </c>
      <c r="L469" s="155"/>
      <c r="M469" s="257">
        <f t="shared" si="17"/>
        <v>0</v>
      </c>
      <c r="N469" s="69"/>
    </row>
    <row r="470" spans="1:14">
      <c r="A470" s="213"/>
      <c r="B470" s="69"/>
      <c r="C470" s="61"/>
      <c r="D470" s="69"/>
      <c r="E470" s="69"/>
      <c r="F470" s="69"/>
      <c r="G470" s="69"/>
      <c r="H470" s="69"/>
      <c r="I470" s="273"/>
      <c r="J470" s="273"/>
      <c r="K470" s="257">
        <f t="shared" si="16"/>
        <v>0</v>
      </c>
      <c r="L470" s="155"/>
      <c r="M470" s="257">
        <f t="shared" si="17"/>
        <v>0</v>
      </c>
      <c r="N470" s="69"/>
    </row>
    <row r="471" spans="1:14">
      <c r="A471" s="213"/>
      <c r="B471" s="69"/>
      <c r="C471" s="61"/>
      <c r="D471" s="69"/>
      <c r="E471" s="69"/>
      <c r="F471" s="69"/>
      <c r="G471" s="69"/>
      <c r="H471" s="69"/>
      <c r="I471" s="273"/>
      <c r="J471" s="273"/>
      <c r="K471" s="257">
        <f t="shared" si="16"/>
        <v>0</v>
      </c>
      <c r="L471" s="155"/>
      <c r="M471" s="257">
        <f t="shared" si="17"/>
        <v>0</v>
      </c>
      <c r="N471" s="69"/>
    </row>
    <row r="472" spans="1:14">
      <c r="A472" s="213"/>
      <c r="B472" s="69"/>
      <c r="C472" s="61"/>
      <c r="D472" s="69"/>
      <c r="E472" s="69"/>
      <c r="F472" s="69"/>
      <c r="G472" s="69"/>
      <c r="H472" s="69"/>
      <c r="I472" s="273"/>
      <c r="J472" s="273"/>
      <c r="K472" s="257">
        <f t="shared" si="16"/>
        <v>0</v>
      </c>
      <c r="L472" s="155"/>
      <c r="M472" s="257">
        <f t="shared" si="17"/>
        <v>0</v>
      </c>
      <c r="N472" s="69"/>
    </row>
    <row r="473" spans="1:14">
      <c r="A473" s="213"/>
      <c r="B473" s="69"/>
      <c r="C473" s="61"/>
      <c r="D473" s="69"/>
      <c r="E473" s="69"/>
      <c r="F473" s="69"/>
      <c r="G473" s="69"/>
      <c r="H473" s="69"/>
      <c r="I473" s="273"/>
      <c r="J473" s="273"/>
      <c r="K473" s="257">
        <f t="shared" si="16"/>
        <v>0</v>
      </c>
      <c r="L473" s="155"/>
      <c r="M473" s="257">
        <f t="shared" si="17"/>
        <v>0</v>
      </c>
      <c r="N473" s="69"/>
    </row>
    <row r="474" spans="1:14">
      <c r="A474" s="213"/>
      <c r="B474" s="69"/>
      <c r="C474" s="61"/>
      <c r="D474" s="69"/>
      <c r="E474" s="69"/>
      <c r="F474" s="69"/>
      <c r="G474" s="69"/>
      <c r="H474" s="69"/>
      <c r="I474" s="273"/>
      <c r="J474" s="273"/>
      <c r="K474" s="257">
        <f t="shared" si="16"/>
        <v>0</v>
      </c>
      <c r="L474" s="155"/>
      <c r="M474" s="257">
        <f t="shared" si="17"/>
        <v>0</v>
      </c>
      <c r="N474" s="69"/>
    </row>
    <row r="475" spans="1:14">
      <c r="A475" s="213"/>
      <c r="B475" s="69"/>
      <c r="C475" s="61"/>
      <c r="D475" s="69"/>
      <c r="E475" s="69"/>
      <c r="F475" s="69"/>
      <c r="G475" s="69"/>
      <c r="H475" s="69"/>
      <c r="I475" s="273"/>
      <c r="J475" s="273"/>
      <c r="K475" s="257">
        <f t="shared" si="16"/>
        <v>0</v>
      </c>
      <c r="L475" s="155"/>
      <c r="M475" s="257">
        <f t="shared" si="17"/>
        <v>0</v>
      </c>
      <c r="N475" s="69"/>
    </row>
    <row r="476" spans="1:14">
      <c r="A476" s="213"/>
      <c r="B476" s="69"/>
      <c r="C476" s="61"/>
      <c r="D476" s="69"/>
      <c r="E476" s="69"/>
      <c r="F476" s="69"/>
      <c r="G476" s="69"/>
      <c r="H476" s="69"/>
      <c r="I476" s="273"/>
      <c r="J476" s="273"/>
      <c r="K476" s="257">
        <f t="shared" si="16"/>
        <v>0</v>
      </c>
      <c r="L476" s="155"/>
      <c r="M476" s="257">
        <f t="shared" si="17"/>
        <v>0</v>
      </c>
      <c r="N476" s="69"/>
    </row>
    <row r="477" spans="1:14">
      <c r="A477" s="213"/>
      <c r="B477" s="69"/>
      <c r="C477" s="61"/>
      <c r="D477" s="69"/>
      <c r="E477" s="69"/>
      <c r="F477" s="69"/>
      <c r="G477" s="69"/>
      <c r="H477" s="69"/>
      <c r="I477" s="273"/>
      <c r="J477" s="273"/>
      <c r="K477" s="257">
        <f t="shared" si="16"/>
        <v>0</v>
      </c>
      <c r="L477" s="155"/>
      <c r="M477" s="257">
        <f t="shared" si="17"/>
        <v>0</v>
      </c>
      <c r="N477" s="69"/>
    </row>
    <row r="478" spans="1:14">
      <c r="A478" s="213"/>
      <c r="B478" s="69"/>
      <c r="C478" s="61"/>
      <c r="D478" s="69"/>
      <c r="E478" s="69"/>
      <c r="F478" s="69"/>
      <c r="G478" s="69"/>
      <c r="H478" s="69"/>
      <c r="I478" s="273"/>
      <c r="J478" s="273"/>
      <c r="K478" s="257">
        <f t="shared" si="16"/>
        <v>0</v>
      </c>
      <c r="L478" s="155"/>
      <c r="M478" s="257">
        <f t="shared" si="17"/>
        <v>0</v>
      </c>
      <c r="N478" s="69"/>
    </row>
    <row r="479" spans="1:14">
      <c r="A479" s="213"/>
      <c r="B479" s="69"/>
      <c r="C479" s="61"/>
      <c r="D479" s="69"/>
      <c r="E479" s="69"/>
      <c r="F479" s="69"/>
      <c r="G479" s="69"/>
      <c r="H479" s="69"/>
      <c r="I479" s="273"/>
      <c r="J479" s="273"/>
      <c r="K479" s="257">
        <f t="shared" si="16"/>
        <v>0</v>
      </c>
      <c r="L479" s="155"/>
      <c r="M479" s="257">
        <f t="shared" si="17"/>
        <v>0</v>
      </c>
      <c r="N479" s="69"/>
    </row>
    <row r="480" spans="1:14">
      <c r="A480" s="213"/>
      <c r="B480" s="69"/>
      <c r="C480" s="61"/>
      <c r="D480" s="69"/>
      <c r="E480" s="69"/>
      <c r="F480" s="69"/>
      <c r="G480" s="69"/>
      <c r="H480" s="69"/>
      <c r="I480" s="273"/>
      <c r="J480" s="273"/>
      <c r="K480" s="257">
        <f t="shared" si="16"/>
        <v>0</v>
      </c>
      <c r="L480" s="155"/>
      <c r="M480" s="257">
        <f t="shared" si="17"/>
        <v>0</v>
      </c>
      <c r="N480" s="69"/>
    </row>
    <row r="481" spans="1:14">
      <c r="A481" s="213"/>
      <c r="B481" s="69"/>
      <c r="C481" s="61"/>
      <c r="D481" s="69"/>
      <c r="E481" s="69"/>
      <c r="F481" s="69"/>
      <c r="G481" s="69"/>
      <c r="H481" s="69"/>
      <c r="I481" s="273"/>
      <c r="J481" s="273"/>
      <c r="K481" s="257">
        <f t="shared" si="16"/>
        <v>0</v>
      </c>
      <c r="L481" s="155"/>
      <c r="M481" s="257">
        <f t="shared" si="17"/>
        <v>0</v>
      </c>
      <c r="N481" s="69"/>
    </row>
    <row r="482" spans="1:14">
      <c r="A482" s="213"/>
      <c r="B482" s="69"/>
      <c r="C482" s="61"/>
      <c r="D482" s="69"/>
      <c r="E482" s="69"/>
      <c r="F482" s="69"/>
      <c r="G482" s="69"/>
      <c r="H482" s="69"/>
      <c r="I482" s="273"/>
      <c r="J482" s="273"/>
      <c r="K482" s="257">
        <f t="shared" si="16"/>
        <v>0</v>
      </c>
      <c r="L482" s="155"/>
      <c r="M482" s="257">
        <f t="shared" si="17"/>
        <v>0</v>
      </c>
      <c r="N482" s="69"/>
    </row>
    <row r="483" spans="1:14">
      <c r="A483" s="213"/>
      <c r="B483" s="69"/>
      <c r="C483" s="61"/>
      <c r="D483" s="69"/>
      <c r="E483" s="69"/>
      <c r="F483" s="69"/>
      <c r="G483" s="69"/>
      <c r="H483" s="69"/>
      <c r="I483" s="273"/>
      <c r="J483" s="273"/>
      <c r="K483" s="257">
        <f t="shared" si="16"/>
        <v>0</v>
      </c>
      <c r="L483" s="155"/>
      <c r="M483" s="257">
        <f t="shared" si="17"/>
        <v>0</v>
      </c>
      <c r="N483" s="69"/>
    </row>
    <row r="484" spans="1:14">
      <c r="A484" s="213"/>
      <c r="B484" s="69"/>
      <c r="C484" s="61"/>
      <c r="D484" s="69"/>
      <c r="E484" s="69"/>
      <c r="F484" s="69"/>
      <c r="G484" s="69"/>
      <c r="H484" s="69"/>
      <c r="I484" s="273"/>
      <c r="J484" s="273"/>
      <c r="K484" s="257">
        <f t="shared" si="16"/>
        <v>0</v>
      </c>
      <c r="L484" s="155"/>
      <c r="M484" s="257">
        <f t="shared" si="17"/>
        <v>0</v>
      </c>
      <c r="N484" s="69"/>
    </row>
    <row r="485" spans="1:14">
      <c r="A485" s="213"/>
      <c r="B485" s="69"/>
      <c r="C485" s="61"/>
      <c r="D485" s="69"/>
      <c r="E485" s="69"/>
      <c r="F485" s="69"/>
      <c r="G485" s="69"/>
      <c r="H485" s="69"/>
      <c r="I485" s="273"/>
      <c r="J485" s="273"/>
      <c r="K485" s="257">
        <f t="shared" si="16"/>
        <v>0</v>
      </c>
      <c r="L485" s="155"/>
      <c r="M485" s="257">
        <f t="shared" si="17"/>
        <v>0</v>
      </c>
      <c r="N485" s="69"/>
    </row>
    <row r="486" spans="1:14">
      <c r="A486" s="213"/>
      <c r="B486" s="69"/>
      <c r="C486" s="61"/>
      <c r="D486" s="69"/>
      <c r="E486" s="69"/>
      <c r="F486" s="69"/>
      <c r="G486" s="69"/>
      <c r="H486" s="69"/>
      <c r="I486" s="273"/>
      <c r="J486" s="273"/>
      <c r="K486" s="257">
        <f t="shared" si="16"/>
        <v>0</v>
      </c>
      <c r="L486" s="155"/>
      <c r="M486" s="257">
        <f t="shared" si="17"/>
        <v>0</v>
      </c>
      <c r="N486" s="69"/>
    </row>
    <row r="487" spans="1:14">
      <c r="A487" s="213"/>
      <c r="B487" s="69"/>
      <c r="C487" s="61"/>
      <c r="D487" s="69"/>
      <c r="E487" s="69"/>
      <c r="F487" s="69"/>
      <c r="G487" s="69"/>
      <c r="H487" s="69"/>
      <c r="I487" s="273"/>
      <c r="J487" s="273"/>
      <c r="K487" s="257">
        <f t="shared" si="16"/>
        <v>0</v>
      </c>
      <c r="L487" s="155"/>
      <c r="M487" s="257">
        <f t="shared" si="17"/>
        <v>0</v>
      </c>
      <c r="N487" s="69"/>
    </row>
    <row r="488" spans="1:14">
      <c r="A488" s="213"/>
      <c r="B488" s="69"/>
      <c r="C488" s="61"/>
      <c r="D488" s="69"/>
      <c r="E488" s="69"/>
      <c r="F488" s="69"/>
      <c r="G488" s="69"/>
      <c r="H488" s="69"/>
      <c r="I488" s="273"/>
      <c r="J488" s="273"/>
      <c r="K488" s="257">
        <f t="shared" si="16"/>
        <v>0</v>
      </c>
      <c r="L488" s="155"/>
      <c r="M488" s="257">
        <f t="shared" si="17"/>
        <v>0</v>
      </c>
      <c r="N488" s="69"/>
    </row>
    <row r="489" spans="1:14">
      <c r="A489" s="213"/>
      <c r="B489" s="69"/>
      <c r="C489" s="61"/>
      <c r="D489" s="69"/>
      <c r="E489" s="69"/>
      <c r="F489" s="69"/>
      <c r="G489" s="69"/>
      <c r="H489" s="69"/>
      <c r="I489" s="273"/>
      <c r="J489" s="273"/>
      <c r="K489" s="257">
        <f t="shared" si="16"/>
        <v>0</v>
      </c>
      <c r="L489" s="155"/>
      <c r="M489" s="257">
        <f t="shared" si="17"/>
        <v>0</v>
      </c>
      <c r="N489" s="69"/>
    </row>
    <row r="490" spans="1:14">
      <c r="A490" s="213"/>
      <c r="B490" s="69"/>
      <c r="C490" s="61"/>
      <c r="D490" s="69"/>
      <c r="E490" s="69"/>
      <c r="F490" s="69"/>
      <c r="G490" s="69"/>
      <c r="H490" s="69"/>
      <c r="I490" s="273"/>
      <c r="J490" s="273"/>
      <c r="K490" s="257">
        <f t="shared" si="16"/>
        <v>0</v>
      </c>
      <c r="L490" s="155"/>
      <c r="M490" s="257">
        <f t="shared" si="17"/>
        <v>0</v>
      </c>
      <c r="N490" s="69"/>
    </row>
    <row r="491" spans="1:14">
      <c r="A491" s="213"/>
      <c r="B491" s="69"/>
      <c r="C491" s="61"/>
      <c r="D491" s="69"/>
      <c r="E491" s="69"/>
      <c r="F491" s="69"/>
      <c r="G491" s="69"/>
      <c r="H491" s="69"/>
      <c r="I491" s="273"/>
      <c r="J491" s="273"/>
      <c r="K491" s="257">
        <f t="shared" si="16"/>
        <v>0</v>
      </c>
      <c r="L491" s="155"/>
      <c r="M491" s="257">
        <f t="shared" si="17"/>
        <v>0</v>
      </c>
      <c r="N491" s="69"/>
    </row>
    <row r="492" spans="1:14">
      <c r="A492" s="213"/>
      <c r="B492" s="69"/>
      <c r="C492" s="61"/>
      <c r="D492" s="69"/>
      <c r="E492" s="69"/>
      <c r="F492" s="69"/>
      <c r="G492" s="69"/>
      <c r="H492" s="69"/>
      <c r="I492" s="273"/>
      <c r="J492" s="273"/>
      <c r="K492" s="257">
        <f t="shared" si="16"/>
        <v>0</v>
      </c>
      <c r="L492" s="155"/>
      <c r="M492" s="257">
        <f t="shared" si="17"/>
        <v>0</v>
      </c>
      <c r="N492" s="69"/>
    </row>
    <row r="493" spans="1:14">
      <c r="A493" s="213"/>
      <c r="B493" s="69"/>
      <c r="C493" s="61"/>
      <c r="D493" s="69"/>
      <c r="E493" s="69"/>
      <c r="F493" s="69"/>
      <c r="G493" s="69"/>
      <c r="H493" s="69"/>
      <c r="I493" s="273"/>
      <c r="J493" s="273"/>
      <c r="K493" s="257">
        <f t="shared" si="16"/>
        <v>0</v>
      </c>
      <c r="L493" s="155"/>
      <c r="M493" s="257">
        <f t="shared" si="17"/>
        <v>0</v>
      </c>
      <c r="N493" s="69"/>
    </row>
    <row r="494" spans="1:14">
      <c r="A494" s="213"/>
      <c r="B494" s="69"/>
      <c r="C494" s="61"/>
      <c r="D494" s="69"/>
      <c r="E494" s="69"/>
      <c r="F494" s="69"/>
      <c r="G494" s="69"/>
      <c r="H494" s="69"/>
      <c r="I494" s="273"/>
      <c r="J494" s="273"/>
      <c r="K494" s="257">
        <f t="shared" si="16"/>
        <v>0</v>
      </c>
      <c r="L494" s="155"/>
      <c r="M494" s="257">
        <f t="shared" si="17"/>
        <v>0</v>
      </c>
      <c r="N494" s="69"/>
    </row>
    <row r="495" spans="1:14">
      <c r="A495" s="213"/>
      <c r="B495" s="69"/>
      <c r="C495" s="61"/>
      <c r="D495" s="69"/>
      <c r="E495" s="69"/>
      <c r="F495" s="69"/>
      <c r="G495" s="69"/>
      <c r="H495" s="69"/>
      <c r="I495" s="273"/>
      <c r="J495" s="273"/>
      <c r="K495" s="257">
        <f t="shared" si="16"/>
        <v>0</v>
      </c>
      <c r="L495" s="155"/>
      <c r="M495" s="257">
        <f t="shared" si="17"/>
        <v>0</v>
      </c>
      <c r="N495" s="69"/>
    </row>
    <row r="496" spans="1:14">
      <c r="A496" s="213"/>
      <c r="B496" s="69"/>
      <c r="C496" s="61"/>
      <c r="D496" s="69"/>
      <c r="E496" s="69"/>
      <c r="F496" s="69"/>
      <c r="G496" s="69"/>
      <c r="H496" s="69"/>
      <c r="I496" s="273"/>
      <c r="J496" s="273"/>
      <c r="K496" s="257">
        <f t="shared" si="16"/>
        <v>0</v>
      </c>
      <c r="L496" s="155"/>
      <c r="M496" s="257">
        <f t="shared" si="17"/>
        <v>0</v>
      </c>
      <c r="N496" s="69"/>
    </row>
    <row r="497" spans="1:14">
      <c r="A497" s="213"/>
      <c r="B497" s="69"/>
      <c r="C497" s="61"/>
      <c r="D497" s="69"/>
      <c r="E497" s="69"/>
      <c r="F497" s="69"/>
      <c r="G497" s="69"/>
      <c r="H497" s="69"/>
      <c r="I497" s="273"/>
      <c r="J497" s="273"/>
      <c r="K497" s="257">
        <f t="shared" si="16"/>
        <v>0</v>
      </c>
      <c r="L497" s="155"/>
      <c r="M497" s="257">
        <f t="shared" si="17"/>
        <v>0</v>
      </c>
      <c r="N497" s="69"/>
    </row>
    <row r="498" spans="1:14">
      <c r="A498" s="213"/>
      <c r="B498" s="69"/>
      <c r="C498" s="61"/>
      <c r="D498" s="69"/>
      <c r="E498" s="69"/>
      <c r="F498" s="69"/>
      <c r="G498" s="69"/>
      <c r="H498" s="69"/>
      <c r="I498" s="273"/>
      <c r="J498" s="273"/>
      <c r="K498" s="257">
        <f t="shared" si="16"/>
        <v>0</v>
      </c>
      <c r="L498" s="155"/>
      <c r="M498" s="257">
        <f t="shared" si="17"/>
        <v>0</v>
      </c>
      <c r="N498" s="69"/>
    </row>
    <row r="499" spans="1:14">
      <c r="A499" s="213"/>
      <c r="B499" s="69"/>
      <c r="C499" s="61"/>
      <c r="D499" s="69"/>
      <c r="E499" s="69"/>
      <c r="F499" s="69"/>
      <c r="G499" s="69"/>
      <c r="H499" s="69"/>
      <c r="I499" s="273"/>
      <c r="J499" s="273"/>
      <c r="K499" s="257">
        <f t="shared" si="16"/>
        <v>0</v>
      </c>
      <c r="L499" s="155"/>
      <c r="M499" s="257">
        <f t="shared" si="17"/>
        <v>0</v>
      </c>
      <c r="N499" s="69"/>
    </row>
    <row r="500" spans="1:14">
      <c r="A500" s="213"/>
      <c r="B500" s="69"/>
      <c r="C500" s="61"/>
      <c r="D500" s="69"/>
      <c r="E500" s="69"/>
      <c r="F500" s="69"/>
      <c r="G500" s="69"/>
      <c r="H500" s="69"/>
      <c r="I500" s="273"/>
      <c r="J500" s="273"/>
      <c r="K500" s="257">
        <f t="shared" si="16"/>
        <v>0</v>
      </c>
      <c r="L500" s="155"/>
      <c r="M500" s="257">
        <f t="shared" si="17"/>
        <v>0</v>
      </c>
      <c r="N500" s="69"/>
    </row>
    <row r="501" spans="1:14">
      <c r="A501" s="213"/>
      <c r="B501" s="69"/>
      <c r="C501" s="61"/>
      <c r="D501" s="69"/>
      <c r="E501" s="69"/>
      <c r="F501" s="69"/>
      <c r="G501" s="69"/>
      <c r="H501" s="69"/>
      <c r="I501" s="273"/>
      <c r="J501" s="273"/>
      <c r="K501" s="257">
        <f t="shared" si="16"/>
        <v>0</v>
      </c>
      <c r="L501" s="155"/>
      <c r="M501" s="257">
        <f t="shared" si="17"/>
        <v>0</v>
      </c>
      <c r="N501" s="69"/>
    </row>
    <row r="502" spans="1:14">
      <c r="A502" s="213"/>
      <c r="B502" s="69"/>
      <c r="C502" s="61"/>
      <c r="D502" s="69"/>
      <c r="E502" s="69"/>
      <c r="F502" s="69"/>
      <c r="G502" s="69"/>
      <c r="H502" s="69"/>
      <c r="I502" s="273"/>
      <c r="J502" s="273"/>
      <c r="K502" s="257">
        <f t="shared" si="16"/>
        <v>0</v>
      </c>
      <c r="L502" s="155"/>
      <c r="M502" s="257">
        <f t="shared" si="17"/>
        <v>0</v>
      </c>
      <c r="N502" s="69"/>
    </row>
    <row r="503" spans="1:14">
      <c r="A503" s="213"/>
      <c r="B503" s="69"/>
      <c r="C503" s="61"/>
      <c r="D503" s="69"/>
      <c r="E503" s="69"/>
      <c r="F503" s="69"/>
      <c r="G503" s="69"/>
      <c r="H503" s="69"/>
      <c r="I503" s="273"/>
      <c r="J503" s="273"/>
      <c r="K503" s="257">
        <f t="shared" si="16"/>
        <v>0</v>
      </c>
      <c r="L503" s="155"/>
      <c r="M503" s="257">
        <f t="shared" si="17"/>
        <v>0</v>
      </c>
      <c r="N503" s="69"/>
    </row>
    <row r="504" spans="1:14">
      <c r="A504" s="213"/>
      <c r="B504" s="69"/>
      <c r="C504" s="61"/>
      <c r="D504" s="69"/>
      <c r="E504" s="69"/>
      <c r="F504" s="69"/>
      <c r="G504" s="69"/>
      <c r="H504" s="69"/>
      <c r="I504" s="273"/>
      <c r="J504" s="273"/>
      <c r="K504" s="257">
        <f t="shared" si="16"/>
        <v>0</v>
      </c>
      <c r="L504" s="155"/>
      <c r="M504" s="257">
        <f t="shared" si="17"/>
        <v>0</v>
      </c>
      <c r="N504" s="69"/>
    </row>
    <row r="505" spans="1:14">
      <c r="A505" s="213"/>
      <c r="B505" s="69"/>
      <c r="C505" s="61"/>
      <c r="D505" s="69"/>
      <c r="E505" s="69"/>
      <c r="F505" s="69"/>
      <c r="G505" s="69"/>
      <c r="H505" s="69"/>
      <c r="I505" s="273"/>
      <c r="J505" s="273"/>
      <c r="K505" s="257">
        <f t="shared" si="16"/>
        <v>0</v>
      </c>
      <c r="L505" s="155"/>
      <c r="M505" s="257">
        <f t="shared" si="17"/>
        <v>0</v>
      </c>
      <c r="N505" s="69"/>
    </row>
    <row r="506" spans="1:14">
      <c r="A506" s="213"/>
      <c r="B506" s="69"/>
      <c r="C506" s="61"/>
      <c r="D506" s="69"/>
      <c r="E506" s="69"/>
      <c r="F506" s="69"/>
      <c r="G506" s="69"/>
      <c r="H506" s="69"/>
      <c r="I506" s="273"/>
      <c r="J506" s="273"/>
      <c r="K506" s="257">
        <f t="shared" si="16"/>
        <v>0</v>
      </c>
      <c r="L506" s="155"/>
      <c r="M506" s="257">
        <f t="shared" si="17"/>
        <v>0</v>
      </c>
      <c r="N506" s="69"/>
    </row>
    <row r="507" spans="1:14">
      <c r="A507" s="213"/>
      <c r="B507" s="69"/>
      <c r="C507" s="61"/>
      <c r="D507" s="69"/>
      <c r="E507" s="69"/>
      <c r="F507" s="69"/>
      <c r="G507" s="69"/>
      <c r="H507" s="69"/>
      <c r="I507" s="273"/>
      <c r="J507" s="273"/>
      <c r="K507" s="257">
        <f t="shared" si="16"/>
        <v>0</v>
      </c>
      <c r="L507" s="155"/>
      <c r="M507" s="257">
        <f t="shared" si="17"/>
        <v>0</v>
      </c>
      <c r="N507" s="69"/>
    </row>
    <row r="508" spans="1:14">
      <c r="A508" s="213"/>
      <c r="B508" s="69"/>
      <c r="C508" s="61"/>
      <c r="D508" s="69"/>
      <c r="E508" s="69"/>
      <c r="F508" s="69"/>
      <c r="G508" s="69"/>
      <c r="H508" s="69"/>
      <c r="I508" s="273"/>
      <c r="J508" s="273"/>
      <c r="K508" s="257">
        <f t="shared" si="16"/>
        <v>0</v>
      </c>
      <c r="L508" s="155"/>
      <c r="M508" s="257">
        <f t="shared" si="17"/>
        <v>0</v>
      </c>
      <c r="N508" s="69"/>
    </row>
    <row r="509" spans="1:14">
      <c r="A509" s="213"/>
      <c r="B509" s="69"/>
      <c r="C509" s="61"/>
      <c r="D509" s="69"/>
      <c r="E509" s="69"/>
      <c r="F509" s="69"/>
      <c r="G509" s="69"/>
      <c r="H509" s="69"/>
      <c r="I509" s="273"/>
      <c r="J509" s="273"/>
      <c r="K509" s="257">
        <f t="shared" si="16"/>
        <v>0</v>
      </c>
      <c r="L509" s="155"/>
      <c r="M509" s="257">
        <f t="shared" si="17"/>
        <v>0</v>
      </c>
      <c r="N509" s="69"/>
    </row>
    <row r="510" spans="1:14">
      <c r="A510" s="213"/>
      <c r="B510" s="69"/>
      <c r="C510" s="61"/>
      <c r="D510" s="69"/>
      <c r="E510" s="69"/>
      <c r="F510" s="69"/>
      <c r="G510" s="69"/>
      <c r="H510" s="69"/>
      <c r="I510" s="273"/>
      <c r="J510" s="273"/>
      <c r="K510" s="257">
        <f t="shared" si="16"/>
        <v>0</v>
      </c>
      <c r="L510" s="155"/>
      <c r="M510" s="257">
        <f t="shared" si="17"/>
        <v>0</v>
      </c>
      <c r="N510" s="69"/>
    </row>
    <row r="511" spans="1:14">
      <c r="A511" s="213"/>
      <c r="B511" s="69"/>
      <c r="C511" s="61"/>
      <c r="D511" s="69"/>
      <c r="E511" s="69"/>
      <c r="F511" s="69"/>
      <c r="G511" s="69"/>
      <c r="H511" s="69"/>
      <c r="I511" s="273"/>
      <c r="J511" s="273"/>
      <c r="K511" s="257">
        <f t="shared" si="16"/>
        <v>0</v>
      </c>
      <c r="L511" s="155"/>
      <c r="M511" s="257">
        <f t="shared" si="17"/>
        <v>0</v>
      </c>
      <c r="N511" s="69"/>
    </row>
    <row r="512" spans="1:14">
      <c r="A512" s="213"/>
      <c r="B512" s="69"/>
      <c r="C512" s="61"/>
      <c r="D512" s="69"/>
      <c r="E512" s="69"/>
      <c r="F512" s="69"/>
      <c r="G512" s="69"/>
      <c r="H512" s="69"/>
      <c r="I512" s="273"/>
      <c r="J512" s="273"/>
      <c r="K512" s="257">
        <f t="shared" si="16"/>
        <v>0</v>
      </c>
      <c r="L512" s="155"/>
      <c r="M512" s="257">
        <f t="shared" si="17"/>
        <v>0</v>
      </c>
      <c r="N512" s="69"/>
    </row>
    <row r="513" spans="1:14">
      <c r="A513" s="213"/>
      <c r="B513" s="69"/>
      <c r="C513" s="61"/>
      <c r="D513" s="69"/>
      <c r="E513" s="69"/>
      <c r="F513" s="69"/>
      <c r="G513" s="69"/>
      <c r="H513" s="69"/>
      <c r="I513" s="273"/>
      <c r="J513" s="273"/>
      <c r="K513" s="257">
        <f t="shared" si="16"/>
        <v>0</v>
      </c>
      <c r="L513" s="155"/>
      <c r="M513" s="257">
        <f t="shared" si="17"/>
        <v>0</v>
      </c>
      <c r="N513" s="69"/>
    </row>
    <row r="514" spans="1:14">
      <c r="A514" s="213"/>
      <c r="B514" s="69"/>
      <c r="C514" s="61"/>
      <c r="D514" s="69"/>
      <c r="E514" s="69"/>
      <c r="F514" s="69"/>
      <c r="G514" s="69"/>
      <c r="H514" s="69"/>
      <c r="I514" s="273"/>
      <c r="J514" s="273"/>
      <c r="K514" s="257">
        <f t="shared" si="16"/>
        <v>0</v>
      </c>
      <c r="L514" s="155"/>
      <c r="M514" s="257">
        <f t="shared" si="17"/>
        <v>0</v>
      </c>
      <c r="N514" s="69"/>
    </row>
    <row r="515" spans="1:14">
      <c r="A515" s="213"/>
      <c r="B515" s="69"/>
      <c r="C515" s="61"/>
      <c r="D515" s="69"/>
      <c r="E515" s="69"/>
      <c r="F515" s="69"/>
      <c r="G515" s="69"/>
      <c r="H515" s="69"/>
      <c r="I515" s="273"/>
      <c r="J515" s="273"/>
      <c r="K515" s="257">
        <f t="shared" si="16"/>
        <v>0</v>
      </c>
      <c r="L515" s="155"/>
      <c r="M515" s="257">
        <f t="shared" si="17"/>
        <v>0</v>
      </c>
      <c r="N515" s="69"/>
    </row>
    <row r="516" spans="1:14">
      <c r="A516" s="213"/>
      <c r="B516" s="69"/>
      <c r="C516" s="61"/>
      <c r="D516" s="69"/>
      <c r="E516" s="69"/>
      <c r="F516" s="69"/>
      <c r="G516" s="69"/>
      <c r="H516" s="69"/>
      <c r="I516" s="273"/>
      <c r="J516" s="273"/>
      <c r="K516" s="257">
        <f t="shared" si="16"/>
        <v>0</v>
      </c>
      <c r="L516" s="155"/>
      <c r="M516" s="257">
        <f t="shared" si="17"/>
        <v>0</v>
      </c>
      <c r="N516" s="69"/>
    </row>
    <row r="517" spans="1:14">
      <c r="A517" s="213"/>
      <c r="B517" s="69"/>
      <c r="C517" s="61"/>
      <c r="D517" s="69"/>
      <c r="E517" s="69"/>
      <c r="F517" s="69"/>
      <c r="G517" s="69"/>
      <c r="H517" s="69"/>
      <c r="I517" s="273"/>
      <c r="J517" s="273"/>
      <c r="K517" s="257">
        <f t="shared" si="16"/>
        <v>0</v>
      </c>
      <c r="L517" s="155"/>
      <c r="M517" s="257">
        <f t="shared" si="17"/>
        <v>0</v>
      </c>
      <c r="N517" s="69"/>
    </row>
    <row r="518" spans="1:14">
      <c r="A518" s="213"/>
      <c r="B518" s="69"/>
      <c r="C518" s="61"/>
      <c r="D518" s="69"/>
      <c r="E518" s="69"/>
      <c r="F518" s="69"/>
      <c r="G518" s="69"/>
      <c r="H518" s="69"/>
      <c r="I518" s="273"/>
      <c r="J518" s="273"/>
      <c r="K518" s="257">
        <f t="shared" si="16"/>
        <v>0</v>
      </c>
      <c r="L518" s="155"/>
      <c r="M518" s="257">
        <f t="shared" si="17"/>
        <v>0</v>
      </c>
      <c r="N518" s="69"/>
    </row>
    <row r="519" spans="1:14">
      <c r="A519" s="213"/>
      <c r="B519" s="69"/>
      <c r="C519" s="61"/>
      <c r="D519" s="69"/>
      <c r="E519" s="69"/>
      <c r="F519" s="69"/>
      <c r="G519" s="69"/>
      <c r="H519" s="69"/>
      <c r="I519" s="273"/>
      <c r="J519" s="273"/>
      <c r="K519" s="257">
        <f t="shared" si="16"/>
        <v>0</v>
      </c>
      <c r="L519" s="155"/>
      <c r="M519" s="257">
        <f t="shared" si="17"/>
        <v>0</v>
      </c>
      <c r="N519" s="69"/>
    </row>
    <row r="520" spans="1:14">
      <c r="A520" s="213"/>
      <c r="B520" s="69"/>
      <c r="C520" s="61"/>
      <c r="D520" s="69"/>
      <c r="E520" s="69"/>
      <c r="F520" s="69"/>
      <c r="G520" s="69"/>
      <c r="H520" s="69"/>
      <c r="I520" s="273"/>
      <c r="J520" s="273"/>
      <c r="K520" s="257">
        <f t="shared" si="16"/>
        <v>0</v>
      </c>
      <c r="L520" s="155"/>
      <c r="M520" s="257">
        <f t="shared" si="17"/>
        <v>0</v>
      </c>
      <c r="N520" s="69"/>
    </row>
    <row r="521" spans="1:14">
      <c r="A521" s="213"/>
      <c r="B521" s="69"/>
      <c r="C521" s="61"/>
      <c r="D521" s="69"/>
      <c r="E521" s="69"/>
      <c r="F521" s="69"/>
      <c r="G521" s="69"/>
      <c r="H521" s="69"/>
      <c r="I521" s="273"/>
      <c r="J521" s="273"/>
      <c r="K521" s="257">
        <f t="shared" si="16"/>
        <v>0</v>
      </c>
      <c r="L521" s="155"/>
      <c r="M521" s="257">
        <f t="shared" si="17"/>
        <v>0</v>
      </c>
      <c r="N521" s="69"/>
    </row>
    <row r="522" spans="1:14">
      <c r="A522" s="213"/>
      <c r="B522" s="69"/>
      <c r="C522" s="61"/>
      <c r="D522" s="69"/>
      <c r="E522" s="69"/>
      <c r="F522" s="69"/>
      <c r="G522" s="69"/>
      <c r="H522" s="69"/>
      <c r="I522" s="273"/>
      <c r="J522" s="273"/>
      <c r="K522" s="257">
        <f t="shared" si="16"/>
        <v>0</v>
      </c>
      <c r="L522" s="155"/>
      <c r="M522" s="257">
        <f t="shared" si="17"/>
        <v>0</v>
      </c>
      <c r="N522" s="69"/>
    </row>
    <row r="523" spans="1:14">
      <c r="A523" s="213"/>
      <c r="B523" s="69"/>
      <c r="C523" s="61"/>
      <c r="D523" s="69"/>
      <c r="E523" s="69"/>
      <c r="F523" s="69"/>
      <c r="G523" s="69"/>
      <c r="H523" s="69"/>
      <c r="I523" s="273"/>
      <c r="J523" s="273"/>
      <c r="K523" s="257">
        <f t="shared" si="16"/>
        <v>0</v>
      </c>
      <c r="L523" s="155"/>
      <c r="M523" s="257">
        <f t="shared" si="17"/>
        <v>0</v>
      </c>
      <c r="N523" s="69"/>
    </row>
    <row r="524" spans="1:14">
      <c r="A524" s="213"/>
      <c r="B524" s="69"/>
      <c r="C524" s="61"/>
      <c r="D524" s="69"/>
      <c r="E524" s="69"/>
      <c r="F524" s="69"/>
      <c r="G524" s="69"/>
      <c r="H524" s="69"/>
      <c r="I524" s="273"/>
      <c r="J524" s="273"/>
      <c r="K524" s="257">
        <f t="shared" si="16"/>
        <v>0</v>
      </c>
      <c r="L524" s="155"/>
      <c r="M524" s="257">
        <f t="shared" si="17"/>
        <v>0</v>
      </c>
      <c r="N524" s="69"/>
    </row>
    <row r="525" spans="1:14">
      <c r="A525" s="213"/>
      <c r="B525" s="69"/>
      <c r="C525" s="61"/>
      <c r="D525" s="69"/>
      <c r="E525" s="69"/>
      <c r="F525" s="69"/>
      <c r="G525" s="69"/>
      <c r="H525" s="69"/>
      <c r="I525" s="273"/>
      <c r="J525" s="273"/>
      <c r="K525" s="257">
        <f t="shared" si="16"/>
        <v>0</v>
      </c>
      <c r="L525" s="155"/>
      <c r="M525" s="257">
        <f t="shared" si="17"/>
        <v>0</v>
      </c>
      <c r="N525" s="69"/>
    </row>
    <row r="526" spans="1:14">
      <c r="A526" s="213"/>
      <c r="B526" s="69"/>
      <c r="C526" s="61"/>
      <c r="D526" s="69"/>
      <c r="E526" s="69"/>
      <c r="F526" s="69"/>
      <c r="G526" s="69"/>
      <c r="H526" s="69"/>
      <c r="I526" s="273"/>
      <c r="J526" s="273"/>
      <c r="K526" s="257">
        <f t="shared" si="16"/>
        <v>0</v>
      </c>
      <c r="L526" s="155"/>
      <c r="M526" s="257">
        <f t="shared" si="17"/>
        <v>0</v>
      </c>
      <c r="N526" s="69"/>
    </row>
    <row r="527" spans="1:14">
      <c r="A527" s="213"/>
      <c r="B527" s="69"/>
      <c r="C527" s="61"/>
      <c r="D527" s="69"/>
      <c r="E527" s="69"/>
      <c r="F527" s="69"/>
      <c r="G527" s="69"/>
      <c r="H527" s="69"/>
      <c r="I527" s="273"/>
      <c r="J527" s="273"/>
      <c r="K527" s="257">
        <f t="shared" si="16"/>
        <v>0</v>
      </c>
      <c r="L527" s="155"/>
      <c r="M527" s="257">
        <f t="shared" si="17"/>
        <v>0</v>
      </c>
      <c r="N527" s="69"/>
    </row>
    <row r="528" spans="1:14">
      <c r="A528" s="213"/>
      <c r="B528" s="69"/>
      <c r="C528" s="61"/>
      <c r="D528" s="69"/>
      <c r="E528" s="69"/>
      <c r="F528" s="69"/>
      <c r="G528" s="69"/>
      <c r="H528" s="69"/>
      <c r="I528" s="273"/>
      <c r="J528" s="273"/>
      <c r="K528" s="257">
        <f t="shared" si="16"/>
        <v>0</v>
      </c>
      <c r="L528" s="155"/>
      <c r="M528" s="257">
        <f t="shared" si="17"/>
        <v>0</v>
      </c>
      <c r="N528" s="69"/>
    </row>
    <row r="529" spans="1:14">
      <c r="A529" s="213"/>
      <c r="B529" s="69"/>
      <c r="C529" s="61"/>
      <c r="D529" s="69"/>
      <c r="E529" s="69"/>
      <c r="F529" s="69"/>
      <c r="G529" s="69"/>
      <c r="H529" s="69"/>
      <c r="I529" s="273"/>
      <c r="J529" s="273"/>
      <c r="K529" s="257">
        <f t="shared" si="16"/>
        <v>0</v>
      </c>
      <c r="L529" s="155"/>
      <c r="M529" s="257">
        <f t="shared" si="17"/>
        <v>0</v>
      </c>
      <c r="N529" s="69"/>
    </row>
    <row r="530" spans="1:14">
      <c r="A530" s="213"/>
      <c r="B530" s="69"/>
      <c r="C530" s="61"/>
      <c r="D530" s="69"/>
      <c r="E530" s="69"/>
      <c r="F530" s="69"/>
      <c r="G530" s="69"/>
      <c r="H530" s="69"/>
      <c r="I530" s="273"/>
      <c r="J530" s="273"/>
      <c r="K530" s="257">
        <f t="shared" ref="K530:K593" si="18">(J530-I530)*24</f>
        <v>0</v>
      </c>
      <c r="L530" s="155"/>
      <c r="M530" s="257">
        <f t="shared" ref="M530:M593" si="19">K530*L530</f>
        <v>0</v>
      </c>
      <c r="N530" s="69"/>
    </row>
    <row r="531" spans="1:14">
      <c r="A531" s="213"/>
      <c r="B531" s="69"/>
      <c r="C531" s="61"/>
      <c r="D531" s="69"/>
      <c r="E531" s="69"/>
      <c r="F531" s="69"/>
      <c r="G531" s="69"/>
      <c r="H531" s="69"/>
      <c r="I531" s="273"/>
      <c r="J531" s="273"/>
      <c r="K531" s="257">
        <f t="shared" si="18"/>
        <v>0</v>
      </c>
      <c r="L531" s="155"/>
      <c r="M531" s="257">
        <f t="shared" si="19"/>
        <v>0</v>
      </c>
      <c r="N531" s="69"/>
    </row>
    <row r="532" spans="1:14">
      <c r="A532" s="213"/>
      <c r="B532" s="69"/>
      <c r="C532" s="61"/>
      <c r="D532" s="69"/>
      <c r="E532" s="69"/>
      <c r="F532" s="69"/>
      <c r="G532" s="69"/>
      <c r="H532" s="69"/>
      <c r="I532" s="273"/>
      <c r="J532" s="273"/>
      <c r="K532" s="257">
        <f t="shared" si="18"/>
        <v>0</v>
      </c>
      <c r="L532" s="155"/>
      <c r="M532" s="257">
        <f t="shared" si="19"/>
        <v>0</v>
      </c>
      <c r="N532" s="69"/>
    </row>
    <row r="533" spans="1:14">
      <c r="A533" s="213"/>
      <c r="B533" s="69"/>
      <c r="C533" s="61"/>
      <c r="D533" s="69"/>
      <c r="E533" s="69"/>
      <c r="F533" s="69"/>
      <c r="G533" s="69"/>
      <c r="H533" s="69"/>
      <c r="I533" s="273"/>
      <c r="J533" s="273"/>
      <c r="K533" s="257">
        <f t="shared" si="18"/>
        <v>0</v>
      </c>
      <c r="L533" s="155"/>
      <c r="M533" s="257">
        <f t="shared" si="19"/>
        <v>0</v>
      </c>
      <c r="N533" s="69"/>
    </row>
    <row r="534" spans="1:14">
      <c r="A534" s="213"/>
      <c r="B534" s="69"/>
      <c r="C534" s="61"/>
      <c r="D534" s="69"/>
      <c r="E534" s="69"/>
      <c r="F534" s="69"/>
      <c r="G534" s="69"/>
      <c r="H534" s="69"/>
      <c r="I534" s="273"/>
      <c r="J534" s="273"/>
      <c r="K534" s="257">
        <f t="shared" si="18"/>
        <v>0</v>
      </c>
      <c r="L534" s="155"/>
      <c r="M534" s="257">
        <f t="shared" si="19"/>
        <v>0</v>
      </c>
      <c r="N534" s="69"/>
    </row>
    <row r="535" spans="1:14">
      <c r="A535" s="213"/>
      <c r="B535" s="69"/>
      <c r="C535" s="61"/>
      <c r="D535" s="69"/>
      <c r="E535" s="69"/>
      <c r="F535" s="69"/>
      <c r="G535" s="69"/>
      <c r="H535" s="69"/>
      <c r="I535" s="273"/>
      <c r="J535" s="273"/>
      <c r="K535" s="257">
        <f t="shared" si="18"/>
        <v>0</v>
      </c>
      <c r="L535" s="155"/>
      <c r="M535" s="257">
        <f t="shared" si="19"/>
        <v>0</v>
      </c>
      <c r="N535" s="69"/>
    </row>
    <row r="536" spans="1:14">
      <c r="A536" s="213"/>
      <c r="B536" s="69"/>
      <c r="C536" s="61"/>
      <c r="D536" s="69"/>
      <c r="E536" s="69"/>
      <c r="F536" s="69"/>
      <c r="G536" s="69"/>
      <c r="H536" s="69"/>
      <c r="I536" s="273"/>
      <c r="J536" s="273"/>
      <c r="K536" s="257">
        <f t="shared" si="18"/>
        <v>0</v>
      </c>
      <c r="L536" s="155"/>
      <c r="M536" s="257">
        <f t="shared" si="19"/>
        <v>0</v>
      </c>
      <c r="N536" s="69"/>
    </row>
    <row r="537" spans="1:14">
      <c r="A537" s="213"/>
      <c r="B537" s="69"/>
      <c r="C537" s="61"/>
      <c r="D537" s="69"/>
      <c r="E537" s="69"/>
      <c r="F537" s="69"/>
      <c r="G537" s="69"/>
      <c r="H537" s="69"/>
      <c r="I537" s="273"/>
      <c r="J537" s="273"/>
      <c r="K537" s="257">
        <f t="shared" si="18"/>
        <v>0</v>
      </c>
      <c r="L537" s="155"/>
      <c r="M537" s="257">
        <f t="shared" si="19"/>
        <v>0</v>
      </c>
      <c r="N537" s="69"/>
    </row>
    <row r="538" spans="1:14">
      <c r="A538" s="213"/>
      <c r="B538" s="69"/>
      <c r="C538" s="61"/>
      <c r="D538" s="69"/>
      <c r="E538" s="69"/>
      <c r="F538" s="69"/>
      <c r="G538" s="69"/>
      <c r="H538" s="69"/>
      <c r="I538" s="273"/>
      <c r="J538" s="273"/>
      <c r="K538" s="257">
        <f t="shared" si="18"/>
        <v>0</v>
      </c>
      <c r="L538" s="155"/>
      <c r="M538" s="257">
        <f t="shared" si="19"/>
        <v>0</v>
      </c>
      <c r="N538" s="69"/>
    </row>
    <row r="539" spans="1:14">
      <c r="A539" s="213"/>
      <c r="B539" s="69"/>
      <c r="C539" s="61"/>
      <c r="D539" s="69"/>
      <c r="E539" s="69"/>
      <c r="F539" s="69"/>
      <c r="G539" s="69"/>
      <c r="H539" s="69"/>
      <c r="I539" s="273"/>
      <c r="J539" s="273"/>
      <c r="K539" s="257">
        <f t="shared" si="18"/>
        <v>0</v>
      </c>
      <c r="L539" s="155"/>
      <c r="M539" s="257">
        <f t="shared" si="19"/>
        <v>0</v>
      </c>
      <c r="N539" s="69"/>
    </row>
    <row r="540" spans="1:14">
      <c r="A540" s="213"/>
      <c r="B540" s="69"/>
      <c r="C540" s="61"/>
      <c r="D540" s="69"/>
      <c r="E540" s="69"/>
      <c r="F540" s="69"/>
      <c r="G540" s="69"/>
      <c r="H540" s="69"/>
      <c r="I540" s="273"/>
      <c r="J540" s="273"/>
      <c r="K540" s="257">
        <f t="shared" si="18"/>
        <v>0</v>
      </c>
      <c r="L540" s="155"/>
      <c r="M540" s="257">
        <f t="shared" si="19"/>
        <v>0</v>
      </c>
      <c r="N540" s="69"/>
    </row>
    <row r="541" spans="1:14">
      <c r="A541" s="213"/>
      <c r="B541" s="69"/>
      <c r="C541" s="61"/>
      <c r="D541" s="69"/>
      <c r="E541" s="69"/>
      <c r="F541" s="69"/>
      <c r="G541" s="69"/>
      <c r="H541" s="69"/>
      <c r="I541" s="273"/>
      <c r="J541" s="273"/>
      <c r="K541" s="257">
        <f t="shared" si="18"/>
        <v>0</v>
      </c>
      <c r="L541" s="155"/>
      <c r="M541" s="257">
        <f t="shared" si="19"/>
        <v>0</v>
      </c>
      <c r="N541" s="69"/>
    </row>
    <row r="542" spans="1:14">
      <c r="A542" s="213"/>
      <c r="B542" s="69"/>
      <c r="C542" s="61"/>
      <c r="D542" s="69"/>
      <c r="E542" s="69"/>
      <c r="F542" s="69"/>
      <c r="G542" s="69"/>
      <c r="H542" s="69"/>
      <c r="I542" s="273"/>
      <c r="J542" s="273"/>
      <c r="K542" s="257">
        <f t="shared" si="18"/>
        <v>0</v>
      </c>
      <c r="L542" s="155"/>
      <c r="M542" s="257">
        <f t="shared" si="19"/>
        <v>0</v>
      </c>
      <c r="N542" s="69"/>
    </row>
    <row r="543" spans="1:14">
      <c r="A543" s="213"/>
      <c r="B543" s="69"/>
      <c r="C543" s="61"/>
      <c r="D543" s="69"/>
      <c r="E543" s="69"/>
      <c r="F543" s="69"/>
      <c r="G543" s="69"/>
      <c r="H543" s="69"/>
      <c r="I543" s="273"/>
      <c r="J543" s="273"/>
      <c r="K543" s="257">
        <f t="shared" si="18"/>
        <v>0</v>
      </c>
      <c r="L543" s="155"/>
      <c r="M543" s="257">
        <f t="shared" si="19"/>
        <v>0</v>
      </c>
      <c r="N543" s="69"/>
    </row>
    <row r="544" spans="1:14">
      <c r="A544" s="213"/>
      <c r="B544" s="69"/>
      <c r="C544" s="61"/>
      <c r="D544" s="69"/>
      <c r="E544" s="69"/>
      <c r="F544" s="69"/>
      <c r="G544" s="69"/>
      <c r="H544" s="69"/>
      <c r="I544" s="273"/>
      <c r="J544" s="273"/>
      <c r="K544" s="257">
        <f t="shared" si="18"/>
        <v>0</v>
      </c>
      <c r="L544" s="155"/>
      <c r="M544" s="257">
        <f t="shared" si="19"/>
        <v>0</v>
      </c>
      <c r="N544" s="69"/>
    </row>
    <row r="545" spans="1:14">
      <c r="A545" s="213"/>
      <c r="B545" s="69"/>
      <c r="C545" s="61"/>
      <c r="D545" s="69"/>
      <c r="E545" s="69"/>
      <c r="F545" s="69"/>
      <c r="G545" s="69"/>
      <c r="H545" s="69"/>
      <c r="I545" s="273"/>
      <c r="J545" s="273"/>
      <c r="K545" s="257">
        <f t="shared" si="18"/>
        <v>0</v>
      </c>
      <c r="L545" s="155"/>
      <c r="M545" s="257">
        <f t="shared" si="19"/>
        <v>0</v>
      </c>
      <c r="N545" s="69"/>
    </row>
    <row r="546" spans="1:14">
      <c r="A546" s="213"/>
      <c r="B546" s="69"/>
      <c r="C546" s="61"/>
      <c r="D546" s="69"/>
      <c r="E546" s="69"/>
      <c r="F546" s="69"/>
      <c r="G546" s="69"/>
      <c r="H546" s="69"/>
      <c r="I546" s="273"/>
      <c r="J546" s="273"/>
      <c r="K546" s="257">
        <f t="shared" si="18"/>
        <v>0</v>
      </c>
      <c r="L546" s="155"/>
      <c r="M546" s="257">
        <f t="shared" si="19"/>
        <v>0</v>
      </c>
      <c r="N546" s="69"/>
    </row>
    <row r="547" spans="1:14">
      <c r="A547" s="213"/>
      <c r="B547" s="69"/>
      <c r="C547" s="61"/>
      <c r="D547" s="69"/>
      <c r="E547" s="69"/>
      <c r="F547" s="69"/>
      <c r="G547" s="69"/>
      <c r="H547" s="69"/>
      <c r="I547" s="273"/>
      <c r="J547" s="273"/>
      <c r="K547" s="257">
        <f t="shared" si="18"/>
        <v>0</v>
      </c>
      <c r="L547" s="155"/>
      <c r="M547" s="257">
        <f t="shared" si="19"/>
        <v>0</v>
      </c>
      <c r="N547" s="69"/>
    </row>
    <row r="548" spans="1:14">
      <c r="A548" s="213"/>
      <c r="B548" s="69"/>
      <c r="C548" s="61"/>
      <c r="D548" s="69"/>
      <c r="E548" s="69"/>
      <c r="F548" s="69"/>
      <c r="G548" s="69"/>
      <c r="H548" s="69"/>
      <c r="I548" s="273"/>
      <c r="J548" s="273"/>
      <c r="K548" s="257">
        <f t="shared" si="18"/>
        <v>0</v>
      </c>
      <c r="L548" s="155"/>
      <c r="M548" s="257">
        <f t="shared" si="19"/>
        <v>0</v>
      </c>
      <c r="N548" s="69"/>
    </row>
    <row r="549" spans="1:14">
      <c r="A549" s="213"/>
      <c r="B549" s="69"/>
      <c r="C549" s="61"/>
      <c r="D549" s="69"/>
      <c r="E549" s="69"/>
      <c r="F549" s="69"/>
      <c r="G549" s="69"/>
      <c r="H549" s="69"/>
      <c r="I549" s="273"/>
      <c r="J549" s="273"/>
      <c r="K549" s="257">
        <f t="shared" si="18"/>
        <v>0</v>
      </c>
      <c r="L549" s="155"/>
      <c r="M549" s="257">
        <f t="shared" si="19"/>
        <v>0</v>
      </c>
      <c r="N549" s="69"/>
    </row>
    <row r="550" spans="1:14">
      <c r="A550" s="213"/>
      <c r="B550" s="69"/>
      <c r="C550" s="61"/>
      <c r="D550" s="69"/>
      <c r="E550" s="69"/>
      <c r="F550" s="69"/>
      <c r="G550" s="69"/>
      <c r="H550" s="69"/>
      <c r="I550" s="273"/>
      <c r="J550" s="273"/>
      <c r="K550" s="257">
        <f t="shared" si="18"/>
        <v>0</v>
      </c>
      <c r="L550" s="155"/>
      <c r="M550" s="257">
        <f t="shared" si="19"/>
        <v>0</v>
      </c>
      <c r="N550" s="69"/>
    </row>
    <row r="551" spans="1:14">
      <c r="A551" s="213"/>
      <c r="B551" s="69"/>
      <c r="C551" s="61"/>
      <c r="D551" s="69"/>
      <c r="E551" s="69"/>
      <c r="F551" s="69"/>
      <c r="G551" s="69"/>
      <c r="H551" s="69"/>
      <c r="I551" s="273"/>
      <c r="J551" s="273"/>
      <c r="K551" s="257">
        <f t="shared" si="18"/>
        <v>0</v>
      </c>
      <c r="L551" s="155"/>
      <c r="M551" s="257">
        <f t="shared" si="19"/>
        <v>0</v>
      </c>
      <c r="N551" s="69"/>
    </row>
    <row r="552" spans="1:14">
      <c r="A552" s="213"/>
      <c r="B552" s="69"/>
      <c r="C552" s="61"/>
      <c r="D552" s="69"/>
      <c r="E552" s="69"/>
      <c r="F552" s="69"/>
      <c r="G552" s="69"/>
      <c r="H552" s="69"/>
      <c r="I552" s="273"/>
      <c r="J552" s="273"/>
      <c r="K552" s="257">
        <f t="shared" si="18"/>
        <v>0</v>
      </c>
      <c r="L552" s="155"/>
      <c r="M552" s="257">
        <f t="shared" si="19"/>
        <v>0</v>
      </c>
      <c r="N552" s="69"/>
    </row>
    <row r="553" spans="1:14">
      <c r="A553" s="213"/>
      <c r="B553" s="69"/>
      <c r="C553" s="61"/>
      <c r="D553" s="69"/>
      <c r="E553" s="69"/>
      <c r="F553" s="69"/>
      <c r="G553" s="69"/>
      <c r="H553" s="69"/>
      <c r="I553" s="273"/>
      <c r="J553" s="273"/>
      <c r="K553" s="257">
        <f t="shared" si="18"/>
        <v>0</v>
      </c>
      <c r="L553" s="155"/>
      <c r="M553" s="257">
        <f t="shared" si="19"/>
        <v>0</v>
      </c>
      <c r="N553" s="69"/>
    </row>
    <row r="554" spans="1:14">
      <c r="A554" s="213"/>
      <c r="B554" s="69"/>
      <c r="C554" s="61"/>
      <c r="D554" s="69"/>
      <c r="E554" s="69"/>
      <c r="F554" s="69"/>
      <c r="G554" s="69"/>
      <c r="H554" s="69"/>
      <c r="I554" s="273"/>
      <c r="J554" s="273"/>
      <c r="K554" s="257">
        <f t="shared" si="18"/>
        <v>0</v>
      </c>
      <c r="L554" s="155"/>
      <c r="M554" s="257">
        <f t="shared" si="19"/>
        <v>0</v>
      </c>
      <c r="N554" s="69"/>
    </row>
    <row r="555" spans="1:14">
      <c r="A555" s="213"/>
      <c r="B555" s="69"/>
      <c r="C555" s="61"/>
      <c r="D555" s="69"/>
      <c r="E555" s="69"/>
      <c r="F555" s="69"/>
      <c r="G555" s="69"/>
      <c r="H555" s="69"/>
      <c r="I555" s="273"/>
      <c r="J555" s="273"/>
      <c r="K555" s="257">
        <f t="shared" si="18"/>
        <v>0</v>
      </c>
      <c r="L555" s="155"/>
      <c r="M555" s="257">
        <f t="shared" si="19"/>
        <v>0</v>
      </c>
      <c r="N555" s="69"/>
    </row>
    <row r="556" spans="1:14">
      <c r="A556" s="213"/>
      <c r="B556" s="69"/>
      <c r="C556" s="61"/>
      <c r="D556" s="69"/>
      <c r="E556" s="69"/>
      <c r="F556" s="69"/>
      <c r="G556" s="69"/>
      <c r="H556" s="69"/>
      <c r="I556" s="273"/>
      <c r="J556" s="273"/>
      <c r="K556" s="257">
        <f t="shared" si="18"/>
        <v>0</v>
      </c>
      <c r="L556" s="155"/>
      <c r="M556" s="257">
        <f t="shared" si="19"/>
        <v>0</v>
      </c>
      <c r="N556" s="69"/>
    </row>
    <row r="557" spans="1:14">
      <c r="A557" s="213"/>
      <c r="B557" s="69"/>
      <c r="C557" s="61"/>
      <c r="D557" s="69"/>
      <c r="E557" s="69"/>
      <c r="F557" s="69"/>
      <c r="G557" s="69"/>
      <c r="H557" s="69"/>
      <c r="I557" s="273"/>
      <c r="J557" s="273"/>
      <c r="K557" s="257">
        <f t="shared" si="18"/>
        <v>0</v>
      </c>
      <c r="L557" s="155"/>
      <c r="M557" s="257">
        <f t="shared" si="19"/>
        <v>0</v>
      </c>
      <c r="N557" s="69"/>
    </row>
    <row r="558" spans="1:14">
      <c r="A558" s="213"/>
      <c r="B558" s="69"/>
      <c r="C558" s="61"/>
      <c r="D558" s="69"/>
      <c r="E558" s="69"/>
      <c r="F558" s="69"/>
      <c r="G558" s="69"/>
      <c r="H558" s="69"/>
      <c r="I558" s="273"/>
      <c r="J558" s="273"/>
      <c r="K558" s="257">
        <f t="shared" si="18"/>
        <v>0</v>
      </c>
      <c r="L558" s="155"/>
      <c r="M558" s="257">
        <f t="shared" si="19"/>
        <v>0</v>
      </c>
      <c r="N558" s="69"/>
    </row>
    <row r="559" spans="1:14">
      <c r="A559" s="213"/>
      <c r="B559" s="69"/>
      <c r="C559" s="61"/>
      <c r="D559" s="69"/>
      <c r="E559" s="69"/>
      <c r="F559" s="69"/>
      <c r="G559" s="69"/>
      <c r="H559" s="69"/>
      <c r="I559" s="273"/>
      <c r="J559" s="273"/>
      <c r="K559" s="257">
        <f t="shared" si="18"/>
        <v>0</v>
      </c>
      <c r="L559" s="155"/>
      <c r="M559" s="257">
        <f t="shared" si="19"/>
        <v>0</v>
      </c>
      <c r="N559" s="69"/>
    </row>
    <row r="560" spans="1:14">
      <c r="A560" s="213"/>
      <c r="B560" s="69"/>
      <c r="C560" s="61"/>
      <c r="D560" s="69"/>
      <c r="E560" s="69"/>
      <c r="F560" s="69"/>
      <c r="G560" s="69"/>
      <c r="H560" s="69"/>
      <c r="I560" s="273"/>
      <c r="J560" s="273"/>
      <c r="K560" s="257">
        <f t="shared" si="18"/>
        <v>0</v>
      </c>
      <c r="L560" s="155"/>
      <c r="M560" s="257">
        <f t="shared" si="19"/>
        <v>0</v>
      </c>
      <c r="N560" s="69"/>
    </row>
    <row r="561" spans="1:14">
      <c r="A561" s="213"/>
      <c r="B561" s="69"/>
      <c r="C561" s="61"/>
      <c r="D561" s="69"/>
      <c r="E561" s="69"/>
      <c r="F561" s="69"/>
      <c r="G561" s="69"/>
      <c r="H561" s="69"/>
      <c r="I561" s="273"/>
      <c r="J561" s="273"/>
      <c r="K561" s="257">
        <f t="shared" si="18"/>
        <v>0</v>
      </c>
      <c r="L561" s="155"/>
      <c r="M561" s="257">
        <f t="shared" si="19"/>
        <v>0</v>
      </c>
      <c r="N561" s="69"/>
    </row>
    <row r="562" spans="1:14">
      <c r="A562" s="213"/>
      <c r="B562" s="69"/>
      <c r="C562" s="61"/>
      <c r="D562" s="69"/>
      <c r="E562" s="69"/>
      <c r="F562" s="69"/>
      <c r="G562" s="69"/>
      <c r="H562" s="69"/>
      <c r="I562" s="273"/>
      <c r="J562" s="273"/>
      <c r="K562" s="257">
        <f t="shared" si="18"/>
        <v>0</v>
      </c>
      <c r="L562" s="155"/>
      <c r="M562" s="257">
        <f t="shared" si="19"/>
        <v>0</v>
      </c>
      <c r="N562" s="69"/>
    </row>
    <row r="563" spans="1:14">
      <c r="A563" s="213"/>
      <c r="B563" s="69"/>
      <c r="C563" s="61"/>
      <c r="D563" s="69"/>
      <c r="E563" s="69"/>
      <c r="F563" s="69"/>
      <c r="G563" s="69"/>
      <c r="H563" s="69"/>
      <c r="I563" s="273"/>
      <c r="J563" s="273"/>
      <c r="K563" s="257">
        <f t="shared" si="18"/>
        <v>0</v>
      </c>
      <c r="L563" s="155"/>
      <c r="M563" s="257">
        <f t="shared" si="19"/>
        <v>0</v>
      </c>
      <c r="N563" s="69"/>
    </row>
    <row r="564" spans="1:14">
      <c r="A564" s="213"/>
      <c r="B564" s="69"/>
      <c r="C564" s="61"/>
      <c r="D564" s="69"/>
      <c r="E564" s="69"/>
      <c r="F564" s="69"/>
      <c r="G564" s="69"/>
      <c r="H564" s="69"/>
      <c r="I564" s="273"/>
      <c r="J564" s="273"/>
      <c r="K564" s="257">
        <f t="shared" si="18"/>
        <v>0</v>
      </c>
      <c r="L564" s="155"/>
      <c r="M564" s="257">
        <f t="shared" si="19"/>
        <v>0</v>
      </c>
      <c r="N564" s="69"/>
    </row>
    <row r="565" spans="1:14">
      <c r="A565" s="213"/>
      <c r="B565" s="69"/>
      <c r="C565" s="61"/>
      <c r="D565" s="69"/>
      <c r="E565" s="69"/>
      <c r="F565" s="69"/>
      <c r="G565" s="69"/>
      <c r="H565" s="69"/>
      <c r="I565" s="273"/>
      <c r="J565" s="273"/>
      <c r="K565" s="257">
        <f t="shared" si="18"/>
        <v>0</v>
      </c>
      <c r="L565" s="155"/>
      <c r="M565" s="257">
        <f t="shared" si="19"/>
        <v>0</v>
      </c>
      <c r="N565" s="69"/>
    </row>
    <row r="566" spans="1:14">
      <c r="A566" s="213"/>
      <c r="B566" s="69"/>
      <c r="C566" s="61"/>
      <c r="D566" s="69"/>
      <c r="E566" s="69"/>
      <c r="F566" s="69"/>
      <c r="G566" s="69"/>
      <c r="H566" s="69"/>
      <c r="I566" s="273"/>
      <c r="J566" s="273"/>
      <c r="K566" s="257">
        <f t="shared" si="18"/>
        <v>0</v>
      </c>
      <c r="L566" s="155"/>
      <c r="M566" s="257">
        <f t="shared" si="19"/>
        <v>0</v>
      </c>
      <c r="N566" s="69"/>
    </row>
    <row r="567" spans="1:14">
      <c r="A567" s="213"/>
      <c r="B567" s="69"/>
      <c r="C567" s="61"/>
      <c r="D567" s="69"/>
      <c r="E567" s="69"/>
      <c r="F567" s="69"/>
      <c r="G567" s="69"/>
      <c r="H567" s="69"/>
      <c r="I567" s="273"/>
      <c r="J567" s="273"/>
      <c r="K567" s="257">
        <f t="shared" si="18"/>
        <v>0</v>
      </c>
      <c r="L567" s="155"/>
      <c r="M567" s="257">
        <f t="shared" si="19"/>
        <v>0</v>
      </c>
      <c r="N567" s="69"/>
    </row>
    <row r="568" spans="1:14">
      <c r="A568" s="213"/>
      <c r="B568" s="69"/>
      <c r="C568" s="61"/>
      <c r="D568" s="69"/>
      <c r="E568" s="69"/>
      <c r="F568" s="69"/>
      <c r="G568" s="69"/>
      <c r="H568" s="69"/>
      <c r="I568" s="273"/>
      <c r="J568" s="273"/>
      <c r="K568" s="257">
        <f t="shared" si="18"/>
        <v>0</v>
      </c>
      <c r="L568" s="155"/>
      <c r="M568" s="257">
        <f t="shared" si="19"/>
        <v>0</v>
      </c>
      <c r="N568" s="69"/>
    </row>
    <row r="569" spans="1:14">
      <c r="A569" s="213"/>
      <c r="B569" s="69"/>
      <c r="C569" s="61"/>
      <c r="D569" s="69"/>
      <c r="E569" s="69"/>
      <c r="F569" s="69"/>
      <c r="G569" s="69"/>
      <c r="H569" s="69"/>
      <c r="I569" s="273"/>
      <c r="J569" s="273"/>
      <c r="K569" s="257">
        <f t="shared" si="18"/>
        <v>0</v>
      </c>
      <c r="L569" s="155"/>
      <c r="M569" s="257">
        <f t="shared" si="19"/>
        <v>0</v>
      </c>
      <c r="N569" s="69"/>
    </row>
    <row r="570" spans="1:14">
      <c r="A570" s="213"/>
      <c r="B570" s="69"/>
      <c r="C570" s="61"/>
      <c r="D570" s="69"/>
      <c r="E570" s="69"/>
      <c r="F570" s="69"/>
      <c r="G570" s="69"/>
      <c r="H570" s="69"/>
      <c r="I570" s="273"/>
      <c r="J570" s="273"/>
      <c r="K570" s="257">
        <f t="shared" si="18"/>
        <v>0</v>
      </c>
      <c r="L570" s="155"/>
      <c r="M570" s="257">
        <f t="shared" si="19"/>
        <v>0</v>
      </c>
      <c r="N570" s="69"/>
    </row>
    <row r="571" spans="1:14">
      <c r="A571" s="213"/>
      <c r="B571" s="69"/>
      <c r="C571" s="61"/>
      <c r="D571" s="69"/>
      <c r="E571" s="69"/>
      <c r="F571" s="69"/>
      <c r="G571" s="69"/>
      <c r="H571" s="69"/>
      <c r="I571" s="273"/>
      <c r="J571" s="273"/>
      <c r="K571" s="257">
        <f t="shared" si="18"/>
        <v>0</v>
      </c>
      <c r="L571" s="155"/>
      <c r="M571" s="257">
        <f t="shared" si="19"/>
        <v>0</v>
      </c>
      <c r="N571" s="69"/>
    </row>
    <row r="572" spans="1:14">
      <c r="A572" s="213"/>
      <c r="B572" s="69"/>
      <c r="C572" s="61"/>
      <c r="D572" s="69"/>
      <c r="E572" s="69"/>
      <c r="F572" s="69"/>
      <c r="G572" s="69"/>
      <c r="H572" s="69"/>
      <c r="I572" s="273"/>
      <c r="J572" s="273"/>
      <c r="K572" s="257">
        <f t="shared" si="18"/>
        <v>0</v>
      </c>
      <c r="L572" s="155"/>
      <c r="M572" s="257">
        <f t="shared" si="19"/>
        <v>0</v>
      </c>
      <c r="N572" s="69"/>
    </row>
    <row r="573" spans="1:14">
      <c r="A573" s="213"/>
      <c r="B573" s="69"/>
      <c r="C573" s="61"/>
      <c r="D573" s="69"/>
      <c r="E573" s="69"/>
      <c r="F573" s="69"/>
      <c r="G573" s="69"/>
      <c r="H573" s="69"/>
      <c r="I573" s="273"/>
      <c r="J573" s="273"/>
      <c r="K573" s="257">
        <f t="shared" si="18"/>
        <v>0</v>
      </c>
      <c r="L573" s="155"/>
      <c r="M573" s="257">
        <f t="shared" si="19"/>
        <v>0</v>
      </c>
      <c r="N573" s="69"/>
    </row>
    <row r="574" spans="1:14">
      <c r="A574" s="213"/>
      <c r="B574" s="69"/>
      <c r="C574" s="61"/>
      <c r="D574" s="69"/>
      <c r="E574" s="69"/>
      <c r="F574" s="69"/>
      <c r="G574" s="69"/>
      <c r="H574" s="69"/>
      <c r="I574" s="273"/>
      <c r="J574" s="273"/>
      <c r="K574" s="257">
        <f t="shared" si="18"/>
        <v>0</v>
      </c>
      <c r="L574" s="155"/>
      <c r="M574" s="257">
        <f t="shared" si="19"/>
        <v>0</v>
      </c>
      <c r="N574" s="69"/>
    </row>
    <row r="575" spans="1:14">
      <c r="A575" s="213"/>
      <c r="B575" s="69"/>
      <c r="C575" s="61"/>
      <c r="D575" s="69"/>
      <c r="E575" s="69"/>
      <c r="F575" s="69"/>
      <c r="G575" s="69"/>
      <c r="H575" s="69"/>
      <c r="I575" s="273"/>
      <c r="J575" s="273"/>
      <c r="K575" s="257">
        <f t="shared" si="18"/>
        <v>0</v>
      </c>
      <c r="L575" s="155"/>
      <c r="M575" s="257">
        <f t="shared" si="19"/>
        <v>0</v>
      </c>
      <c r="N575" s="69"/>
    </row>
    <row r="576" spans="1:14">
      <c r="A576" s="213"/>
      <c r="B576" s="69"/>
      <c r="C576" s="61"/>
      <c r="D576" s="69"/>
      <c r="E576" s="69"/>
      <c r="F576" s="69"/>
      <c r="G576" s="69"/>
      <c r="H576" s="69"/>
      <c r="I576" s="273"/>
      <c r="J576" s="273"/>
      <c r="K576" s="257">
        <f t="shared" si="18"/>
        <v>0</v>
      </c>
      <c r="L576" s="155"/>
      <c r="M576" s="257">
        <f t="shared" si="19"/>
        <v>0</v>
      </c>
      <c r="N576" s="69"/>
    </row>
    <row r="577" spans="1:14">
      <c r="A577" s="213"/>
      <c r="B577" s="69"/>
      <c r="C577" s="61"/>
      <c r="D577" s="69"/>
      <c r="E577" s="69"/>
      <c r="F577" s="69"/>
      <c r="G577" s="69"/>
      <c r="H577" s="69"/>
      <c r="I577" s="273"/>
      <c r="J577" s="273"/>
      <c r="K577" s="257">
        <f t="shared" si="18"/>
        <v>0</v>
      </c>
      <c r="L577" s="155"/>
      <c r="M577" s="257">
        <f t="shared" si="19"/>
        <v>0</v>
      </c>
      <c r="N577" s="69"/>
    </row>
    <row r="578" spans="1:14">
      <c r="A578" s="213"/>
      <c r="B578" s="69"/>
      <c r="C578" s="61"/>
      <c r="D578" s="69"/>
      <c r="E578" s="69"/>
      <c r="F578" s="69"/>
      <c r="G578" s="69"/>
      <c r="H578" s="69"/>
      <c r="I578" s="273"/>
      <c r="J578" s="273"/>
      <c r="K578" s="257">
        <f t="shared" si="18"/>
        <v>0</v>
      </c>
      <c r="L578" s="155"/>
      <c r="M578" s="257">
        <f t="shared" si="19"/>
        <v>0</v>
      </c>
      <c r="N578" s="69"/>
    </row>
    <row r="579" spans="1:14">
      <c r="A579" s="213"/>
      <c r="B579" s="69"/>
      <c r="C579" s="61"/>
      <c r="D579" s="69"/>
      <c r="E579" s="69"/>
      <c r="F579" s="69"/>
      <c r="G579" s="69"/>
      <c r="H579" s="69"/>
      <c r="I579" s="273"/>
      <c r="J579" s="273"/>
      <c r="K579" s="257">
        <f t="shared" si="18"/>
        <v>0</v>
      </c>
      <c r="L579" s="155"/>
      <c r="M579" s="257">
        <f t="shared" si="19"/>
        <v>0</v>
      </c>
      <c r="N579" s="69"/>
    </row>
    <row r="580" spans="1:14">
      <c r="A580" s="213"/>
      <c r="B580" s="69"/>
      <c r="C580" s="61"/>
      <c r="D580" s="69"/>
      <c r="E580" s="69"/>
      <c r="F580" s="69"/>
      <c r="G580" s="69"/>
      <c r="H580" s="69"/>
      <c r="I580" s="273"/>
      <c r="J580" s="273"/>
      <c r="K580" s="257">
        <f t="shared" si="18"/>
        <v>0</v>
      </c>
      <c r="L580" s="155"/>
      <c r="M580" s="257">
        <f t="shared" si="19"/>
        <v>0</v>
      </c>
      <c r="N580" s="69"/>
    </row>
    <row r="581" spans="1:14">
      <c r="A581" s="213"/>
      <c r="B581" s="69"/>
      <c r="C581" s="61"/>
      <c r="D581" s="69"/>
      <c r="E581" s="69"/>
      <c r="F581" s="69"/>
      <c r="G581" s="69"/>
      <c r="H581" s="69"/>
      <c r="I581" s="273"/>
      <c r="J581" s="273"/>
      <c r="K581" s="257">
        <f t="shared" si="18"/>
        <v>0</v>
      </c>
      <c r="L581" s="155"/>
      <c r="M581" s="257">
        <f t="shared" si="19"/>
        <v>0</v>
      </c>
      <c r="N581" s="69"/>
    </row>
    <row r="582" spans="1:14">
      <c r="A582" s="213"/>
      <c r="B582" s="69"/>
      <c r="C582" s="61"/>
      <c r="D582" s="69"/>
      <c r="E582" s="69"/>
      <c r="F582" s="69"/>
      <c r="G582" s="69"/>
      <c r="H582" s="69"/>
      <c r="I582" s="273"/>
      <c r="J582" s="273"/>
      <c r="K582" s="257">
        <f t="shared" si="18"/>
        <v>0</v>
      </c>
      <c r="L582" s="155"/>
      <c r="M582" s="257">
        <f t="shared" si="19"/>
        <v>0</v>
      </c>
      <c r="N582" s="69"/>
    </row>
    <row r="583" spans="1:14">
      <c r="A583" s="213"/>
      <c r="B583" s="69"/>
      <c r="C583" s="61"/>
      <c r="D583" s="69"/>
      <c r="E583" s="69"/>
      <c r="F583" s="69"/>
      <c r="G583" s="69"/>
      <c r="H583" s="69"/>
      <c r="I583" s="273"/>
      <c r="J583" s="273"/>
      <c r="K583" s="257">
        <f t="shared" si="18"/>
        <v>0</v>
      </c>
      <c r="L583" s="155"/>
      <c r="M583" s="257">
        <f t="shared" si="19"/>
        <v>0</v>
      </c>
      <c r="N583" s="69"/>
    </row>
    <row r="584" spans="1:14">
      <c r="A584" s="213"/>
      <c r="B584" s="69"/>
      <c r="C584" s="61"/>
      <c r="D584" s="69"/>
      <c r="E584" s="69"/>
      <c r="F584" s="69"/>
      <c r="G584" s="69"/>
      <c r="H584" s="69"/>
      <c r="I584" s="273"/>
      <c r="J584" s="273"/>
      <c r="K584" s="257">
        <f t="shared" si="18"/>
        <v>0</v>
      </c>
      <c r="L584" s="155"/>
      <c r="M584" s="257">
        <f t="shared" si="19"/>
        <v>0</v>
      </c>
      <c r="N584" s="69"/>
    </row>
    <row r="585" spans="1:14">
      <c r="A585" s="213"/>
      <c r="B585" s="69"/>
      <c r="C585" s="61"/>
      <c r="D585" s="69"/>
      <c r="E585" s="69"/>
      <c r="F585" s="69"/>
      <c r="G585" s="69"/>
      <c r="H585" s="69"/>
      <c r="I585" s="273"/>
      <c r="J585" s="273"/>
      <c r="K585" s="257">
        <f t="shared" si="18"/>
        <v>0</v>
      </c>
      <c r="L585" s="155"/>
      <c r="M585" s="257">
        <f t="shared" si="19"/>
        <v>0</v>
      </c>
      <c r="N585" s="69"/>
    </row>
    <row r="586" spans="1:14">
      <c r="A586" s="213"/>
      <c r="B586" s="69"/>
      <c r="C586" s="61"/>
      <c r="D586" s="69"/>
      <c r="E586" s="69"/>
      <c r="F586" s="69"/>
      <c r="G586" s="69"/>
      <c r="H586" s="69"/>
      <c r="I586" s="273"/>
      <c r="J586" s="273"/>
      <c r="K586" s="257">
        <f t="shared" si="18"/>
        <v>0</v>
      </c>
      <c r="L586" s="155"/>
      <c r="M586" s="257">
        <f t="shared" si="19"/>
        <v>0</v>
      </c>
      <c r="N586" s="69"/>
    </row>
    <row r="587" spans="1:14">
      <c r="A587" s="213"/>
      <c r="B587" s="69"/>
      <c r="C587" s="61"/>
      <c r="D587" s="69"/>
      <c r="E587" s="69"/>
      <c r="F587" s="69"/>
      <c r="G587" s="69"/>
      <c r="H587" s="69"/>
      <c r="I587" s="273"/>
      <c r="J587" s="273"/>
      <c r="K587" s="257">
        <f t="shared" si="18"/>
        <v>0</v>
      </c>
      <c r="L587" s="155"/>
      <c r="M587" s="257">
        <f t="shared" si="19"/>
        <v>0</v>
      </c>
      <c r="N587" s="69"/>
    </row>
    <row r="588" spans="1:14">
      <c r="A588" s="213"/>
      <c r="B588" s="69"/>
      <c r="C588" s="61"/>
      <c r="D588" s="69"/>
      <c r="E588" s="69"/>
      <c r="F588" s="69"/>
      <c r="G588" s="69"/>
      <c r="H588" s="69"/>
      <c r="I588" s="273"/>
      <c r="J588" s="273"/>
      <c r="K588" s="257">
        <f t="shared" si="18"/>
        <v>0</v>
      </c>
      <c r="L588" s="155"/>
      <c r="M588" s="257">
        <f t="shared" si="19"/>
        <v>0</v>
      </c>
      <c r="N588" s="69"/>
    </row>
    <row r="589" spans="1:14">
      <c r="A589" s="213"/>
      <c r="B589" s="69"/>
      <c r="C589" s="61"/>
      <c r="D589" s="69"/>
      <c r="E589" s="69"/>
      <c r="F589" s="69"/>
      <c r="G589" s="69"/>
      <c r="H589" s="69"/>
      <c r="I589" s="273"/>
      <c r="J589" s="273"/>
      <c r="K589" s="257">
        <f t="shared" si="18"/>
        <v>0</v>
      </c>
      <c r="L589" s="155"/>
      <c r="M589" s="257">
        <f t="shared" si="19"/>
        <v>0</v>
      </c>
      <c r="N589" s="69"/>
    </row>
    <row r="590" spans="1:14">
      <c r="A590" s="213"/>
      <c r="B590" s="69"/>
      <c r="C590" s="61"/>
      <c r="D590" s="69"/>
      <c r="E590" s="69"/>
      <c r="F590" s="69"/>
      <c r="G590" s="69"/>
      <c r="H590" s="69"/>
      <c r="I590" s="273"/>
      <c r="J590" s="273"/>
      <c r="K590" s="257">
        <f t="shared" si="18"/>
        <v>0</v>
      </c>
      <c r="L590" s="155"/>
      <c r="M590" s="257">
        <f t="shared" si="19"/>
        <v>0</v>
      </c>
      <c r="N590" s="69"/>
    </row>
    <row r="591" spans="1:14">
      <c r="A591" s="213"/>
      <c r="B591" s="69"/>
      <c r="C591" s="61"/>
      <c r="D591" s="69"/>
      <c r="E591" s="69"/>
      <c r="F591" s="69"/>
      <c r="G591" s="69"/>
      <c r="H591" s="69"/>
      <c r="I591" s="273"/>
      <c r="J591" s="273"/>
      <c r="K591" s="257">
        <f t="shared" si="18"/>
        <v>0</v>
      </c>
      <c r="L591" s="155"/>
      <c r="M591" s="257">
        <f t="shared" si="19"/>
        <v>0</v>
      </c>
      <c r="N591" s="69"/>
    </row>
    <row r="592" spans="1:14">
      <c r="A592" s="213"/>
      <c r="B592" s="69"/>
      <c r="C592" s="61"/>
      <c r="D592" s="69"/>
      <c r="E592" s="69"/>
      <c r="F592" s="69"/>
      <c r="G592" s="69"/>
      <c r="H592" s="69"/>
      <c r="I592" s="273"/>
      <c r="J592" s="273"/>
      <c r="K592" s="257">
        <f t="shared" si="18"/>
        <v>0</v>
      </c>
      <c r="L592" s="155"/>
      <c r="M592" s="257">
        <f t="shared" si="19"/>
        <v>0</v>
      </c>
      <c r="N592" s="69"/>
    </row>
    <row r="593" spans="1:14">
      <c r="A593" s="213"/>
      <c r="B593" s="69"/>
      <c r="C593" s="61"/>
      <c r="D593" s="69"/>
      <c r="E593" s="69"/>
      <c r="F593" s="69"/>
      <c r="G593" s="69"/>
      <c r="H593" s="69"/>
      <c r="I593" s="273"/>
      <c r="J593" s="273"/>
      <c r="K593" s="257">
        <f t="shared" si="18"/>
        <v>0</v>
      </c>
      <c r="L593" s="155"/>
      <c r="M593" s="257">
        <f t="shared" si="19"/>
        <v>0</v>
      </c>
      <c r="N593" s="69"/>
    </row>
    <row r="594" spans="1:14">
      <c r="A594" s="213"/>
      <c r="B594" s="69"/>
      <c r="C594" s="61"/>
      <c r="D594" s="69"/>
      <c r="E594" s="69"/>
      <c r="F594" s="69"/>
      <c r="G594" s="69"/>
      <c r="H594" s="69"/>
      <c r="I594" s="273"/>
      <c r="J594" s="273"/>
      <c r="K594" s="257">
        <f t="shared" ref="K594:K657" si="20">(J594-I594)*24</f>
        <v>0</v>
      </c>
      <c r="L594" s="155"/>
      <c r="M594" s="257">
        <f t="shared" ref="M594:M657" si="21">K594*L594</f>
        <v>0</v>
      </c>
      <c r="N594" s="69"/>
    </row>
    <row r="595" spans="1:14">
      <c r="A595" s="213"/>
      <c r="B595" s="69"/>
      <c r="C595" s="61"/>
      <c r="D595" s="69"/>
      <c r="E595" s="69"/>
      <c r="F595" s="69"/>
      <c r="G595" s="69"/>
      <c r="H595" s="69"/>
      <c r="I595" s="273"/>
      <c r="J595" s="273"/>
      <c r="K595" s="257">
        <f t="shared" si="20"/>
        <v>0</v>
      </c>
      <c r="L595" s="155"/>
      <c r="M595" s="257">
        <f t="shared" si="21"/>
        <v>0</v>
      </c>
      <c r="N595" s="69"/>
    </row>
    <row r="596" spans="1:14">
      <c r="A596" s="213"/>
      <c r="B596" s="69"/>
      <c r="C596" s="61"/>
      <c r="D596" s="69"/>
      <c r="E596" s="69"/>
      <c r="F596" s="69"/>
      <c r="G596" s="69"/>
      <c r="H596" s="69"/>
      <c r="I596" s="273"/>
      <c r="J596" s="273"/>
      <c r="K596" s="257">
        <f t="shared" si="20"/>
        <v>0</v>
      </c>
      <c r="L596" s="155"/>
      <c r="M596" s="257">
        <f t="shared" si="21"/>
        <v>0</v>
      </c>
      <c r="N596" s="69"/>
    </row>
    <row r="597" spans="1:14">
      <c r="A597" s="213"/>
      <c r="B597" s="69"/>
      <c r="C597" s="61"/>
      <c r="D597" s="69"/>
      <c r="E597" s="69"/>
      <c r="F597" s="69"/>
      <c r="G597" s="69"/>
      <c r="H597" s="69"/>
      <c r="I597" s="273"/>
      <c r="J597" s="273"/>
      <c r="K597" s="257">
        <f t="shared" si="20"/>
        <v>0</v>
      </c>
      <c r="L597" s="155"/>
      <c r="M597" s="257">
        <f t="shared" si="21"/>
        <v>0</v>
      </c>
      <c r="N597" s="69"/>
    </row>
    <row r="598" spans="1:14">
      <c r="A598" s="213"/>
      <c r="B598" s="69"/>
      <c r="C598" s="61"/>
      <c r="D598" s="69"/>
      <c r="E598" s="69"/>
      <c r="F598" s="69"/>
      <c r="G598" s="69"/>
      <c r="H598" s="69"/>
      <c r="I598" s="273"/>
      <c r="J598" s="273"/>
      <c r="K598" s="257">
        <f t="shared" si="20"/>
        <v>0</v>
      </c>
      <c r="L598" s="155"/>
      <c r="M598" s="257">
        <f t="shared" si="21"/>
        <v>0</v>
      </c>
      <c r="N598" s="69"/>
    </row>
    <row r="599" spans="1:14">
      <c r="A599" s="213"/>
      <c r="B599" s="69"/>
      <c r="C599" s="61"/>
      <c r="D599" s="69"/>
      <c r="E599" s="69"/>
      <c r="F599" s="69"/>
      <c r="G599" s="69"/>
      <c r="H599" s="69"/>
      <c r="I599" s="273"/>
      <c r="J599" s="273"/>
      <c r="K599" s="257">
        <f t="shared" si="20"/>
        <v>0</v>
      </c>
      <c r="L599" s="155"/>
      <c r="M599" s="257">
        <f t="shared" si="21"/>
        <v>0</v>
      </c>
      <c r="N599" s="69"/>
    </row>
    <row r="600" spans="1:14">
      <c r="A600" s="213"/>
      <c r="B600" s="69"/>
      <c r="C600" s="61"/>
      <c r="D600" s="69"/>
      <c r="E600" s="69"/>
      <c r="F600" s="69"/>
      <c r="G600" s="69"/>
      <c r="H600" s="69"/>
      <c r="I600" s="273"/>
      <c r="J600" s="273"/>
      <c r="K600" s="257">
        <f t="shared" si="20"/>
        <v>0</v>
      </c>
      <c r="L600" s="155"/>
      <c r="M600" s="257">
        <f t="shared" si="21"/>
        <v>0</v>
      </c>
      <c r="N600" s="69"/>
    </row>
    <row r="601" spans="1:14">
      <c r="A601" s="213"/>
      <c r="B601" s="69"/>
      <c r="C601" s="61"/>
      <c r="D601" s="69"/>
      <c r="E601" s="69"/>
      <c r="F601" s="69"/>
      <c r="G601" s="69"/>
      <c r="H601" s="69"/>
      <c r="I601" s="273"/>
      <c r="J601" s="273"/>
      <c r="K601" s="257">
        <f t="shared" si="20"/>
        <v>0</v>
      </c>
      <c r="L601" s="155"/>
      <c r="M601" s="257">
        <f t="shared" si="21"/>
        <v>0</v>
      </c>
      <c r="N601" s="69"/>
    </row>
    <row r="602" spans="1:14">
      <c r="A602" s="213"/>
      <c r="B602" s="69"/>
      <c r="C602" s="61"/>
      <c r="D602" s="69"/>
      <c r="E602" s="69"/>
      <c r="F602" s="69"/>
      <c r="G602" s="69"/>
      <c r="H602" s="69"/>
      <c r="I602" s="273"/>
      <c r="J602" s="273"/>
      <c r="K602" s="257">
        <f t="shared" si="20"/>
        <v>0</v>
      </c>
      <c r="L602" s="155"/>
      <c r="M602" s="257">
        <f t="shared" si="21"/>
        <v>0</v>
      </c>
      <c r="N602" s="69"/>
    </row>
    <row r="603" spans="1:14">
      <c r="A603" s="213"/>
      <c r="B603" s="69"/>
      <c r="C603" s="61"/>
      <c r="D603" s="69"/>
      <c r="E603" s="69"/>
      <c r="F603" s="69"/>
      <c r="G603" s="69"/>
      <c r="H603" s="69"/>
      <c r="I603" s="273"/>
      <c r="J603" s="273"/>
      <c r="K603" s="257">
        <f t="shared" si="20"/>
        <v>0</v>
      </c>
      <c r="L603" s="155"/>
      <c r="M603" s="257">
        <f t="shared" si="21"/>
        <v>0</v>
      </c>
      <c r="N603" s="69"/>
    </row>
    <row r="604" spans="1:14">
      <c r="A604" s="213"/>
      <c r="B604" s="69"/>
      <c r="C604" s="61"/>
      <c r="D604" s="69"/>
      <c r="E604" s="69"/>
      <c r="F604" s="69"/>
      <c r="G604" s="69"/>
      <c r="H604" s="69"/>
      <c r="I604" s="273"/>
      <c r="J604" s="273"/>
      <c r="K604" s="257">
        <f t="shared" si="20"/>
        <v>0</v>
      </c>
      <c r="L604" s="155"/>
      <c r="M604" s="257">
        <f t="shared" si="21"/>
        <v>0</v>
      </c>
      <c r="N604" s="69"/>
    </row>
    <row r="605" spans="1:14">
      <c r="A605" s="213"/>
      <c r="B605" s="69"/>
      <c r="C605" s="61"/>
      <c r="D605" s="69"/>
      <c r="E605" s="69"/>
      <c r="F605" s="69"/>
      <c r="G605" s="69"/>
      <c r="H605" s="69"/>
      <c r="I605" s="273"/>
      <c r="J605" s="273"/>
      <c r="K605" s="257">
        <f t="shared" si="20"/>
        <v>0</v>
      </c>
      <c r="L605" s="155"/>
      <c r="M605" s="257">
        <f t="shared" si="21"/>
        <v>0</v>
      </c>
      <c r="N605" s="69"/>
    </row>
    <row r="606" spans="1:14">
      <c r="A606" s="213"/>
      <c r="B606" s="69"/>
      <c r="C606" s="61"/>
      <c r="D606" s="69"/>
      <c r="E606" s="69"/>
      <c r="F606" s="69"/>
      <c r="G606" s="69"/>
      <c r="H606" s="69"/>
      <c r="I606" s="273"/>
      <c r="J606" s="273"/>
      <c r="K606" s="257">
        <f t="shared" si="20"/>
        <v>0</v>
      </c>
      <c r="L606" s="155"/>
      <c r="M606" s="257">
        <f t="shared" si="21"/>
        <v>0</v>
      </c>
      <c r="N606" s="69"/>
    </row>
    <row r="607" spans="1:14">
      <c r="A607" s="213"/>
      <c r="B607" s="69"/>
      <c r="C607" s="61"/>
      <c r="D607" s="69"/>
      <c r="E607" s="69"/>
      <c r="F607" s="69"/>
      <c r="G607" s="69"/>
      <c r="H607" s="69"/>
      <c r="I607" s="273"/>
      <c r="J607" s="273"/>
      <c r="K607" s="257">
        <f t="shared" si="20"/>
        <v>0</v>
      </c>
      <c r="L607" s="155"/>
      <c r="M607" s="257">
        <f t="shared" si="21"/>
        <v>0</v>
      </c>
      <c r="N607" s="69"/>
    </row>
    <row r="608" spans="1:14">
      <c r="A608" s="213"/>
      <c r="B608" s="69"/>
      <c r="C608" s="61"/>
      <c r="D608" s="69"/>
      <c r="E608" s="69"/>
      <c r="F608" s="69"/>
      <c r="G608" s="69"/>
      <c r="H608" s="69"/>
      <c r="I608" s="273"/>
      <c r="J608" s="273"/>
      <c r="K608" s="257">
        <f t="shared" si="20"/>
        <v>0</v>
      </c>
      <c r="L608" s="155"/>
      <c r="M608" s="257">
        <f t="shared" si="21"/>
        <v>0</v>
      </c>
      <c r="N608" s="69"/>
    </row>
    <row r="609" spans="1:14">
      <c r="A609" s="213"/>
      <c r="B609" s="69"/>
      <c r="C609" s="61"/>
      <c r="D609" s="69"/>
      <c r="E609" s="69"/>
      <c r="F609" s="69"/>
      <c r="G609" s="69"/>
      <c r="H609" s="69"/>
      <c r="I609" s="273"/>
      <c r="J609" s="273"/>
      <c r="K609" s="257">
        <f t="shared" si="20"/>
        <v>0</v>
      </c>
      <c r="L609" s="155"/>
      <c r="M609" s="257">
        <f t="shared" si="21"/>
        <v>0</v>
      </c>
      <c r="N609" s="69"/>
    </row>
    <row r="610" spans="1:14">
      <c r="A610" s="213"/>
      <c r="B610" s="69"/>
      <c r="C610" s="61"/>
      <c r="D610" s="69"/>
      <c r="E610" s="69"/>
      <c r="F610" s="69"/>
      <c r="G610" s="69"/>
      <c r="H610" s="69"/>
      <c r="I610" s="273"/>
      <c r="J610" s="273"/>
      <c r="K610" s="257">
        <f t="shared" si="20"/>
        <v>0</v>
      </c>
      <c r="L610" s="155"/>
      <c r="M610" s="257">
        <f t="shared" si="21"/>
        <v>0</v>
      </c>
      <c r="N610" s="69"/>
    </row>
    <row r="611" spans="1:14">
      <c r="A611" s="213"/>
      <c r="B611" s="69"/>
      <c r="C611" s="61"/>
      <c r="D611" s="69"/>
      <c r="E611" s="69"/>
      <c r="F611" s="69"/>
      <c r="G611" s="69"/>
      <c r="H611" s="69"/>
      <c r="I611" s="273"/>
      <c r="J611" s="273"/>
      <c r="K611" s="257">
        <f t="shared" si="20"/>
        <v>0</v>
      </c>
      <c r="L611" s="155"/>
      <c r="M611" s="257">
        <f t="shared" si="21"/>
        <v>0</v>
      </c>
      <c r="N611" s="69"/>
    </row>
    <row r="612" spans="1:14">
      <c r="A612" s="213"/>
      <c r="B612" s="69"/>
      <c r="C612" s="61"/>
      <c r="D612" s="69"/>
      <c r="E612" s="69"/>
      <c r="F612" s="69"/>
      <c r="G612" s="69"/>
      <c r="H612" s="69"/>
      <c r="I612" s="273"/>
      <c r="J612" s="273"/>
      <c r="K612" s="257">
        <f t="shared" si="20"/>
        <v>0</v>
      </c>
      <c r="L612" s="155"/>
      <c r="M612" s="257">
        <f t="shared" si="21"/>
        <v>0</v>
      </c>
      <c r="N612" s="69"/>
    </row>
    <row r="613" spans="1:14">
      <c r="A613" s="213"/>
      <c r="B613" s="69"/>
      <c r="C613" s="61"/>
      <c r="D613" s="69"/>
      <c r="E613" s="69"/>
      <c r="F613" s="69"/>
      <c r="G613" s="69"/>
      <c r="H613" s="69"/>
      <c r="I613" s="273"/>
      <c r="J613" s="273"/>
      <c r="K613" s="257">
        <f t="shared" si="20"/>
        <v>0</v>
      </c>
      <c r="L613" s="155"/>
      <c r="M613" s="257">
        <f t="shared" si="21"/>
        <v>0</v>
      </c>
      <c r="N613" s="69"/>
    </row>
    <row r="614" spans="1:14">
      <c r="A614" s="213"/>
      <c r="B614" s="69"/>
      <c r="C614" s="61"/>
      <c r="D614" s="69"/>
      <c r="E614" s="69"/>
      <c r="F614" s="69"/>
      <c r="G614" s="69"/>
      <c r="H614" s="69"/>
      <c r="I614" s="273"/>
      <c r="J614" s="273"/>
      <c r="K614" s="257">
        <f t="shared" si="20"/>
        <v>0</v>
      </c>
      <c r="L614" s="155"/>
      <c r="M614" s="257">
        <f t="shared" si="21"/>
        <v>0</v>
      </c>
      <c r="N614" s="69"/>
    </row>
    <row r="615" spans="1:14">
      <c r="A615" s="213"/>
      <c r="B615" s="69"/>
      <c r="C615" s="61"/>
      <c r="D615" s="69"/>
      <c r="E615" s="69"/>
      <c r="F615" s="69"/>
      <c r="G615" s="69"/>
      <c r="H615" s="69"/>
      <c r="I615" s="273"/>
      <c r="J615" s="273"/>
      <c r="K615" s="257">
        <f t="shared" si="20"/>
        <v>0</v>
      </c>
      <c r="L615" s="155"/>
      <c r="M615" s="257">
        <f t="shared" si="21"/>
        <v>0</v>
      </c>
      <c r="N615" s="69"/>
    </row>
    <row r="616" spans="1:14">
      <c r="A616" s="213"/>
      <c r="B616" s="69"/>
      <c r="C616" s="61"/>
      <c r="D616" s="69"/>
      <c r="E616" s="69"/>
      <c r="F616" s="69"/>
      <c r="G616" s="69"/>
      <c r="H616" s="69"/>
      <c r="I616" s="273"/>
      <c r="J616" s="273"/>
      <c r="K616" s="257">
        <f t="shared" si="20"/>
        <v>0</v>
      </c>
      <c r="L616" s="155"/>
      <c r="M616" s="257">
        <f t="shared" si="21"/>
        <v>0</v>
      </c>
      <c r="N616" s="69"/>
    </row>
    <row r="617" spans="1:14">
      <c r="A617" s="213"/>
      <c r="B617" s="69"/>
      <c r="C617" s="61"/>
      <c r="D617" s="69"/>
      <c r="E617" s="69"/>
      <c r="F617" s="69"/>
      <c r="G617" s="69"/>
      <c r="H617" s="69"/>
      <c r="I617" s="273"/>
      <c r="J617" s="273"/>
      <c r="K617" s="257">
        <f t="shared" si="20"/>
        <v>0</v>
      </c>
      <c r="L617" s="155"/>
      <c r="M617" s="257">
        <f t="shared" si="21"/>
        <v>0</v>
      </c>
      <c r="N617" s="69"/>
    </row>
    <row r="618" spans="1:14">
      <c r="A618" s="213"/>
      <c r="B618" s="69"/>
      <c r="C618" s="61"/>
      <c r="D618" s="69"/>
      <c r="E618" s="69"/>
      <c r="F618" s="69"/>
      <c r="G618" s="69"/>
      <c r="H618" s="69"/>
      <c r="I618" s="273"/>
      <c r="J618" s="273"/>
      <c r="K618" s="257">
        <f t="shared" si="20"/>
        <v>0</v>
      </c>
      <c r="L618" s="155"/>
      <c r="M618" s="257">
        <f t="shared" si="21"/>
        <v>0</v>
      </c>
      <c r="N618" s="69"/>
    </row>
    <row r="619" spans="1:14">
      <c r="A619" s="213"/>
      <c r="B619" s="69"/>
      <c r="C619" s="61"/>
      <c r="D619" s="69"/>
      <c r="E619" s="69"/>
      <c r="F619" s="69"/>
      <c r="G619" s="69"/>
      <c r="H619" s="69"/>
      <c r="I619" s="273"/>
      <c r="J619" s="273"/>
      <c r="K619" s="257">
        <f t="shared" si="20"/>
        <v>0</v>
      </c>
      <c r="L619" s="155"/>
      <c r="M619" s="257">
        <f t="shared" si="21"/>
        <v>0</v>
      </c>
      <c r="N619" s="69"/>
    </row>
    <row r="620" spans="1:14">
      <c r="A620" s="213"/>
      <c r="B620" s="69"/>
      <c r="C620" s="61"/>
      <c r="D620" s="69"/>
      <c r="E620" s="69"/>
      <c r="F620" s="69"/>
      <c r="G620" s="69"/>
      <c r="H620" s="69"/>
      <c r="I620" s="273"/>
      <c r="J620" s="273"/>
      <c r="K620" s="257">
        <f t="shared" si="20"/>
        <v>0</v>
      </c>
      <c r="L620" s="155"/>
      <c r="M620" s="257">
        <f t="shared" si="21"/>
        <v>0</v>
      </c>
      <c r="N620" s="69"/>
    </row>
    <row r="621" spans="1:14">
      <c r="A621" s="213"/>
      <c r="B621" s="69"/>
      <c r="C621" s="61"/>
      <c r="D621" s="69"/>
      <c r="E621" s="69"/>
      <c r="F621" s="69"/>
      <c r="G621" s="69"/>
      <c r="H621" s="69"/>
      <c r="I621" s="273"/>
      <c r="J621" s="273"/>
      <c r="K621" s="257">
        <f t="shared" si="20"/>
        <v>0</v>
      </c>
      <c r="L621" s="155"/>
      <c r="M621" s="257">
        <f t="shared" si="21"/>
        <v>0</v>
      </c>
      <c r="N621" s="69"/>
    </row>
    <row r="622" spans="1:14">
      <c r="A622" s="213"/>
      <c r="B622" s="69"/>
      <c r="C622" s="61"/>
      <c r="D622" s="69"/>
      <c r="E622" s="69"/>
      <c r="F622" s="69"/>
      <c r="G622" s="69"/>
      <c r="H622" s="69"/>
      <c r="I622" s="273"/>
      <c r="J622" s="273"/>
      <c r="K622" s="257">
        <f t="shared" si="20"/>
        <v>0</v>
      </c>
      <c r="L622" s="155"/>
      <c r="M622" s="257">
        <f t="shared" si="21"/>
        <v>0</v>
      </c>
      <c r="N622" s="69"/>
    </row>
    <row r="623" spans="1:14">
      <c r="A623" s="213"/>
      <c r="B623" s="69"/>
      <c r="C623" s="61"/>
      <c r="D623" s="69"/>
      <c r="E623" s="69"/>
      <c r="F623" s="69"/>
      <c r="G623" s="69"/>
      <c r="H623" s="69"/>
      <c r="I623" s="273"/>
      <c r="J623" s="273"/>
      <c r="K623" s="257">
        <f t="shared" si="20"/>
        <v>0</v>
      </c>
      <c r="L623" s="155"/>
      <c r="M623" s="257">
        <f t="shared" si="21"/>
        <v>0</v>
      </c>
      <c r="N623" s="69"/>
    </row>
    <row r="624" spans="1:14">
      <c r="A624" s="213"/>
      <c r="B624" s="69"/>
      <c r="C624" s="61"/>
      <c r="D624" s="69"/>
      <c r="E624" s="69"/>
      <c r="F624" s="69"/>
      <c r="G624" s="69"/>
      <c r="H624" s="69"/>
      <c r="I624" s="273"/>
      <c r="J624" s="273"/>
      <c r="K624" s="257">
        <f t="shared" si="20"/>
        <v>0</v>
      </c>
      <c r="L624" s="155"/>
      <c r="M624" s="257">
        <f t="shared" si="21"/>
        <v>0</v>
      </c>
      <c r="N624" s="69"/>
    </row>
    <row r="625" spans="1:14">
      <c r="A625" s="213"/>
      <c r="B625" s="69"/>
      <c r="C625" s="61"/>
      <c r="D625" s="69"/>
      <c r="E625" s="69"/>
      <c r="F625" s="69"/>
      <c r="G625" s="69"/>
      <c r="H625" s="69"/>
      <c r="I625" s="273"/>
      <c r="J625" s="273"/>
      <c r="K625" s="257">
        <f t="shared" si="20"/>
        <v>0</v>
      </c>
      <c r="L625" s="155"/>
      <c r="M625" s="257">
        <f t="shared" si="21"/>
        <v>0</v>
      </c>
      <c r="N625" s="69"/>
    </row>
    <row r="626" spans="1:14">
      <c r="A626" s="213"/>
      <c r="B626" s="69"/>
      <c r="C626" s="61"/>
      <c r="D626" s="69"/>
      <c r="E626" s="69"/>
      <c r="F626" s="69"/>
      <c r="G626" s="69"/>
      <c r="H626" s="69"/>
      <c r="I626" s="273"/>
      <c r="J626" s="273"/>
      <c r="K626" s="257">
        <f t="shared" si="20"/>
        <v>0</v>
      </c>
      <c r="L626" s="155"/>
      <c r="M626" s="257">
        <f t="shared" si="21"/>
        <v>0</v>
      </c>
      <c r="N626" s="69"/>
    </row>
    <row r="627" spans="1:14">
      <c r="A627" s="213"/>
      <c r="B627" s="69"/>
      <c r="C627" s="61"/>
      <c r="D627" s="69"/>
      <c r="E627" s="69"/>
      <c r="F627" s="69"/>
      <c r="G627" s="69"/>
      <c r="H627" s="69"/>
      <c r="I627" s="273"/>
      <c r="J627" s="273"/>
      <c r="K627" s="257">
        <f t="shared" si="20"/>
        <v>0</v>
      </c>
      <c r="L627" s="155"/>
      <c r="M627" s="257">
        <f t="shared" si="21"/>
        <v>0</v>
      </c>
      <c r="N627" s="69"/>
    </row>
    <row r="628" spans="1:14">
      <c r="A628" s="213"/>
      <c r="B628" s="69"/>
      <c r="C628" s="61"/>
      <c r="D628" s="69"/>
      <c r="E628" s="69"/>
      <c r="F628" s="69"/>
      <c r="G628" s="69"/>
      <c r="H628" s="69"/>
      <c r="I628" s="273"/>
      <c r="J628" s="273"/>
      <c r="K628" s="257">
        <f t="shared" si="20"/>
        <v>0</v>
      </c>
      <c r="L628" s="155"/>
      <c r="M628" s="257">
        <f t="shared" si="21"/>
        <v>0</v>
      </c>
      <c r="N628" s="69"/>
    </row>
    <row r="629" spans="1:14">
      <c r="A629" s="213"/>
      <c r="B629" s="69"/>
      <c r="C629" s="61"/>
      <c r="D629" s="69"/>
      <c r="E629" s="69"/>
      <c r="F629" s="69"/>
      <c r="G629" s="69"/>
      <c r="H629" s="69"/>
      <c r="I629" s="273"/>
      <c r="J629" s="273"/>
      <c r="K629" s="257">
        <f t="shared" si="20"/>
        <v>0</v>
      </c>
      <c r="L629" s="155"/>
      <c r="M629" s="257">
        <f t="shared" si="21"/>
        <v>0</v>
      </c>
      <c r="N629" s="69"/>
    </row>
    <row r="630" spans="1:14">
      <c r="A630" s="213"/>
      <c r="B630" s="69"/>
      <c r="C630" s="61"/>
      <c r="D630" s="69"/>
      <c r="E630" s="69"/>
      <c r="F630" s="69"/>
      <c r="G630" s="69"/>
      <c r="H630" s="69"/>
      <c r="I630" s="273"/>
      <c r="J630" s="273"/>
      <c r="K630" s="257">
        <f t="shared" si="20"/>
        <v>0</v>
      </c>
      <c r="L630" s="155"/>
      <c r="M630" s="257">
        <f t="shared" si="21"/>
        <v>0</v>
      </c>
      <c r="N630" s="69"/>
    </row>
    <row r="631" spans="1:14">
      <c r="A631" s="213"/>
      <c r="B631" s="69"/>
      <c r="C631" s="61"/>
      <c r="D631" s="69"/>
      <c r="E631" s="69"/>
      <c r="F631" s="69"/>
      <c r="G631" s="69"/>
      <c r="H631" s="69"/>
      <c r="I631" s="273"/>
      <c r="J631" s="273"/>
      <c r="K631" s="257">
        <f t="shared" si="20"/>
        <v>0</v>
      </c>
      <c r="L631" s="155"/>
      <c r="M631" s="257">
        <f t="shared" si="21"/>
        <v>0</v>
      </c>
      <c r="N631" s="69"/>
    </row>
    <row r="632" spans="1:14">
      <c r="A632" s="213"/>
      <c r="B632" s="69"/>
      <c r="C632" s="61"/>
      <c r="D632" s="69"/>
      <c r="E632" s="69"/>
      <c r="F632" s="69"/>
      <c r="G632" s="69"/>
      <c r="H632" s="69"/>
      <c r="I632" s="273"/>
      <c r="J632" s="273"/>
      <c r="K632" s="257">
        <f t="shared" si="20"/>
        <v>0</v>
      </c>
      <c r="L632" s="155"/>
      <c r="M632" s="257">
        <f t="shared" si="21"/>
        <v>0</v>
      </c>
      <c r="N632" s="69"/>
    </row>
    <row r="633" spans="1:14">
      <c r="A633" s="213"/>
      <c r="B633" s="69"/>
      <c r="C633" s="61"/>
      <c r="D633" s="69"/>
      <c r="E633" s="69"/>
      <c r="F633" s="69"/>
      <c r="G633" s="69"/>
      <c r="H633" s="69"/>
      <c r="I633" s="273"/>
      <c r="J633" s="273"/>
      <c r="K633" s="257">
        <f t="shared" si="20"/>
        <v>0</v>
      </c>
      <c r="L633" s="155"/>
      <c r="M633" s="257">
        <f t="shared" si="21"/>
        <v>0</v>
      </c>
      <c r="N633" s="69"/>
    </row>
    <row r="634" spans="1:14">
      <c r="A634" s="213"/>
      <c r="B634" s="69"/>
      <c r="C634" s="61"/>
      <c r="D634" s="69"/>
      <c r="E634" s="69"/>
      <c r="F634" s="69"/>
      <c r="G634" s="69"/>
      <c r="H634" s="69"/>
      <c r="I634" s="273"/>
      <c r="J634" s="273"/>
      <c r="K634" s="257">
        <f t="shared" si="20"/>
        <v>0</v>
      </c>
      <c r="L634" s="155"/>
      <c r="M634" s="257">
        <f t="shared" si="21"/>
        <v>0</v>
      </c>
      <c r="N634" s="69"/>
    </row>
    <row r="635" spans="1:14">
      <c r="A635" s="213"/>
      <c r="B635" s="69"/>
      <c r="C635" s="61"/>
      <c r="D635" s="69"/>
      <c r="E635" s="69"/>
      <c r="F635" s="69"/>
      <c r="G635" s="69"/>
      <c r="H635" s="69"/>
      <c r="I635" s="273"/>
      <c r="J635" s="273"/>
      <c r="K635" s="257">
        <f t="shared" si="20"/>
        <v>0</v>
      </c>
      <c r="L635" s="155"/>
      <c r="M635" s="257">
        <f t="shared" si="21"/>
        <v>0</v>
      </c>
      <c r="N635" s="69"/>
    </row>
    <row r="636" spans="1:14">
      <c r="A636" s="213"/>
      <c r="B636" s="69"/>
      <c r="C636" s="61"/>
      <c r="D636" s="69"/>
      <c r="E636" s="69"/>
      <c r="F636" s="69"/>
      <c r="G636" s="69"/>
      <c r="H636" s="69"/>
      <c r="I636" s="273"/>
      <c r="J636" s="273"/>
      <c r="K636" s="257">
        <f t="shared" si="20"/>
        <v>0</v>
      </c>
      <c r="L636" s="155"/>
      <c r="M636" s="257">
        <f t="shared" si="21"/>
        <v>0</v>
      </c>
      <c r="N636" s="69"/>
    </row>
    <row r="637" spans="1:14">
      <c r="A637" s="213"/>
      <c r="B637" s="69"/>
      <c r="C637" s="61"/>
      <c r="D637" s="69"/>
      <c r="E637" s="69"/>
      <c r="F637" s="69"/>
      <c r="G637" s="69"/>
      <c r="H637" s="69"/>
      <c r="I637" s="273"/>
      <c r="J637" s="273"/>
      <c r="K637" s="257">
        <f t="shared" si="20"/>
        <v>0</v>
      </c>
      <c r="L637" s="155"/>
      <c r="M637" s="257">
        <f t="shared" si="21"/>
        <v>0</v>
      </c>
      <c r="N637" s="69"/>
    </row>
    <row r="638" spans="1:14">
      <c r="A638" s="213"/>
      <c r="B638" s="69"/>
      <c r="C638" s="61"/>
      <c r="D638" s="69"/>
      <c r="E638" s="69"/>
      <c r="F638" s="69"/>
      <c r="G638" s="69"/>
      <c r="H638" s="69"/>
      <c r="I638" s="273"/>
      <c r="J638" s="273"/>
      <c r="K638" s="257">
        <f t="shared" si="20"/>
        <v>0</v>
      </c>
      <c r="L638" s="155"/>
      <c r="M638" s="257">
        <f t="shared" si="21"/>
        <v>0</v>
      </c>
      <c r="N638" s="69"/>
    </row>
    <row r="639" spans="1:14">
      <c r="A639" s="213"/>
      <c r="B639" s="69"/>
      <c r="C639" s="61"/>
      <c r="D639" s="69"/>
      <c r="E639" s="69"/>
      <c r="F639" s="69"/>
      <c r="G639" s="69"/>
      <c r="H639" s="69"/>
      <c r="I639" s="273"/>
      <c r="J639" s="273"/>
      <c r="K639" s="257">
        <f t="shared" si="20"/>
        <v>0</v>
      </c>
      <c r="L639" s="155"/>
      <c r="M639" s="257">
        <f t="shared" si="21"/>
        <v>0</v>
      </c>
      <c r="N639" s="69"/>
    </row>
    <row r="640" spans="1:14">
      <c r="A640" s="213"/>
      <c r="B640" s="69"/>
      <c r="C640" s="61"/>
      <c r="D640" s="69"/>
      <c r="E640" s="69"/>
      <c r="F640" s="69"/>
      <c r="G640" s="69"/>
      <c r="H640" s="69"/>
      <c r="I640" s="273"/>
      <c r="J640" s="273"/>
      <c r="K640" s="257">
        <f t="shared" si="20"/>
        <v>0</v>
      </c>
      <c r="L640" s="155"/>
      <c r="M640" s="257">
        <f t="shared" si="21"/>
        <v>0</v>
      </c>
      <c r="N640" s="69"/>
    </row>
    <row r="641" spans="1:14">
      <c r="A641" s="213"/>
      <c r="B641" s="69"/>
      <c r="C641" s="61"/>
      <c r="D641" s="69"/>
      <c r="E641" s="69"/>
      <c r="F641" s="69"/>
      <c r="G641" s="69"/>
      <c r="H641" s="69"/>
      <c r="I641" s="273"/>
      <c r="J641" s="273"/>
      <c r="K641" s="257">
        <f t="shared" si="20"/>
        <v>0</v>
      </c>
      <c r="L641" s="155"/>
      <c r="M641" s="257">
        <f t="shared" si="21"/>
        <v>0</v>
      </c>
      <c r="N641" s="69"/>
    </row>
    <row r="642" spans="1:14">
      <c r="A642" s="213"/>
      <c r="B642" s="69"/>
      <c r="C642" s="61"/>
      <c r="D642" s="69"/>
      <c r="E642" s="69"/>
      <c r="F642" s="69"/>
      <c r="G642" s="69"/>
      <c r="H642" s="69"/>
      <c r="I642" s="273"/>
      <c r="J642" s="273"/>
      <c r="K642" s="257">
        <f t="shared" si="20"/>
        <v>0</v>
      </c>
      <c r="L642" s="155"/>
      <c r="M642" s="257">
        <f t="shared" si="21"/>
        <v>0</v>
      </c>
      <c r="N642" s="69"/>
    </row>
    <row r="643" spans="1:14">
      <c r="A643" s="213"/>
      <c r="B643" s="69"/>
      <c r="C643" s="61"/>
      <c r="D643" s="69"/>
      <c r="E643" s="69"/>
      <c r="F643" s="69"/>
      <c r="G643" s="69"/>
      <c r="H643" s="69"/>
      <c r="I643" s="273"/>
      <c r="J643" s="273"/>
      <c r="K643" s="257">
        <f t="shared" si="20"/>
        <v>0</v>
      </c>
      <c r="L643" s="155"/>
      <c r="M643" s="257">
        <f t="shared" si="21"/>
        <v>0</v>
      </c>
      <c r="N643" s="69"/>
    </row>
    <row r="644" spans="1:14">
      <c r="A644" s="213"/>
      <c r="B644" s="69"/>
      <c r="C644" s="61"/>
      <c r="D644" s="69"/>
      <c r="E644" s="69"/>
      <c r="F644" s="69"/>
      <c r="G644" s="69"/>
      <c r="H644" s="69"/>
      <c r="I644" s="273"/>
      <c r="J644" s="273"/>
      <c r="K644" s="257">
        <f t="shared" si="20"/>
        <v>0</v>
      </c>
      <c r="L644" s="155"/>
      <c r="M644" s="257">
        <f t="shared" si="21"/>
        <v>0</v>
      </c>
      <c r="N644" s="69"/>
    </row>
    <row r="645" spans="1:14">
      <c r="A645" s="213"/>
      <c r="B645" s="69"/>
      <c r="C645" s="61"/>
      <c r="D645" s="69"/>
      <c r="E645" s="69"/>
      <c r="F645" s="69"/>
      <c r="G645" s="69"/>
      <c r="H645" s="69"/>
      <c r="I645" s="273"/>
      <c r="J645" s="273"/>
      <c r="K645" s="257">
        <f t="shared" si="20"/>
        <v>0</v>
      </c>
      <c r="L645" s="155"/>
      <c r="M645" s="257">
        <f t="shared" si="21"/>
        <v>0</v>
      </c>
      <c r="N645" s="69"/>
    </row>
    <row r="646" spans="1:14">
      <c r="A646" s="213"/>
      <c r="B646" s="69"/>
      <c r="C646" s="61"/>
      <c r="D646" s="69"/>
      <c r="E646" s="69"/>
      <c r="F646" s="69"/>
      <c r="G646" s="69"/>
      <c r="H646" s="69"/>
      <c r="I646" s="273"/>
      <c r="J646" s="273"/>
      <c r="K646" s="257">
        <f t="shared" si="20"/>
        <v>0</v>
      </c>
      <c r="L646" s="155"/>
      <c r="M646" s="257">
        <f t="shared" si="21"/>
        <v>0</v>
      </c>
      <c r="N646" s="69"/>
    </row>
    <row r="647" spans="1:14">
      <c r="A647" s="213"/>
      <c r="B647" s="69"/>
      <c r="C647" s="61"/>
      <c r="D647" s="69"/>
      <c r="E647" s="69"/>
      <c r="F647" s="69"/>
      <c r="G647" s="69"/>
      <c r="H647" s="69"/>
      <c r="I647" s="273"/>
      <c r="J647" s="273"/>
      <c r="K647" s="257">
        <f t="shared" si="20"/>
        <v>0</v>
      </c>
      <c r="L647" s="155"/>
      <c r="M647" s="257">
        <f t="shared" si="21"/>
        <v>0</v>
      </c>
      <c r="N647" s="69"/>
    </row>
    <row r="648" spans="1:14">
      <c r="A648" s="213"/>
      <c r="B648" s="69"/>
      <c r="C648" s="61"/>
      <c r="D648" s="69"/>
      <c r="E648" s="69"/>
      <c r="F648" s="69"/>
      <c r="G648" s="69"/>
      <c r="H648" s="69"/>
      <c r="I648" s="273"/>
      <c r="J648" s="273"/>
      <c r="K648" s="257">
        <f t="shared" si="20"/>
        <v>0</v>
      </c>
      <c r="L648" s="155"/>
      <c r="M648" s="257">
        <f t="shared" si="21"/>
        <v>0</v>
      </c>
      <c r="N648" s="69"/>
    </row>
    <row r="649" spans="1:14">
      <c r="A649" s="213"/>
      <c r="B649" s="69"/>
      <c r="C649" s="61"/>
      <c r="D649" s="69"/>
      <c r="E649" s="69"/>
      <c r="F649" s="69"/>
      <c r="G649" s="69"/>
      <c r="H649" s="69"/>
      <c r="I649" s="273"/>
      <c r="J649" s="273"/>
      <c r="K649" s="257">
        <f t="shared" si="20"/>
        <v>0</v>
      </c>
      <c r="L649" s="155"/>
      <c r="M649" s="257">
        <f t="shared" si="21"/>
        <v>0</v>
      </c>
      <c r="N649" s="69"/>
    </row>
    <row r="650" spans="1:14">
      <c r="A650" s="213"/>
      <c r="B650" s="69"/>
      <c r="C650" s="61"/>
      <c r="D650" s="69"/>
      <c r="E650" s="69"/>
      <c r="F650" s="69"/>
      <c r="G650" s="69"/>
      <c r="H650" s="69"/>
      <c r="I650" s="273"/>
      <c r="J650" s="273"/>
      <c r="K650" s="257">
        <f t="shared" si="20"/>
        <v>0</v>
      </c>
      <c r="L650" s="155"/>
      <c r="M650" s="257">
        <f t="shared" si="21"/>
        <v>0</v>
      </c>
      <c r="N650" s="69"/>
    </row>
    <row r="651" spans="1:14">
      <c r="A651" s="213"/>
      <c r="B651" s="69"/>
      <c r="C651" s="61"/>
      <c r="D651" s="69"/>
      <c r="E651" s="69"/>
      <c r="F651" s="69"/>
      <c r="G651" s="69"/>
      <c r="H651" s="69"/>
      <c r="I651" s="273"/>
      <c r="J651" s="273"/>
      <c r="K651" s="257">
        <f t="shared" si="20"/>
        <v>0</v>
      </c>
      <c r="L651" s="155"/>
      <c r="M651" s="257">
        <f t="shared" si="21"/>
        <v>0</v>
      </c>
      <c r="N651" s="69"/>
    </row>
    <row r="652" spans="1:14">
      <c r="A652" s="213"/>
      <c r="B652" s="69"/>
      <c r="C652" s="61"/>
      <c r="D652" s="69"/>
      <c r="E652" s="69"/>
      <c r="F652" s="69"/>
      <c r="G652" s="69"/>
      <c r="H652" s="69"/>
      <c r="I652" s="273"/>
      <c r="J652" s="273"/>
      <c r="K652" s="257">
        <f t="shared" si="20"/>
        <v>0</v>
      </c>
      <c r="L652" s="155"/>
      <c r="M652" s="257">
        <f t="shared" si="21"/>
        <v>0</v>
      </c>
      <c r="N652" s="69"/>
    </row>
    <row r="653" spans="1:14">
      <c r="A653" s="213"/>
      <c r="B653" s="69"/>
      <c r="C653" s="61"/>
      <c r="D653" s="69"/>
      <c r="E653" s="69"/>
      <c r="F653" s="69"/>
      <c r="G653" s="69"/>
      <c r="H653" s="69"/>
      <c r="I653" s="273"/>
      <c r="J653" s="273"/>
      <c r="K653" s="257">
        <f t="shared" si="20"/>
        <v>0</v>
      </c>
      <c r="L653" s="155"/>
      <c r="M653" s="257">
        <f t="shared" si="21"/>
        <v>0</v>
      </c>
      <c r="N653" s="69"/>
    </row>
    <row r="654" spans="1:14">
      <c r="A654" s="213"/>
      <c r="B654" s="69"/>
      <c r="C654" s="61"/>
      <c r="D654" s="69"/>
      <c r="E654" s="69"/>
      <c r="F654" s="69"/>
      <c r="G654" s="69"/>
      <c r="H654" s="69"/>
      <c r="I654" s="273"/>
      <c r="J654" s="273"/>
      <c r="K654" s="257">
        <f t="shared" si="20"/>
        <v>0</v>
      </c>
      <c r="L654" s="155"/>
      <c r="M654" s="257">
        <f t="shared" si="21"/>
        <v>0</v>
      </c>
      <c r="N654" s="69"/>
    </row>
    <row r="655" spans="1:14">
      <c r="A655" s="213"/>
      <c r="B655" s="69"/>
      <c r="C655" s="61"/>
      <c r="D655" s="69"/>
      <c r="E655" s="69"/>
      <c r="F655" s="69"/>
      <c r="G655" s="69"/>
      <c r="H655" s="69"/>
      <c r="I655" s="273"/>
      <c r="J655" s="273"/>
      <c r="K655" s="257">
        <f t="shared" si="20"/>
        <v>0</v>
      </c>
      <c r="L655" s="155"/>
      <c r="M655" s="257">
        <f t="shared" si="21"/>
        <v>0</v>
      </c>
      <c r="N655" s="69"/>
    </row>
    <row r="656" spans="1:14">
      <c r="A656" s="213"/>
      <c r="B656" s="69"/>
      <c r="C656" s="61"/>
      <c r="D656" s="69"/>
      <c r="E656" s="69"/>
      <c r="F656" s="69"/>
      <c r="G656" s="69"/>
      <c r="H656" s="69"/>
      <c r="I656" s="273"/>
      <c r="J656" s="273"/>
      <c r="K656" s="257">
        <f t="shared" si="20"/>
        <v>0</v>
      </c>
      <c r="L656" s="155"/>
      <c r="M656" s="257">
        <f t="shared" si="21"/>
        <v>0</v>
      </c>
      <c r="N656" s="69"/>
    </row>
    <row r="657" spans="1:14">
      <c r="A657" s="213"/>
      <c r="B657" s="69"/>
      <c r="C657" s="61"/>
      <c r="D657" s="69"/>
      <c r="E657" s="69"/>
      <c r="F657" s="69"/>
      <c r="G657" s="69"/>
      <c r="H657" s="69"/>
      <c r="I657" s="273"/>
      <c r="J657" s="273"/>
      <c r="K657" s="257">
        <f t="shared" si="20"/>
        <v>0</v>
      </c>
      <c r="L657" s="155"/>
      <c r="M657" s="257">
        <f t="shared" si="21"/>
        <v>0</v>
      </c>
      <c r="N657" s="69"/>
    </row>
    <row r="658" spans="1:14">
      <c r="A658" s="213"/>
      <c r="B658" s="69"/>
      <c r="C658" s="61"/>
      <c r="D658" s="69"/>
      <c r="E658" s="69"/>
      <c r="F658" s="69"/>
      <c r="G658" s="69"/>
      <c r="H658" s="69"/>
      <c r="I658" s="273"/>
      <c r="J658" s="273"/>
      <c r="K658" s="257">
        <f t="shared" ref="K658:K715" si="22">(J658-I658)*24</f>
        <v>0</v>
      </c>
      <c r="L658" s="155"/>
      <c r="M658" s="257">
        <f t="shared" ref="M658:M715" si="23">K658*L658</f>
        <v>0</v>
      </c>
      <c r="N658" s="69"/>
    </row>
    <row r="659" spans="1:14">
      <c r="A659" s="213"/>
      <c r="B659" s="69"/>
      <c r="C659" s="61"/>
      <c r="D659" s="69"/>
      <c r="E659" s="69"/>
      <c r="F659" s="69"/>
      <c r="G659" s="69"/>
      <c r="H659" s="69"/>
      <c r="I659" s="273"/>
      <c r="J659" s="273"/>
      <c r="K659" s="257">
        <f t="shared" si="22"/>
        <v>0</v>
      </c>
      <c r="L659" s="155"/>
      <c r="M659" s="257">
        <f t="shared" si="23"/>
        <v>0</v>
      </c>
      <c r="N659" s="69"/>
    </row>
    <row r="660" spans="1:14">
      <c r="A660" s="213"/>
      <c r="B660" s="69"/>
      <c r="C660" s="61"/>
      <c r="D660" s="69"/>
      <c r="E660" s="69"/>
      <c r="F660" s="69"/>
      <c r="G660" s="69"/>
      <c r="H660" s="69"/>
      <c r="I660" s="273"/>
      <c r="J660" s="273"/>
      <c r="K660" s="257">
        <f t="shared" si="22"/>
        <v>0</v>
      </c>
      <c r="L660" s="155"/>
      <c r="M660" s="257">
        <f t="shared" si="23"/>
        <v>0</v>
      </c>
      <c r="N660" s="69"/>
    </row>
    <row r="661" spans="1:14">
      <c r="A661" s="213"/>
      <c r="B661" s="69"/>
      <c r="C661" s="61"/>
      <c r="D661" s="69"/>
      <c r="E661" s="69"/>
      <c r="F661" s="69"/>
      <c r="G661" s="69"/>
      <c r="H661" s="69"/>
      <c r="I661" s="273"/>
      <c r="J661" s="273"/>
      <c r="K661" s="257">
        <f t="shared" si="22"/>
        <v>0</v>
      </c>
      <c r="L661" s="155"/>
      <c r="M661" s="257">
        <f t="shared" si="23"/>
        <v>0</v>
      </c>
      <c r="N661" s="69"/>
    </row>
    <row r="662" spans="1:14">
      <c r="A662" s="213"/>
      <c r="B662" s="69"/>
      <c r="C662" s="61"/>
      <c r="D662" s="69"/>
      <c r="E662" s="69"/>
      <c r="F662" s="69"/>
      <c r="G662" s="69"/>
      <c r="H662" s="69"/>
      <c r="I662" s="273"/>
      <c r="J662" s="273"/>
      <c r="K662" s="257">
        <f t="shared" si="22"/>
        <v>0</v>
      </c>
      <c r="L662" s="155"/>
      <c r="M662" s="257">
        <f t="shared" si="23"/>
        <v>0</v>
      </c>
      <c r="N662" s="69"/>
    </row>
    <row r="663" spans="1:14">
      <c r="A663" s="213"/>
      <c r="B663" s="69"/>
      <c r="C663" s="61"/>
      <c r="D663" s="69"/>
      <c r="E663" s="69"/>
      <c r="F663" s="69"/>
      <c r="G663" s="69"/>
      <c r="H663" s="69"/>
      <c r="I663" s="273"/>
      <c r="J663" s="273"/>
      <c r="K663" s="257">
        <f t="shared" si="22"/>
        <v>0</v>
      </c>
      <c r="L663" s="155"/>
      <c r="M663" s="257">
        <f t="shared" si="23"/>
        <v>0</v>
      </c>
      <c r="N663" s="69"/>
    </row>
    <row r="664" spans="1:14">
      <c r="A664" s="213"/>
      <c r="B664" s="69"/>
      <c r="C664" s="61"/>
      <c r="D664" s="69"/>
      <c r="E664" s="69"/>
      <c r="F664" s="69"/>
      <c r="G664" s="69"/>
      <c r="H664" s="69"/>
      <c r="I664" s="273"/>
      <c r="J664" s="273"/>
      <c r="K664" s="257">
        <f t="shared" si="22"/>
        <v>0</v>
      </c>
      <c r="L664" s="155"/>
      <c r="M664" s="257">
        <f t="shared" si="23"/>
        <v>0</v>
      </c>
      <c r="N664" s="69"/>
    </row>
    <row r="665" spans="1:14">
      <c r="A665" s="213"/>
      <c r="B665" s="69"/>
      <c r="C665" s="61"/>
      <c r="D665" s="69"/>
      <c r="E665" s="69"/>
      <c r="F665" s="69"/>
      <c r="G665" s="69"/>
      <c r="H665" s="69"/>
      <c r="I665" s="273"/>
      <c r="J665" s="273"/>
      <c r="K665" s="257">
        <f t="shared" si="22"/>
        <v>0</v>
      </c>
      <c r="L665" s="155"/>
      <c r="M665" s="257">
        <f t="shared" si="23"/>
        <v>0</v>
      </c>
      <c r="N665" s="69"/>
    </row>
    <row r="666" spans="1:14">
      <c r="A666" s="213"/>
      <c r="B666" s="69"/>
      <c r="C666" s="61"/>
      <c r="D666" s="69"/>
      <c r="E666" s="69"/>
      <c r="F666" s="69"/>
      <c r="G666" s="69"/>
      <c r="H666" s="69"/>
      <c r="I666" s="273"/>
      <c r="J666" s="273"/>
      <c r="K666" s="257">
        <f t="shared" si="22"/>
        <v>0</v>
      </c>
      <c r="L666" s="155"/>
      <c r="M666" s="257">
        <f t="shared" si="23"/>
        <v>0</v>
      </c>
      <c r="N666" s="69"/>
    </row>
    <row r="667" spans="1:14">
      <c r="A667" s="213"/>
      <c r="B667" s="69"/>
      <c r="C667" s="61"/>
      <c r="D667" s="69"/>
      <c r="E667" s="69"/>
      <c r="F667" s="69"/>
      <c r="G667" s="69"/>
      <c r="H667" s="69"/>
      <c r="I667" s="273"/>
      <c r="J667" s="273"/>
      <c r="K667" s="257">
        <f t="shared" si="22"/>
        <v>0</v>
      </c>
      <c r="L667" s="155"/>
      <c r="M667" s="257">
        <f t="shared" si="23"/>
        <v>0</v>
      </c>
      <c r="N667" s="69"/>
    </row>
    <row r="668" spans="1:14">
      <c r="A668" s="213"/>
      <c r="B668" s="69"/>
      <c r="C668" s="61"/>
      <c r="D668" s="69"/>
      <c r="E668" s="69"/>
      <c r="F668" s="69"/>
      <c r="G668" s="69"/>
      <c r="H668" s="69"/>
      <c r="I668" s="273"/>
      <c r="J668" s="273"/>
      <c r="K668" s="257">
        <f t="shared" si="22"/>
        <v>0</v>
      </c>
      <c r="L668" s="155"/>
      <c r="M668" s="257">
        <f t="shared" si="23"/>
        <v>0</v>
      </c>
      <c r="N668" s="69"/>
    </row>
    <row r="669" spans="1:14">
      <c r="A669" s="213"/>
      <c r="B669" s="69"/>
      <c r="C669" s="61"/>
      <c r="D669" s="69"/>
      <c r="E669" s="69"/>
      <c r="F669" s="69"/>
      <c r="G669" s="69"/>
      <c r="H669" s="69"/>
      <c r="I669" s="273"/>
      <c r="J669" s="273"/>
      <c r="K669" s="257">
        <f t="shared" si="22"/>
        <v>0</v>
      </c>
      <c r="L669" s="155"/>
      <c r="M669" s="257">
        <f t="shared" si="23"/>
        <v>0</v>
      </c>
      <c r="N669" s="69"/>
    </row>
    <row r="670" spans="1:14">
      <c r="A670" s="213"/>
      <c r="B670" s="69"/>
      <c r="C670" s="61"/>
      <c r="D670" s="69"/>
      <c r="E670" s="69"/>
      <c r="F670" s="69"/>
      <c r="G670" s="69"/>
      <c r="H670" s="69"/>
      <c r="I670" s="273"/>
      <c r="J670" s="273"/>
      <c r="K670" s="257">
        <f t="shared" si="22"/>
        <v>0</v>
      </c>
      <c r="L670" s="155"/>
      <c r="M670" s="257">
        <f t="shared" si="23"/>
        <v>0</v>
      </c>
      <c r="N670" s="69"/>
    </row>
    <row r="671" spans="1:14">
      <c r="A671" s="213"/>
      <c r="B671" s="69"/>
      <c r="C671" s="61"/>
      <c r="D671" s="69"/>
      <c r="E671" s="69"/>
      <c r="F671" s="69"/>
      <c r="G671" s="69"/>
      <c r="H671" s="69"/>
      <c r="I671" s="273"/>
      <c r="J671" s="273"/>
      <c r="K671" s="257">
        <f t="shared" si="22"/>
        <v>0</v>
      </c>
      <c r="L671" s="155"/>
      <c r="M671" s="257">
        <f t="shared" si="23"/>
        <v>0</v>
      </c>
      <c r="N671" s="69"/>
    </row>
    <row r="672" spans="1:14">
      <c r="A672" s="213"/>
      <c r="B672" s="69"/>
      <c r="C672" s="61"/>
      <c r="D672" s="69"/>
      <c r="E672" s="69"/>
      <c r="F672" s="69"/>
      <c r="G672" s="69"/>
      <c r="H672" s="69"/>
      <c r="I672" s="273"/>
      <c r="J672" s="273"/>
      <c r="K672" s="257">
        <f t="shared" si="22"/>
        <v>0</v>
      </c>
      <c r="L672" s="155"/>
      <c r="M672" s="257">
        <f t="shared" si="23"/>
        <v>0</v>
      </c>
      <c r="N672" s="69"/>
    </row>
    <row r="673" spans="1:14">
      <c r="A673" s="213"/>
      <c r="B673" s="69"/>
      <c r="C673" s="61"/>
      <c r="D673" s="69"/>
      <c r="E673" s="69"/>
      <c r="F673" s="69"/>
      <c r="G673" s="69"/>
      <c r="H673" s="69"/>
      <c r="I673" s="273"/>
      <c r="J673" s="273"/>
      <c r="K673" s="257">
        <f t="shared" si="22"/>
        <v>0</v>
      </c>
      <c r="L673" s="155"/>
      <c r="M673" s="257">
        <f t="shared" si="23"/>
        <v>0</v>
      </c>
      <c r="N673" s="69"/>
    </row>
    <row r="674" spans="1:14">
      <c r="A674" s="213"/>
      <c r="B674" s="69"/>
      <c r="C674" s="61"/>
      <c r="D674" s="69"/>
      <c r="E674" s="69"/>
      <c r="F674" s="69"/>
      <c r="G674" s="69"/>
      <c r="H674" s="69"/>
      <c r="I674" s="273"/>
      <c r="J674" s="273"/>
      <c r="K674" s="257">
        <f t="shared" si="22"/>
        <v>0</v>
      </c>
      <c r="L674" s="155"/>
      <c r="M674" s="257">
        <f t="shared" si="23"/>
        <v>0</v>
      </c>
      <c r="N674" s="69"/>
    </row>
    <row r="675" spans="1:14">
      <c r="A675" s="213"/>
      <c r="B675" s="69"/>
      <c r="C675" s="61"/>
      <c r="D675" s="69"/>
      <c r="E675" s="69"/>
      <c r="F675" s="69"/>
      <c r="G675" s="69"/>
      <c r="H675" s="69"/>
      <c r="I675" s="273"/>
      <c r="J675" s="273"/>
      <c r="K675" s="257">
        <f t="shared" si="22"/>
        <v>0</v>
      </c>
      <c r="L675" s="155"/>
      <c r="M675" s="257">
        <f t="shared" si="23"/>
        <v>0</v>
      </c>
      <c r="N675" s="69"/>
    </row>
    <row r="676" spans="1:14">
      <c r="A676" s="213"/>
      <c r="B676" s="69"/>
      <c r="C676" s="61"/>
      <c r="D676" s="69"/>
      <c r="E676" s="69"/>
      <c r="F676" s="69"/>
      <c r="G676" s="69"/>
      <c r="H676" s="69"/>
      <c r="I676" s="273"/>
      <c r="J676" s="273"/>
      <c r="K676" s="257">
        <f t="shared" si="22"/>
        <v>0</v>
      </c>
      <c r="L676" s="155"/>
      <c r="M676" s="257">
        <f t="shared" si="23"/>
        <v>0</v>
      </c>
      <c r="N676" s="69"/>
    </row>
    <row r="677" spans="1:14">
      <c r="A677" s="213"/>
      <c r="B677" s="69"/>
      <c r="C677" s="61"/>
      <c r="D677" s="69"/>
      <c r="E677" s="69"/>
      <c r="F677" s="69"/>
      <c r="G677" s="69"/>
      <c r="H677" s="69"/>
      <c r="I677" s="273"/>
      <c r="J677" s="273"/>
      <c r="K677" s="257">
        <f t="shared" si="22"/>
        <v>0</v>
      </c>
      <c r="L677" s="155"/>
      <c r="M677" s="257">
        <f t="shared" si="23"/>
        <v>0</v>
      </c>
      <c r="N677" s="69"/>
    </row>
    <row r="678" spans="1:14">
      <c r="A678" s="213"/>
      <c r="B678" s="69"/>
      <c r="C678" s="61"/>
      <c r="D678" s="69"/>
      <c r="E678" s="69"/>
      <c r="F678" s="69"/>
      <c r="G678" s="69"/>
      <c r="H678" s="69"/>
      <c r="I678" s="273"/>
      <c r="J678" s="273"/>
      <c r="K678" s="257">
        <f t="shared" si="22"/>
        <v>0</v>
      </c>
      <c r="L678" s="155"/>
      <c r="M678" s="257">
        <f t="shared" si="23"/>
        <v>0</v>
      </c>
      <c r="N678" s="69"/>
    </row>
    <row r="679" spans="1:14">
      <c r="A679" s="213"/>
      <c r="B679" s="69"/>
      <c r="C679" s="61"/>
      <c r="D679" s="69"/>
      <c r="E679" s="69"/>
      <c r="F679" s="69"/>
      <c r="G679" s="69"/>
      <c r="H679" s="69"/>
      <c r="I679" s="273"/>
      <c r="J679" s="273"/>
      <c r="K679" s="257">
        <f t="shared" si="22"/>
        <v>0</v>
      </c>
      <c r="L679" s="155"/>
      <c r="M679" s="257">
        <f t="shared" si="23"/>
        <v>0</v>
      </c>
      <c r="N679" s="69"/>
    </row>
    <row r="680" spans="1:14">
      <c r="A680" s="213"/>
      <c r="B680" s="69"/>
      <c r="C680" s="61"/>
      <c r="D680" s="69"/>
      <c r="E680" s="69"/>
      <c r="F680" s="69"/>
      <c r="G680" s="69"/>
      <c r="H680" s="69"/>
      <c r="I680" s="273"/>
      <c r="J680" s="273"/>
      <c r="K680" s="257">
        <f t="shared" si="22"/>
        <v>0</v>
      </c>
      <c r="L680" s="155"/>
      <c r="M680" s="257">
        <f t="shared" si="23"/>
        <v>0</v>
      </c>
      <c r="N680" s="69"/>
    </row>
    <row r="681" spans="1:14">
      <c r="A681" s="213"/>
      <c r="B681" s="69"/>
      <c r="C681" s="61"/>
      <c r="D681" s="69"/>
      <c r="E681" s="69"/>
      <c r="F681" s="69"/>
      <c r="G681" s="69"/>
      <c r="H681" s="69"/>
      <c r="I681" s="273"/>
      <c r="J681" s="273"/>
      <c r="K681" s="257">
        <f t="shared" si="22"/>
        <v>0</v>
      </c>
      <c r="L681" s="155"/>
      <c r="M681" s="257">
        <f t="shared" si="23"/>
        <v>0</v>
      </c>
      <c r="N681" s="69"/>
    </row>
    <row r="682" spans="1:14">
      <c r="A682" s="213"/>
      <c r="B682" s="69"/>
      <c r="C682" s="61"/>
      <c r="D682" s="69"/>
      <c r="E682" s="69"/>
      <c r="F682" s="69"/>
      <c r="G682" s="69"/>
      <c r="H682" s="69"/>
      <c r="I682" s="273"/>
      <c r="J682" s="273"/>
      <c r="K682" s="257">
        <f t="shared" si="22"/>
        <v>0</v>
      </c>
      <c r="L682" s="155"/>
      <c r="M682" s="257">
        <f t="shared" si="23"/>
        <v>0</v>
      </c>
      <c r="N682" s="69"/>
    </row>
    <row r="683" spans="1:14">
      <c r="A683" s="213"/>
      <c r="B683" s="69"/>
      <c r="C683" s="61"/>
      <c r="D683" s="69"/>
      <c r="E683" s="69"/>
      <c r="F683" s="69"/>
      <c r="G683" s="69"/>
      <c r="H683" s="69"/>
      <c r="I683" s="273"/>
      <c r="J683" s="273"/>
      <c r="K683" s="257">
        <f t="shared" si="22"/>
        <v>0</v>
      </c>
      <c r="L683" s="155"/>
      <c r="M683" s="257">
        <f t="shared" si="23"/>
        <v>0</v>
      </c>
      <c r="N683" s="69"/>
    </row>
    <row r="684" spans="1:14">
      <c r="A684" s="213"/>
      <c r="B684" s="69"/>
      <c r="C684" s="61"/>
      <c r="D684" s="69"/>
      <c r="E684" s="69"/>
      <c r="F684" s="69"/>
      <c r="G684" s="69"/>
      <c r="H684" s="69"/>
      <c r="I684" s="273"/>
      <c r="J684" s="273"/>
      <c r="K684" s="257">
        <f t="shared" si="22"/>
        <v>0</v>
      </c>
      <c r="L684" s="155"/>
      <c r="M684" s="257">
        <f t="shared" si="23"/>
        <v>0</v>
      </c>
      <c r="N684" s="69"/>
    </row>
    <row r="685" spans="1:14">
      <c r="A685" s="213"/>
      <c r="B685" s="69"/>
      <c r="C685" s="61"/>
      <c r="D685" s="69"/>
      <c r="E685" s="69"/>
      <c r="F685" s="69"/>
      <c r="G685" s="69"/>
      <c r="H685" s="69"/>
      <c r="I685" s="273"/>
      <c r="J685" s="273"/>
      <c r="K685" s="257">
        <f t="shared" si="22"/>
        <v>0</v>
      </c>
      <c r="L685" s="155"/>
      <c r="M685" s="257">
        <f t="shared" si="23"/>
        <v>0</v>
      </c>
      <c r="N685" s="69"/>
    </row>
    <row r="686" spans="1:14">
      <c r="A686" s="213"/>
      <c r="B686" s="69"/>
      <c r="C686" s="61"/>
      <c r="D686" s="69"/>
      <c r="E686" s="69"/>
      <c r="F686" s="69"/>
      <c r="G686" s="69"/>
      <c r="H686" s="69"/>
      <c r="I686" s="273"/>
      <c r="J686" s="273"/>
      <c r="K686" s="257">
        <f t="shared" si="22"/>
        <v>0</v>
      </c>
      <c r="L686" s="155"/>
      <c r="M686" s="257">
        <f t="shared" si="23"/>
        <v>0</v>
      </c>
      <c r="N686" s="69"/>
    </row>
    <row r="687" spans="1:14">
      <c r="A687" s="213"/>
      <c r="B687" s="69"/>
      <c r="C687" s="61"/>
      <c r="D687" s="69"/>
      <c r="E687" s="69"/>
      <c r="F687" s="69"/>
      <c r="G687" s="69"/>
      <c r="H687" s="69"/>
      <c r="I687" s="273"/>
      <c r="J687" s="273"/>
      <c r="K687" s="257">
        <f t="shared" si="22"/>
        <v>0</v>
      </c>
      <c r="L687" s="155"/>
      <c r="M687" s="257">
        <f t="shared" si="23"/>
        <v>0</v>
      </c>
      <c r="N687" s="69"/>
    </row>
    <row r="688" spans="1:14">
      <c r="A688" s="213"/>
      <c r="B688" s="69"/>
      <c r="C688" s="61"/>
      <c r="D688" s="69"/>
      <c r="E688" s="69"/>
      <c r="F688" s="69"/>
      <c r="G688" s="69"/>
      <c r="H688" s="69"/>
      <c r="I688" s="273"/>
      <c r="J688" s="273"/>
      <c r="K688" s="257">
        <f t="shared" si="22"/>
        <v>0</v>
      </c>
      <c r="L688" s="155"/>
      <c r="M688" s="257">
        <f t="shared" si="23"/>
        <v>0</v>
      </c>
      <c r="N688" s="69"/>
    </row>
    <row r="689" spans="1:14">
      <c r="A689" s="213"/>
      <c r="B689" s="69"/>
      <c r="C689" s="61"/>
      <c r="D689" s="69"/>
      <c r="E689" s="69"/>
      <c r="F689" s="69"/>
      <c r="G689" s="69"/>
      <c r="H689" s="69"/>
      <c r="I689" s="273"/>
      <c r="J689" s="273"/>
      <c r="K689" s="257">
        <f t="shared" si="22"/>
        <v>0</v>
      </c>
      <c r="L689" s="155"/>
      <c r="M689" s="257">
        <f t="shared" si="23"/>
        <v>0</v>
      </c>
      <c r="N689" s="69"/>
    </row>
    <row r="690" spans="1:14">
      <c r="A690" s="213"/>
      <c r="B690" s="69"/>
      <c r="C690" s="61"/>
      <c r="D690" s="69"/>
      <c r="E690" s="69"/>
      <c r="F690" s="69"/>
      <c r="G690" s="69"/>
      <c r="H690" s="69"/>
      <c r="I690" s="273"/>
      <c r="J690" s="273"/>
      <c r="K690" s="257">
        <f t="shared" si="22"/>
        <v>0</v>
      </c>
      <c r="L690" s="155"/>
      <c r="M690" s="257">
        <f t="shared" si="23"/>
        <v>0</v>
      </c>
      <c r="N690" s="69"/>
    </row>
    <row r="691" spans="1:14">
      <c r="A691" s="213"/>
      <c r="B691" s="69"/>
      <c r="C691" s="61"/>
      <c r="D691" s="69"/>
      <c r="E691" s="69"/>
      <c r="F691" s="69"/>
      <c r="G691" s="69"/>
      <c r="H691" s="69"/>
      <c r="I691" s="273"/>
      <c r="J691" s="273"/>
      <c r="K691" s="257">
        <f t="shared" si="22"/>
        <v>0</v>
      </c>
      <c r="L691" s="155"/>
      <c r="M691" s="257">
        <f t="shared" si="23"/>
        <v>0</v>
      </c>
      <c r="N691" s="69"/>
    </row>
    <row r="692" spans="1:14">
      <c r="A692" s="213"/>
      <c r="B692" s="69"/>
      <c r="C692" s="61"/>
      <c r="D692" s="69"/>
      <c r="E692" s="69"/>
      <c r="F692" s="69"/>
      <c r="G692" s="69"/>
      <c r="H692" s="69"/>
      <c r="I692" s="273"/>
      <c r="J692" s="273"/>
      <c r="K692" s="257">
        <f t="shared" si="22"/>
        <v>0</v>
      </c>
      <c r="L692" s="155"/>
      <c r="M692" s="257">
        <f t="shared" si="23"/>
        <v>0</v>
      </c>
      <c r="N692" s="69"/>
    </row>
    <row r="693" spans="1:14">
      <c r="A693" s="213"/>
      <c r="B693" s="69"/>
      <c r="C693" s="61"/>
      <c r="D693" s="69"/>
      <c r="E693" s="69"/>
      <c r="F693" s="69"/>
      <c r="G693" s="69"/>
      <c r="H693" s="69"/>
      <c r="I693" s="273"/>
      <c r="J693" s="273"/>
      <c r="K693" s="257">
        <f t="shared" si="22"/>
        <v>0</v>
      </c>
      <c r="L693" s="155"/>
      <c r="M693" s="257">
        <f t="shared" si="23"/>
        <v>0</v>
      </c>
      <c r="N693" s="69"/>
    </row>
    <row r="694" spans="1:14">
      <c r="A694" s="213"/>
      <c r="B694" s="69"/>
      <c r="C694" s="61"/>
      <c r="D694" s="69"/>
      <c r="E694" s="69"/>
      <c r="F694" s="69"/>
      <c r="G694" s="69"/>
      <c r="H694" s="69"/>
      <c r="I694" s="273"/>
      <c r="J694" s="273"/>
      <c r="K694" s="257">
        <f t="shared" si="22"/>
        <v>0</v>
      </c>
      <c r="L694" s="155"/>
      <c r="M694" s="257">
        <f t="shared" si="23"/>
        <v>0</v>
      </c>
      <c r="N694" s="69"/>
    </row>
    <row r="695" spans="1:14">
      <c r="A695" s="213"/>
      <c r="B695" s="69"/>
      <c r="C695" s="61"/>
      <c r="D695" s="69"/>
      <c r="E695" s="69"/>
      <c r="F695" s="69"/>
      <c r="G695" s="69"/>
      <c r="H695" s="69"/>
      <c r="I695" s="273"/>
      <c r="J695" s="273"/>
      <c r="K695" s="257">
        <f t="shared" si="22"/>
        <v>0</v>
      </c>
      <c r="L695" s="155"/>
      <c r="M695" s="257">
        <f t="shared" si="23"/>
        <v>0</v>
      </c>
      <c r="N695" s="69"/>
    </row>
    <row r="696" spans="1:14">
      <c r="A696" s="213"/>
      <c r="B696" s="69"/>
      <c r="C696" s="61"/>
      <c r="D696" s="69"/>
      <c r="E696" s="69"/>
      <c r="F696" s="69"/>
      <c r="G696" s="69"/>
      <c r="H696" s="69"/>
      <c r="I696" s="273"/>
      <c r="J696" s="273"/>
      <c r="K696" s="257">
        <f t="shared" si="22"/>
        <v>0</v>
      </c>
      <c r="L696" s="155"/>
      <c r="M696" s="257">
        <f t="shared" si="23"/>
        <v>0</v>
      </c>
      <c r="N696" s="69"/>
    </row>
    <row r="697" spans="1:14">
      <c r="A697" s="213"/>
      <c r="B697" s="69"/>
      <c r="C697" s="61"/>
      <c r="D697" s="69"/>
      <c r="E697" s="69"/>
      <c r="F697" s="69"/>
      <c r="G697" s="69"/>
      <c r="H697" s="69"/>
      <c r="I697" s="273"/>
      <c r="J697" s="273"/>
      <c r="K697" s="257">
        <f t="shared" si="22"/>
        <v>0</v>
      </c>
      <c r="L697" s="155"/>
      <c r="M697" s="257">
        <f t="shared" si="23"/>
        <v>0</v>
      </c>
      <c r="N697" s="69"/>
    </row>
    <row r="698" spans="1:14">
      <c r="A698" s="213"/>
      <c r="B698" s="69"/>
      <c r="C698" s="61"/>
      <c r="D698" s="69"/>
      <c r="E698" s="69"/>
      <c r="F698" s="69"/>
      <c r="G698" s="69"/>
      <c r="H698" s="69"/>
      <c r="I698" s="273"/>
      <c r="J698" s="273"/>
      <c r="K698" s="257">
        <f t="shared" si="22"/>
        <v>0</v>
      </c>
      <c r="L698" s="155"/>
      <c r="M698" s="257">
        <f t="shared" si="23"/>
        <v>0</v>
      </c>
      <c r="N698" s="69"/>
    </row>
    <row r="699" spans="1:14">
      <c r="A699" s="213"/>
      <c r="B699" s="69"/>
      <c r="C699" s="61"/>
      <c r="D699" s="69"/>
      <c r="E699" s="69"/>
      <c r="F699" s="69"/>
      <c r="G699" s="69"/>
      <c r="H699" s="69"/>
      <c r="I699" s="273"/>
      <c r="J699" s="273"/>
      <c r="K699" s="257">
        <f t="shared" si="22"/>
        <v>0</v>
      </c>
      <c r="L699" s="155"/>
      <c r="M699" s="257">
        <f t="shared" si="23"/>
        <v>0</v>
      </c>
      <c r="N699" s="69"/>
    </row>
    <row r="700" spans="1:14">
      <c r="A700" s="213"/>
      <c r="B700" s="69"/>
      <c r="C700" s="61"/>
      <c r="D700" s="69"/>
      <c r="E700" s="69"/>
      <c r="F700" s="69"/>
      <c r="G700" s="69"/>
      <c r="H700" s="69"/>
      <c r="I700" s="273"/>
      <c r="J700" s="273"/>
      <c r="K700" s="257">
        <f t="shared" si="22"/>
        <v>0</v>
      </c>
      <c r="L700" s="155"/>
      <c r="M700" s="257">
        <f t="shared" si="23"/>
        <v>0</v>
      </c>
      <c r="N700" s="69"/>
    </row>
    <row r="701" spans="1:14">
      <c r="A701" s="213"/>
      <c r="B701" s="69"/>
      <c r="C701" s="61"/>
      <c r="D701" s="69"/>
      <c r="E701" s="69"/>
      <c r="F701" s="69"/>
      <c r="G701" s="69"/>
      <c r="H701" s="69"/>
      <c r="I701" s="273"/>
      <c r="J701" s="273"/>
      <c r="K701" s="257">
        <f t="shared" si="22"/>
        <v>0</v>
      </c>
      <c r="L701" s="155"/>
      <c r="M701" s="257">
        <f t="shared" si="23"/>
        <v>0</v>
      </c>
      <c r="N701" s="69"/>
    </row>
    <row r="702" spans="1:14">
      <c r="A702" s="213"/>
      <c r="B702" s="69"/>
      <c r="C702" s="61"/>
      <c r="D702" s="69"/>
      <c r="E702" s="69"/>
      <c r="F702" s="69"/>
      <c r="G702" s="69"/>
      <c r="H702" s="69"/>
      <c r="I702" s="273"/>
      <c r="J702" s="273"/>
      <c r="K702" s="257">
        <f t="shared" si="22"/>
        <v>0</v>
      </c>
      <c r="L702" s="155"/>
      <c r="M702" s="257">
        <f t="shared" si="23"/>
        <v>0</v>
      </c>
      <c r="N702" s="69"/>
    </row>
    <row r="703" spans="1:14">
      <c r="A703" s="213"/>
      <c r="B703" s="69"/>
      <c r="C703" s="61"/>
      <c r="D703" s="69"/>
      <c r="E703" s="69"/>
      <c r="F703" s="69"/>
      <c r="G703" s="69"/>
      <c r="H703" s="69"/>
      <c r="I703" s="273"/>
      <c r="J703" s="273"/>
      <c r="K703" s="257">
        <f t="shared" si="22"/>
        <v>0</v>
      </c>
      <c r="L703" s="155"/>
      <c r="M703" s="257">
        <f t="shared" si="23"/>
        <v>0</v>
      </c>
      <c r="N703" s="69"/>
    </row>
    <row r="704" spans="1:14">
      <c r="A704" s="213"/>
      <c r="B704" s="69"/>
      <c r="C704" s="61"/>
      <c r="D704" s="69"/>
      <c r="E704" s="69"/>
      <c r="F704" s="69"/>
      <c r="G704" s="69"/>
      <c r="H704" s="69"/>
      <c r="I704" s="273"/>
      <c r="J704" s="273"/>
      <c r="K704" s="257">
        <f t="shared" si="22"/>
        <v>0</v>
      </c>
      <c r="L704" s="155"/>
      <c r="M704" s="257">
        <f t="shared" si="23"/>
        <v>0</v>
      </c>
      <c r="N704" s="69"/>
    </row>
    <row r="705" spans="1:14">
      <c r="A705" s="213"/>
      <c r="B705" s="69"/>
      <c r="C705" s="61"/>
      <c r="D705" s="69"/>
      <c r="E705" s="69"/>
      <c r="F705" s="69"/>
      <c r="G705" s="69"/>
      <c r="H705" s="69"/>
      <c r="I705" s="273"/>
      <c r="J705" s="273"/>
      <c r="K705" s="257">
        <f t="shared" si="22"/>
        <v>0</v>
      </c>
      <c r="L705" s="155"/>
      <c r="M705" s="257">
        <f t="shared" si="23"/>
        <v>0</v>
      </c>
      <c r="N705" s="69"/>
    </row>
    <row r="706" spans="1:14">
      <c r="A706" s="213"/>
      <c r="B706" s="69"/>
      <c r="C706" s="61"/>
      <c r="D706" s="69"/>
      <c r="E706" s="69"/>
      <c r="F706" s="69"/>
      <c r="G706" s="69"/>
      <c r="H706" s="69"/>
      <c r="I706" s="273"/>
      <c r="J706" s="273"/>
      <c r="K706" s="257">
        <f t="shared" si="22"/>
        <v>0</v>
      </c>
      <c r="L706" s="155"/>
      <c r="M706" s="257">
        <f t="shared" si="23"/>
        <v>0</v>
      </c>
      <c r="N706" s="69"/>
    </row>
    <row r="707" spans="1:14">
      <c r="A707" s="213"/>
      <c r="B707" s="69"/>
      <c r="C707" s="61"/>
      <c r="D707" s="69"/>
      <c r="E707" s="69"/>
      <c r="F707" s="69"/>
      <c r="G707" s="69"/>
      <c r="H707" s="69"/>
      <c r="I707" s="273"/>
      <c r="J707" s="273"/>
      <c r="K707" s="257">
        <f t="shared" si="22"/>
        <v>0</v>
      </c>
      <c r="L707" s="155"/>
      <c r="M707" s="257">
        <f t="shared" si="23"/>
        <v>0</v>
      </c>
      <c r="N707" s="69"/>
    </row>
    <row r="708" spans="1:14">
      <c r="A708" s="213"/>
      <c r="B708" s="69"/>
      <c r="C708" s="61"/>
      <c r="D708" s="69"/>
      <c r="E708" s="69"/>
      <c r="F708" s="69"/>
      <c r="G708" s="69"/>
      <c r="H708" s="69"/>
      <c r="I708" s="273"/>
      <c r="J708" s="273"/>
      <c r="K708" s="257">
        <f t="shared" si="22"/>
        <v>0</v>
      </c>
      <c r="L708" s="155"/>
      <c r="M708" s="257">
        <f t="shared" si="23"/>
        <v>0</v>
      </c>
      <c r="N708" s="69"/>
    </row>
    <row r="709" spans="1:14">
      <c r="A709" s="213"/>
      <c r="B709" s="69"/>
      <c r="C709" s="61"/>
      <c r="D709" s="69"/>
      <c r="E709" s="69"/>
      <c r="F709" s="69"/>
      <c r="G709" s="69"/>
      <c r="H709" s="69"/>
      <c r="I709" s="273"/>
      <c r="J709" s="273"/>
      <c r="K709" s="257">
        <f t="shared" si="22"/>
        <v>0</v>
      </c>
      <c r="L709" s="155"/>
      <c r="M709" s="257">
        <f t="shared" si="23"/>
        <v>0</v>
      </c>
      <c r="N709" s="69"/>
    </row>
    <row r="710" spans="1:14">
      <c r="A710" s="213"/>
      <c r="B710" s="69"/>
      <c r="C710" s="61"/>
      <c r="D710" s="69"/>
      <c r="E710" s="69"/>
      <c r="F710" s="69"/>
      <c r="G710" s="69"/>
      <c r="H710" s="69"/>
      <c r="I710" s="273"/>
      <c r="J710" s="273"/>
      <c r="K710" s="257">
        <f t="shared" si="22"/>
        <v>0</v>
      </c>
      <c r="L710" s="155"/>
      <c r="M710" s="257">
        <f t="shared" si="23"/>
        <v>0</v>
      </c>
      <c r="N710" s="69"/>
    </row>
    <row r="711" spans="1:14">
      <c r="A711" s="213"/>
      <c r="B711" s="69"/>
      <c r="C711" s="61"/>
      <c r="D711" s="69"/>
      <c r="E711" s="69"/>
      <c r="F711" s="69"/>
      <c r="G711" s="69"/>
      <c r="H711" s="69"/>
      <c r="I711" s="273"/>
      <c r="J711" s="273"/>
      <c r="K711" s="257">
        <f t="shared" si="22"/>
        <v>0</v>
      </c>
      <c r="L711" s="155"/>
      <c r="M711" s="257">
        <f t="shared" si="23"/>
        <v>0</v>
      </c>
      <c r="N711" s="69"/>
    </row>
    <row r="712" spans="1:14">
      <c r="A712" s="213"/>
      <c r="B712" s="69"/>
      <c r="C712" s="61"/>
      <c r="D712" s="69"/>
      <c r="E712" s="69"/>
      <c r="F712" s="69"/>
      <c r="G712" s="69"/>
      <c r="H712" s="69"/>
      <c r="I712" s="273"/>
      <c r="J712" s="273"/>
      <c r="K712" s="257">
        <f t="shared" si="22"/>
        <v>0</v>
      </c>
      <c r="L712" s="155"/>
      <c r="M712" s="257">
        <f t="shared" si="23"/>
        <v>0</v>
      </c>
      <c r="N712" s="69"/>
    </row>
    <row r="713" spans="1:14">
      <c r="A713" s="213"/>
      <c r="B713" s="69"/>
      <c r="C713" s="61"/>
      <c r="D713" s="69"/>
      <c r="E713" s="69"/>
      <c r="F713" s="69"/>
      <c r="G713" s="69"/>
      <c r="H713" s="69"/>
      <c r="I713" s="273"/>
      <c r="J713" s="273"/>
      <c r="K713" s="257">
        <f t="shared" si="22"/>
        <v>0</v>
      </c>
      <c r="L713" s="155"/>
      <c r="M713" s="257">
        <f t="shared" si="23"/>
        <v>0</v>
      </c>
      <c r="N713" s="69"/>
    </row>
    <row r="714" spans="1:14">
      <c r="A714" s="213"/>
      <c r="B714" s="69"/>
      <c r="C714" s="61"/>
      <c r="D714" s="69"/>
      <c r="E714" s="69"/>
      <c r="F714" s="69"/>
      <c r="G714" s="69"/>
      <c r="H714" s="69"/>
      <c r="I714" s="273"/>
      <c r="J714" s="273"/>
      <c r="K714" s="257">
        <f t="shared" si="22"/>
        <v>0</v>
      </c>
      <c r="L714" s="155"/>
      <c r="M714" s="257">
        <f t="shared" si="23"/>
        <v>0</v>
      </c>
      <c r="N714" s="69"/>
    </row>
    <row r="715" spans="1:14">
      <c r="A715" s="213"/>
      <c r="B715" s="69"/>
      <c r="C715" s="61"/>
      <c r="D715" s="69"/>
      <c r="E715" s="69"/>
      <c r="F715" s="69"/>
      <c r="G715" s="69"/>
      <c r="H715" s="69"/>
      <c r="I715" s="273"/>
      <c r="J715" s="273"/>
      <c r="K715" s="257">
        <f t="shared" si="22"/>
        <v>0</v>
      </c>
      <c r="L715" s="155"/>
      <c r="M715" s="257">
        <f t="shared" si="23"/>
        <v>0</v>
      </c>
      <c r="N715" s="69"/>
    </row>
  </sheetData>
  <mergeCells count="2">
    <mergeCell ref="A1:L1"/>
    <mergeCell ref="M1:N1"/>
  </mergeCells>
  <pageMargins left="0.75" right="0.75" top="1" bottom="1" header="0.510416666666667" footer="0.5104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AM810"/>
  <sheetViews>
    <sheetView zoomScale="110" zoomScaleNormal="110" workbookViewId="0">
      <pane ySplit="3" topLeftCell="A672" activePane="bottomLeft" state="frozen"/>
      <selection/>
      <selection pane="bottomLeft" activeCell="A688" sqref="A688"/>
    </sheetView>
  </sheetViews>
  <sheetFormatPr defaultColWidth="9" defaultRowHeight="14.25"/>
  <cols>
    <col min="1" max="1" width="10.5" style="281" customWidth="1"/>
    <col min="2" max="2" width="5.25" style="78" customWidth="1"/>
    <col min="3" max="3" width="6.125" style="249" customWidth="1"/>
    <col min="4" max="4" width="12.125" style="90" customWidth="1"/>
    <col min="5" max="5" width="13.25" style="90" customWidth="1"/>
    <col min="6" max="6" width="9.75" style="90" customWidth="1"/>
    <col min="7" max="7" width="4.5" style="90" customWidth="1"/>
    <col min="8" max="8" width="16" style="282" customWidth="1"/>
    <col min="9" max="9" width="15" style="282" customWidth="1"/>
    <col min="10" max="10" width="7.375" style="283" customWidth="1"/>
    <col min="11" max="11" width="6.5" style="283" customWidth="1"/>
    <col min="12" max="12" width="6.625" style="283" customWidth="1"/>
    <col min="13" max="13" width="14.125" style="2" customWidth="1"/>
    <col min="14" max="14" width="11.125" style="284"/>
    <col min="15" max="15" width="10.5" style="284" customWidth="1"/>
    <col min="17" max="18" width="12.125"/>
    <col min="21" max="28" width="5.375" customWidth="1"/>
  </cols>
  <sheetData>
    <row r="1" ht="50" customHeight="1" spans="1:39">
      <c r="A1" s="182" t="s">
        <v>1520</v>
      </c>
      <c r="B1" s="183"/>
      <c r="C1" s="183"/>
      <c r="D1" s="183"/>
      <c r="E1" s="183"/>
      <c r="F1" s="183"/>
      <c r="G1" s="183"/>
      <c r="H1" s="285"/>
      <c r="I1" s="285"/>
      <c r="J1" s="183"/>
      <c r="K1" s="183"/>
      <c r="L1" s="289"/>
      <c r="M1" s="215" t="s">
        <v>674</v>
      </c>
      <c r="N1" s="290">
        <f>SUBTOTAL(109,$J:$J)</f>
        <v>14560.9999999545</v>
      </c>
      <c r="O1" s="290">
        <f>SUBTOTAL(109,L:L)</f>
        <v>317258.499998991</v>
      </c>
      <c r="R1" s="86"/>
      <c r="S1" s="86"/>
      <c r="U1" s="38"/>
      <c r="V1" s="38"/>
      <c r="W1" s="38"/>
      <c r="X1" s="38"/>
      <c r="Y1" s="38"/>
      <c r="Z1" s="38"/>
      <c r="AA1" s="38"/>
      <c r="AB1" s="38"/>
      <c r="AD1" s="130"/>
      <c r="AE1" s="130"/>
      <c r="AF1" s="130"/>
      <c r="AG1" s="130"/>
      <c r="AH1" s="130"/>
      <c r="AI1" s="130"/>
      <c r="AJ1" s="294"/>
      <c r="AK1" s="294"/>
      <c r="AL1" s="295"/>
      <c r="AM1" s="295"/>
    </row>
    <row r="2" s="280" customFormat="1" spans="1:28">
      <c r="A2" s="255" t="s">
        <v>1521</v>
      </c>
      <c r="B2" s="88"/>
      <c r="C2" s="256"/>
      <c r="D2" s="88"/>
      <c r="E2" s="88"/>
      <c r="F2" s="88"/>
      <c r="G2" s="88"/>
      <c r="H2" s="286"/>
      <c r="I2" s="286"/>
      <c r="J2" s="257"/>
      <c r="K2" s="257"/>
      <c r="L2" s="257"/>
      <c r="M2" s="267"/>
      <c r="N2" s="291"/>
      <c r="O2" s="291"/>
      <c r="U2" s="38"/>
      <c r="V2" s="38"/>
      <c r="W2" s="38"/>
      <c r="X2" s="38"/>
      <c r="Y2" s="38"/>
      <c r="Z2" s="38"/>
      <c r="AA2" s="38"/>
      <c r="AB2" s="38"/>
    </row>
    <row r="3" ht="24" spans="1:15">
      <c r="A3" s="213" t="s">
        <v>675</v>
      </c>
      <c r="B3" s="69" t="s">
        <v>676</v>
      </c>
      <c r="C3" s="61" t="s">
        <v>677</v>
      </c>
      <c r="D3" s="69" t="s">
        <v>1522</v>
      </c>
      <c r="E3" s="69" t="s">
        <v>52</v>
      </c>
      <c r="F3" s="69" t="s">
        <v>678</v>
      </c>
      <c r="G3" s="69" t="s">
        <v>680</v>
      </c>
      <c r="H3" s="273" t="s">
        <v>681</v>
      </c>
      <c r="I3" s="273" t="s">
        <v>682</v>
      </c>
      <c r="J3" s="86" t="s">
        <v>1523</v>
      </c>
      <c r="K3" s="86" t="s">
        <v>684</v>
      </c>
      <c r="L3" s="86" t="s">
        <v>1524</v>
      </c>
      <c r="M3" s="69" t="s">
        <v>53</v>
      </c>
      <c r="N3" s="292"/>
      <c r="O3" s="292"/>
    </row>
    <row r="4" spans="1:15">
      <c r="A4" s="287">
        <v>42738</v>
      </c>
      <c r="B4" s="69" t="s">
        <v>54</v>
      </c>
      <c r="C4" s="61" t="s">
        <v>30</v>
      </c>
      <c r="D4" s="69" t="s">
        <v>158</v>
      </c>
      <c r="E4" s="69" t="s">
        <v>56</v>
      </c>
      <c r="F4" s="69" t="s">
        <v>698</v>
      </c>
      <c r="G4" s="69">
        <v>7</v>
      </c>
      <c r="H4" s="288">
        <v>42737.4791666667</v>
      </c>
      <c r="I4" s="288">
        <v>42737.5833333333</v>
      </c>
      <c r="J4" s="86">
        <v>2.49999999837019</v>
      </c>
      <c r="K4" s="26">
        <v>20</v>
      </c>
      <c r="L4" s="259">
        <v>49.9999999674037</v>
      </c>
      <c r="M4" s="9"/>
      <c r="N4" s="292"/>
      <c r="O4" s="292"/>
    </row>
    <row r="5" spans="1:15">
      <c r="A5" s="287">
        <v>42738</v>
      </c>
      <c r="B5" s="69" t="s">
        <v>54</v>
      </c>
      <c r="C5" s="61" t="s">
        <v>30</v>
      </c>
      <c r="D5" s="69" t="s">
        <v>158</v>
      </c>
      <c r="E5" s="69" t="s">
        <v>56</v>
      </c>
      <c r="F5" s="69" t="s">
        <v>695</v>
      </c>
      <c r="G5" s="69">
        <v>7</v>
      </c>
      <c r="H5" s="288">
        <v>42737.4583333333</v>
      </c>
      <c r="I5" s="288">
        <v>42737.4791666667</v>
      </c>
      <c r="J5" s="86">
        <v>0.500000001629815</v>
      </c>
      <c r="K5" s="26">
        <v>20</v>
      </c>
      <c r="L5" s="259">
        <v>10.0000000325963</v>
      </c>
      <c r="M5" s="9"/>
      <c r="N5" s="292"/>
      <c r="O5" s="292"/>
    </row>
    <row r="6" spans="1:15">
      <c r="A6" s="287">
        <v>42738</v>
      </c>
      <c r="B6" s="155" t="s">
        <v>54</v>
      </c>
      <c r="C6" s="188" t="s">
        <v>30</v>
      </c>
      <c r="D6" s="157" t="s">
        <v>126</v>
      </c>
      <c r="E6" s="155" t="s">
        <v>56</v>
      </c>
      <c r="F6" s="69" t="s">
        <v>751</v>
      </c>
      <c r="G6" s="69">
        <v>7</v>
      </c>
      <c r="H6" s="288">
        <v>42732.1041666667</v>
      </c>
      <c r="I6" s="288">
        <v>42733.8333333333</v>
      </c>
      <c r="J6" s="86">
        <v>41.4999999983702</v>
      </c>
      <c r="K6" s="26">
        <v>20</v>
      </c>
      <c r="L6" s="259">
        <v>829.999999967404</v>
      </c>
      <c r="M6" s="9"/>
      <c r="N6" s="292"/>
      <c r="O6" s="292"/>
    </row>
    <row r="7" spans="1:15">
      <c r="A7" s="287">
        <v>42738</v>
      </c>
      <c r="B7" s="155" t="s">
        <v>54</v>
      </c>
      <c r="C7" s="188" t="s">
        <v>30</v>
      </c>
      <c r="D7" s="157" t="s">
        <v>126</v>
      </c>
      <c r="E7" s="155" t="s">
        <v>56</v>
      </c>
      <c r="F7" s="69" t="s">
        <v>751</v>
      </c>
      <c r="G7" s="69">
        <v>7</v>
      </c>
      <c r="H7" s="288">
        <v>42734.4166666667</v>
      </c>
      <c r="I7" s="288">
        <v>42736.0416666667</v>
      </c>
      <c r="J7" s="86">
        <v>39</v>
      </c>
      <c r="K7" s="26">
        <v>20</v>
      </c>
      <c r="L7" s="259">
        <v>780</v>
      </c>
      <c r="M7" s="9"/>
      <c r="N7" s="292"/>
      <c r="O7" s="292"/>
    </row>
    <row r="8" spans="1:15">
      <c r="A8" s="287">
        <v>42738</v>
      </c>
      <c r="B8" s="155" t="s">
        <v>54</v>
      </c>
      <c r="C8" s="188" t="s">
        <v>30</v>
      </c>
      <c r="D8" s="157" t="s">
        <v>126</v>
      </c>
      <c r="E8" s="155" t="s">
        <v>56</v>
      </c>
      <c r="F8" s="69" t="s">
        <v>751</v>
      </c>
      <c r="G8" s="69">
        <v>6</v>
      </c>
      <c r="H8" s="288">
        <v>42732.1041666667</v>
      </c>
      <c r="I8" s="288">
        <v>42733.8333333333</v>
      </c>
      <c r="J8" s="86">
        <v>41.4999999983702</v>
      </c>
      <c r="K8" s="26">
        <v>25</v>
      </c>
      <c r="L8" s="259">
        <v>1037.49999995925</v>
      </c>
      <c r="M8" s="9"/>
      <c r="N8" s="292"/>
      <c r="O8" s="292"/>
    </row>
    <row r="9" spans="1:15">
      <c r="A9" s="287">
        <v>42738</v>
      </c>
      <c r="B9" s="155" t="s">
        <v>54</v>
      </c>
      <c r="C9" s="188" t="s">
        <v>30</v>
      </c>
      <c r="D9" s="157" t="s">
        <v>126</v>
      </c>
      <c r="E9" s="155" t="s">
        <v>56</v>
      </c>
      <c r="F9" s="69" t="s">
        <v>751</v>
      </c>
      <c r="G9" s="69">
        <v>6</v>
      </c>
      <c r="H9" s="288">
        <v>42731.8125</v>
      </c>
      <c r="I9" s="288">
        <v>42733.0416666667</v>
      </c>
      <c r="J9" s="86">
        <v>29.5000000008149</v>
      </c>
      <c r="K9" s="26">
        <v>25</v>
      </c>
      <c r="L9" s="259">
        <v>737.500000020373</v>
      </c>
      <c r="M9" s="9"/>
      <c r="N9" s="292"/>
      <c r="O9" s="292"/>
    </row>
    <row r="10" spans="1:15">
      <c r="A10" s="287">
        <v>42738</v>
      </c>
      <c r="B10" s="155" t="s">
        <v>54</v>
      </c>
      <c r="C10" s="188" t="s">
        <v>30</v>
      </c>
      <c r="D10" s="157" t="s">
        <v>126</v>
      </c>
      <c r="E10" s="155" t="s">
        <v>56</v>
      </c>
      <c r="F10" s="69" t="s">
        <v>751</v>
      </c>
      <c r="G10" s="69">
        <v>6</v>
      </c>
      <c r="H10" s="288">
        <v>42733.0416666667</v>
      </c>
      <c r="I10" s="288">
        <v>42733.8958333333</v>
      </c>
      <c r="J10" s="86">
        <v>20.4999999983702</v>
      </c>
      <c r="K10" s="26">
        <v>25</v>
      </c>
      <c r="L10" s="259">
        <v>512.499999959255</v>
      </c>
      <c r="M10" s="9"/>
      <c r="N10" s="292"/>
      <c r="O10" s="292"/>
    </row>
    <row r="11" spans="1:15">
      <c r="A11" s="287">
        <v>42738</v>
      </c>
      <c r="B11" s="155" t="s">
        <v>54</v>
      </c>
      <c r="C11" s="161" t="s">
        <v>82</v>
      </c>
      <c r="D11" s="166" t="s">
        <v>93</v>
      </c>
      <c r="E11" s="68" t="s">
        <v>84</v>
      </c>
      <c r="F11" s="69" t="s">
        <v>1085</v>
      </c>
      <c r="G11" s="69">
        <v>8</v>
      </c>
      <c r="H11" s="288">
        <v>42735.625</v>
      </c>
      <c r="I11" s="288">
        <v>42735.7083333333</v>
      </c>
      <c r="J11" s="86">
        <v>1.99999999918509</v>
      </c>
      <c r="K11" s="26">
        <v>20</v>
      </c>
      <c r="L11" s="86">
        <v>39.9999999837019</v>
      </c>
      <c r="M11" s="9"/>
      <c r="N11" s="292"/>
      <c r="O11" s="292"/>
    </row>
    <row r="12" spans="1:15">
      <c r="A12" s="287">
        <v>42738</v>
      </c>
      <c r="B12" s="155" t="s">
        <v>54</v>
      </c>
      <c r="C12" s="161" t="s">
        <v>82</v>
      </c>
      <c r="D12" s="166" t="s">
        <v>98</v>
      </c>
      <c r="E12" s="68" t="s">
        <v>84</v>
      </c>
      <c r="F12" s="69" t="s">
        <v>1085</v>
      </c>
      <c r="G12" s="69">
        <v>8</v>
      </c>
      <c r="H12" s="288">
        <v>42735.4583333333</v>
      </c>
      <c r="I12" s="288">
        <v>42735.6041666667</v>
      </c>
      <c r="J12" s="86">
        <v>3.50000000162981</v>
      </c>
      <c r="K12" s="26">
        <v>20</v>
      </c>
      <c r="L12" s="86">
        <v>70.0000000325963</v>
      </c>
      <c r="M12" s="9"/>
      <c r="N12" s="292"/>
      <c r="O12" s="292"/>
    </row>
    <row r="13" spans="1:15">
      <c r="A13" s="287">
        <v>42738</v>
      </c>
      <c r="B13" s="155" t="s">
        <v>54</v>
      </c>
      <c r="C13" s="161" t="s">
        <v>82</v>
      </c>
      <c r="D13" s="166" t="s">
        <v>88</v>
      </c>
      <c r="E13" s="68" t="s">
        <v>84</v>
      </c>
      <c r="F13" s="69" t="s">
        <v>1525</v>
      </c>
      <c r="G13" s="69">
        <v>8</v>
      </c>
      <c r="H13" s="288">
        <v>42734.9583333333</v>
      </c>
      <c r="I13" s="288">
        <v>42735.4375</v>
      </c>
      <c r="J13" s="86">
        <v>11.5000000008149</v>
      </c>
      <c r="K13" s="26">
        <v>20</v>
      </c>
      <c r="L13" s="259">
        <v>230.000000016298</v>
      </c>
      <c r="M13" s="9"/>
      <c r="N13" s="292"/>
      <c r="O13" s="292"/>
    </row>
    <row r="14" spans="1:15">
      <c r="A14" s="287">
        <v>42738</v>
      </c>
      <c r="B14" s="155" t="s">
        <v>54</v>
      </c>
      <c r="C14" s="188" t="s">
        <v>127</v>
      </c>
      <c r="D14" s="157" t="s">
        <v>129</v>
      </c>
      <c r="E14" s="155" t="s">
        <v>56</v>
      </c>
      <c r="F14" s="69" t="s">
        <v>698</v>
      </c>
      <c r="G14" s="69">
        <v>4</v>
      </c>
      <c r="H14" s="288">
        <v>42735.3125</v>
      </c>
      <c r="I14" s="288">
        <v>42737.9583333333</v>
      </c>
      <c r="J14" s="86">
        <v>39.5</v>
      </c>
      <c r="K14" s="26">
        <v>23</v>
      </c>
      <c r="L14" s="259">
        <v>3</v>
      </c>
      <c r="M14" s="9" t="s">
        <v>1526</v>
      </c>
      <c r="N14" s="292"/>
      <c r="O14" s="292"/>
    </row>
    <row r="15" spans="1:15">
      <c r="A15" s="287">
        <v>42742</v>
      </c>
      <c r="B15" s="155" t="s">
        <v>54</v>
      </c>
      <c r="C15" s="54" t="s">
        <v>85</v>
      </c>
      <c r="D15" s="155" t="s">
        <v>153</v>
      </c>
      <c r="E15" s="69" t="s">
        <v>56</v>
      </c>
      <c r="F15" s="69" t="s">
        <v>695</v>
      </c>
      <c r="G15" s="69">
        <v>4</v>
      </c>
      <c r="H15" s="288">
        <v>42740.4791666667</v>
      </c>
      <c r="I15" s="288">
        <v>42741.5625</v>
      </c>
      <c r="J15" s="293">
        <v>25.9999999991851</v>
      </c>
      <c r="K15" s="26">
        <v>23</v>
      </c>
      <c r="L15" s="259">
        <v>597.999999981257</v>
      </c>
      <c r="M15" s="9"/>
      <c r="N15" s="292"/>
      <c r="O15" s="292"/>
    </row>
    <row r="16" spans="1:15">
      <c r="A16" s="287">
        <v>42742</v>
      </c>
      <c r="B16" s="155" t="s">
        <v>54</v>
      </c>
      <c r="C16" s="188" t="s">
        <v>30</v>
      </c>
      <c r="D16" s="157" t="s">
        <v>126</v>
      </c>
      <c r="E16" s="155" t="s">
        <v>56</v>
      </c>
      <c r="F16" s="69" t="s">
        <v>745</v>
      </c>
      <c r="G16" s="69">
        <v>8</v>
      </c>
      <c r="H16" s="288">
        <v>42740.9791666667</v>
      </c>
      <c r="I16" s="288">
        <v>42741.1041666667</v>
      </c>
      <c r="J16" s="86">
        <v>3</v>
      </c>
      <c r="K16" s="26">
        <v>20</v>
      </c>
      <c r="L16" s="259">
        <v>60</v>
      </c>
      <c r="M16" s="9"/>
      <c r="N16" s="292"/>
      <c r="O16" s="292"/>
    </row>
    <row r="17" spans="1:15">
      <c r="A17" s="287">
        <v>42742</v>
      </c>
      <c r="B17" s="155" t="s">
        <v>54</v>
      </c>
      <c r="C17" s="161" t="s">
        <v>30</v>
      </c>
      <c r="D17" s="162" t="s">
        <v>114</v>
      </c>
      <c r="E17" s="155" t="s">
        <v>56</v>
      </c>
      <c r="F17" s="69" t="s">
        <v>745</v>
      </c>
      <c r="G17" s="69">
        <v>8</v>
      </c>
      <c r="H17" s="288">
        <v>42741.1041666667</v>
      </c>
      <c r="I17" s="288">
        <v>42741.125</v>
      </c>
      <c r="J17" s="86">
        <v>0.499999999185093</v>
      </c>
      <c r="K17" s="26">
        <v>20</v>
      </c>
      <c r="L17" s="86">
        <v>9.99999998370185</v>
      </c>
      <c r="M17" s="9"/>
      <c r="N17" s="292"/>
      <c r="O17" s="292"/>
    </row>
    <row r="18" spans="1:15">
      <c r="A18" s="287">
        <v>42742</v>
      </c>
      <c r="B18" s="155" t="s">
        <v>54</v>
      </c>
      <c r="C18" s="161" t="s">
        <v>30</v>
      </c>
      <c r="D18" s="162" t="s">
        <v>114</v>
      </c>
      <c r="E18" s="155" t="s">
        <v>56</v>
      </c>
      <c r="F18" s="69" t="s">
        <v>745</v>
      </c>
      <c r="G18" s="69">
        <v>8</v>
      </c>
      <c r="H18" s="288">
        <v>42741.1458333333</v>
      </c>
      <c r="I18" s="288">
        <v>42741.1666666667</v>
      </c>
      <c r="J18" s="86">
        <v>0.500000001629815</v>
      </c>
      <c r="K18" s="26">
        <v>20</v>
      </c>
      <c r="L18" s="86">
        <v>10.0000000325963</v>
      </c>
      <c r="M18" s="9"/>
      <c r="N18" s="292"/>
      <c r="O18" s="292"/>
    </row>
    <row r="19" spans="1:15">
      <c r="A19" s="287">
        <v>42742</v>
      </c>
      <c r="B19" s="155" t="s">
        <v>54</v>
      </c>
      <c r="C19" s="188" t="s">
        <v>127</v>
      </c>
      <c r="D19" s="157" t="s">
        <v>129</v>
      </c>
      <c r="E19" s="155" t="s">
        <v>56</v>
      </c>
      <c r="F19" s="69" t="s">
        <v>695</v>
      </c>
      <c r="G19" s="69">
        <v>3</v>
      </c>
      <c r="H19" s="288">
        <v>42737.7916666667</v>
      </c>
      <c r="I19" s="288">
        <v>42739.75</v>
      </c>
      <c r="J19" s="86">
        <v>34</v>
      </c>
      <c r="K19" s="26">
        <v>23</v>
      </c>
      <c r="L19" s="259">
        <v>782</v>
      </c>
      <c r="M19" s="9"/>
      <c r="N19" s="292"/>
      <c r="O19" s="292"/>
    </row>
    <row r="20" spans="1:15">
      <c r="A20" s="287">
        <v>42742</v>
      </c>
      <c r="B20" s="155" t="s">
        <v>54</v>
      </c>
      <c r="C20" s="188" t="s">
        <v>127</v>
      </c>
      <c r="D20" s="157" t="s">
        <v>129</v>
      </c>
      <c r="E20" s="155" t="s">
        <v>56</v>
      </c>
      <c r="F20" s="69" t="s">
        <v>690</v>
      </c>
      <c r="G20" s="69">
        <v>3</v>
      </c>
      <c r="H20" s="288">
        <v>42741.3958333333</v>
      </c>
      <c r="I20" s="288">
        <v>42741.5833333333</v>
      </c>
      <c r="J20" s="86">
        <v>4.5</v>
      </c>
      <c r="K20" s="26">
        <v>23</v>
      </c>
      <c r="L20" s="259">
        <v>103.5</v>
      </c>
      <c r="M20" s="9"/>
      <c r="N20" s="292"/>
      <c r="O20" s="292"/>
    </row>
    <row r="21" spans="1:15">
      <c r="A21" s="287">
        <v>42742</v>
      </c>
      <c r="B21" s="155" t="s">
        <v>54</v>
      </c>
      <c r="C21" s="188" t="s">
        <v>30</v>
      </c>
      <c r="D21" s="157" t="s">
        <v>123</v>
      </c>
      <c r="E21" s="155" t="s">
        <v>56</v>
      </c>
      <c r="F21" s="69" t="s">
        <v>745</v>
      </c>
      <c r="G21" s="69">
        <v>3</v>
      </c>
      <c r="H21" s="288">
        <v>42741.5833333333</v>
      </c>
      <c r="I21" s="288">
        <v>42741.75</v>
      </c>
      <c r="J21" s="86">
        <v>4.00000000081491</v>
      </c>
      <c r="K21" s="26">
        <v>23</v>
      </c>
      <c r="L21" s="86">
        <v>92.0000000187429</v>
      </c>
      <c r="M21" s="9"/>
      <c r="N21" s="292"/>
      <c r="O21" s="292"/>
    </row>
    <row r="22" spans="1:15">
      <c r="A22" s="287">
        <v>42742</v>
      </c>
      <c r="B22" s="155" t="s">
        <v>54</v>
      </c>
      <c r="C22" s="188" t="s">
        <v>127</v>
      </c>
      <c r="D22" s="157" t="s">
        <v>129</v>
      </c>
      <c r="E22" s="155" t="s">
        <v>56</v>
      </c>
      <c r="F22" s="69" t="s">
        <v>751</v>
      </c>
      <c r="G22" s="69">
        <v>1</v>
      </c>
      <c r="H22" s="288">
        <v>42738.9166666667</v>
      </c>
      <c r="I22" s="288">
        <v>42739.375</v>
      </c>
      <c r="J22" s="86">
        <v>10.9999999991851</v>
      </c>
      <c r="K22" s="26">
        <v>23</v>
      </c>
      <c r="L22" s="259">
        <v>252.999999981257</v>
      </c>
      <c r="M22" s="9"/>
      <c r="N22" s="292"/>
      <c r="O22" s="292"/>
    </row>
    <row r="23" spans="1:15">
      <c r="A23" s="287">
        <v>42744</v>
      </c>
      <c r="B23" s="155" t="s">
        <v>54</v>
      </c>
      <c r="C23" s="161" t="s">
        <v>82</v>
      </c>
      <c r="D23" s="166" t="s">
        <v>102</v>
      </c>
      <c r="E23" s="68" t="s">
        <v>84</v>
      </c>
      <c r="F23" s="69" t="s">
        <v>801</v>
      </c>
      <c r="G23" s="69">
        <v>2</v>
      </c>
      <c r="H23" s="288">
        <v>42743.3333333333</v>
      </c>
      <c r="I23" s="288">
        <v>42743.5833333333</v>
      </c>
      <c r="J23" s="86">
        <v>6</v>
      </c>
      <c r="K23" s="26">
        <v>23</v>
      </c>
      <c r="L23" s="259">
        <v>138</v>
      </c>
      <c r="M23" s="9"/>
      <c r="N23" s="292"/>
      <c r="O23" s="292"/>
    </row>
    <row r="24" spans="1:15">
      <c r="A24" s="287">
        <v>42744</v>
      </c>
      <c r="B24" s="155" t="s">
        <v>54</v>
      </c>
      <c r="C24" s="161" t="s">
        <v>82</v>
      </c>
      <c r="D24" s="166" t="s">
        <v>101</v>
      </c>
      <c r="E24" s="68" t="s">
        <v>84</v>
      </c>
      <c r="F24" s="69" t="s">
        <v>801</v>
      </c>
      <c r="G24" s="69">
        <v>2</v>
      </c>
      <c r="H24" s="288">
        <v>42743.0416666667</v>
      </c>
      <c r="I24" s="288">
        <v>42743.2916666667</v>
      </c>
      <c r="J24" s="86">
        <v>6</v>
      </c>
      <c r="K24" s="26">
        <v>23</v>
      </c>
      <c r="L24" s="259">
        <v>138</v>
      </c>
      <c r="M24" s="9"/>
      <c r="N24" s="292"/>
      <c r="O24" s="292"/>
    </row>
    <row r="25" spans="1:15">
      <c r="A25" s="287">
        <v>42744</v>
      </c>
      <c r="B25" s="155" t="s">
        <v>54</v>
      </c>
      <c r="C25" s="161" t="s">
        <v>82</v>
      </c>
      <c r="D25" s="166" t="s">
        <v>101</v>
      </c>
      <c r="E25" s="68" t="s">
        <v>84</v>
      </c>
      <c r="F25" s="69" t="s">
        <v>1232</v>
      </c>
      <c r="G25" s="69">
        <v>2</v>
      </c>
      <c r="H25" s="288">
        <v>42743.2916666667</v>
      </c>
      <c r="I25" s="288">
        <v>42743.3125</v>
      </c>
      <c r="J25" s="86">
        <v>0.500000000058208</v>
      </c>
      <c r="K25" s="26">
        <v>23</v>
      </c>
      <c r="L25" s="259">
        <v>11.5000000013388</v>
      </c>
      <c r="M25" s="9"/>
      <c r="N25" s="292"/>
      <c r="O25" s="292"/>
    </row>
    <row r="26" spans="1:15">
      <c r="A26" s="287">
        <v>42744</v>
      </c>
      <c r="B26" s="155" t="s">
        <v>54</v>
      </c>
      <c r="C26" s="161" t="s">
        <v>82</v>
      </c>
      <c r="D26" s="166" t="s">
        <v>102</v>
      </c>
      <c r="E26" s="68" t="s">
        <v>84</v>
      </c>
      <c r="F26" s="69" t="s">
        <v>1232</v>
      </c>
      <c r="G26" s="69">
        <v>2</v>
      </c>
      <c r="H26" s="288">
        <v>42743.3125</v>
      </c>
      <c r="I26" s="288">
        <v>42743.3333333333</v>
      </c>
      <c r="J26" s="86">
        <v>0.500000000058208</v>
      </c>
      <c r="K26" s="26">
        <v>23</v>
      </c>
      <c r="L26" s="259">
        <v>11.5000000013388</v>
      </c>
      <c r="M26" s="9"/>
      <c r="N26" s="292"/>
      <c r="O26" s="292"/>
    </row>
    <row r="27" spans="1:15">
      <c r="A27" s="287">
        <v>42744</v>
      </c>
      <c r="B27" s="69" t="s">
        <v>54</v>
      </c>
      <c r="C27" s="61" t="s">
        <v>45</v>
      </c>
      <c r="D27" s="69" t="s">
        <v>156</v>
      </c>
      <c r="E27" s="69" t="s">
        <v>56</v>
      </c>
      <c r="F27" s="69" t="s">
        <v>698</v>
      </c>
      <c r="G27" s="69">
        <v>4</v>
      </c>
      <c r="H27" s="288">
        <v>42741.5625</v>
      </c>
      <c r="I27" s="288">
        <v>42743.6041666667</v>
      </c>
      <c r="J27" s="86">
        <v>49.0000000008149</v>
      </c>
      <c r="K27" s="26">
        <v>23</v>
      </c>
      <c r="L27" s="259">
        <v>1127.00000001874</v>
      </c>
      <c r="M27" s="9"/>
      <c r="N27" s="292"/>
      <c r="O27" s="292"/>
    </row>
    <row r="28" spans="1:15">
      <c r="A28" s="287">
        <v>42744</v>
      </c>
      <c r="B28" s="155" t="s">
        <v>54</v>
      </c>
      <c r="C28" s="161" t="s">
        <v>82</v>
      </c>
      <c r="D28" s="166" t="s">
        <v>102</v>
      </c>
      <c r="E28" s="68" t="s">
        <v>84</v>
      </c>
      <c r="F28" s="69" t="s">
        <v>695</v>
      </c>
      <c r="G28" s="69">
        <v>2</v>
      </c>
      <c r="H28" s="288">
        <v>42739.6666666667</v>
      </c>
      <c r="I28" s="288">
        <v>42743.0416666667</v>
      </c>
      <c r="J28" s="86">
        <v>81</v>
      </c>
      <c r="K28" s="26">
        <v>23</v>
      </c>
      <c r="L28" s="259">
        <v>1863</v>
      </c>
      <c r="M28" s="9"/>
      <c r="N28" s="292"/>
      <c r="O28" s="292"/>
    </row>
    <row r="29" spans="1:15">
      <c r="A29" s="287">
        <v>42746</v>
      </c>
      <c r="B29" s="155" t="s">
        <v>54</v>
      </c>
      <c r="C29" s="161" t="s">
        <v>30</v>
      </c>
      <c r="D29" s="162" t="s">
        <v>114</v>
      </c>
      <c r="E29" s="155" t="s">
        <v>56</v>
      </c>
      <c r="F29" s="69" t="s">
        <v>745</v>
      </c>
      <c r="G29" s="69">
        <v>7</v>
      </c>
      <c r="H29" s="288">
        <v>42744.8125</v>
      </c>
      <c r="I29" s="288">
        <v>42744.875</v>
      </c>
      <c r="J29" s="86">
        <v>1.5</v>
      </c>
      <c r="K29" s="26">
        <v>20</v>
      </c>
      <c r="L29" s="86">
        <v>30</v>
      </c>
      <c r="M29" s="9"/>
      <c r="N29" s="292"/>
      <c r="O29" s="292"/>
    </row>
    <row r="30" spans="1:15">
      <c r="A30" s="287">
        <v>42746</v>
      </c>
      <c r="B30" s="155" t="s">
        <v>54</v>
      </c>
      <c r="C30" s="161" t="s">
        <v>30</v>
      </c>
      <c r="D30" s="162" t="s">
        <v>114</v>
      </c>
      <c r="E30" s="155" t="s">
        <v>56</v>
      </c>
      <c r="F30" s="69" t="s">
        <v>745</v>
      </c>
      <c r="G30" s="69">
        <v>7</v>
      </c>
      <c r="H30" s="288">
        <v>42744.7083333333</v>
      </c>
      <c r="I30" s="288">
        <v>42744.7916666667</v>
      </c>
      <c r="J30" s="86">
        <v>2.00000000162981</v>
      </c>
      <c r="K30" s="26">
        <v>20</v>
      </c>
      <c r="L30" s="86">
        <v>40.0000000325963</v>
      </c>
      <c r="M30" s="9"/>
      <c r="N30" s="292"/>
      <c r="O30" s="292"/>
    </row>
    <row r="31" spans="1:15">
      <c r="A31" s="287">
        <v>42748</v>
      </c>
      <c r="B31" s="155" t="s">
        <v>54</v>
      </c>
      <c r="C31" s="161" t="s">
        <v>82</v>
      </c>
      <c r="D31" s="166" t="s">
        <v>102</v>
      </c>
      <c r="E31" s="68" t="s">
        <v>84</v>
      </c>
      <c r="F31" s="69" t="s">
        <v>690</v>
      </c>
      <c r="G31" s="69">
        <v>1</v>
      </c>
      <c r="H31" s="288">
        <v>42741.875</v>
      </c>
      <c r="I31" s="288">
        <v>42745.3333333333</v>
      </c>
      <c r="J31" s="86">
        <v>82.9999999991851</v>
      </c>
      <c r="K31" s="26">
        <v>23</v>
      </c>
      <c r="L31" s="259">
        <v>1908.99999998126</v>
      </c>
      <c r="M31" s="9"/>
      <c r="N31" s="292"/>
      <c r="O31" s="292"/>
    </row>
    <row r="32" spans="1:15">
      <c r="A32" s="287">
        <v>42748</v>
      </c>
      <c r="B32" s="155" t="s">
        <v>54</v>
      </c>
      <c r="C32" s="161" t="s">
        <v>85</v>
      </c>
      <c r="D32" s="166" t="s">
        <v>91</v>
      </c>
      <c r="E32" s="68" t="s">
        <v>84</v>
      </c>
      <c r="F32" s="69" t="s">
        <v>745</v>
      </c>
      <c r="G32" s="69">
        <v>2</v>
      </c>
      <c r="H32" s="288">
        <v>42746.6666666667</v>
      </c>
      <c r="I32" s="288">
        <v>42746.8333333333</v>
      </c>
      <c r="J32" s="86">
        <v>3.99999999837019</v>
      </c>
      <c r="K32" s="26">
        <v>23</v>
      </c>
      <c r="L32" s="86">
        <v>91.9999999625143</v>
      </c>
      <c r="M32" s="9"/>
      <c r="N32" s="292"/>
      <c r="O32" s="292"/>
    </row>
    <row r="33" spans="1:15">
      <c r="A33" s="287">
        <v>42748</v>
      </c>
      <c r="B33" s="69" t="s">
        <v>54</v>
      </c>
      <c r="C33" s="61" t="s">
        <v>38</v>
      </c>
      <c r="D33" s="69" t="s">
        <v>143</v>
      </c>
      <c r="E33" s="155" t="s">
        <v>56</v>
      </c>
      <c r="F33" s="69" t="s">
        <v>751</v>
      </c>
      <c r="G33" s="69">
        <v>3</v>
      </c>
      <c r="H33" s="288">
        <v>42744.7083333333</v>
      </c>
      <c r="I33" s="288">
        <v>42746.4166666667</v>
      </c>
      <c r="J33" s="293">
        <v>41.0000000016298</v>
      </c>
      <c r="K33" s="26">
        <v>23</v>
      </c>
      <c r="L33" s="259">
        <v>943.000000037486</v>
      </c>
      <c r="M33" s="9"/>
      <c r="N33" s="292"/>
      <c r="O33" s="292"/>
    </row>
    <row r="34" spans="1:15">
      <c r="A34" s="287">
        <v>42748</v>
      </c>
      <c r="B34" s="69" t="s">
        <v>54</v>
      </c>
      <c r="C34" s="61" t="s">
        <v>38</v>
      </c>
      <c r="D34" s="69" t="s">
        <v>143</v>
      </c>
      <c r="E34" s="155" t="s">
        <v>56</v>
      </c>
      <c r="F34" s="69" t="s">
        <v>751</v>
      </c>
      <c r="G34" s="69">
        <v>2</v>
      </c>
      <c r="H34" s="288">
        <v>42744.7083333333</v>
      </c>
      <c r="I34" s="288">
        <v>42746.4166666667</v>
      </c>
      <c r="J34" s="293">
        <v>41.0000000016298</v>
      </c>
      <c r="K34" s="26">
        <v>23</v>
      </c>
      <c r="L34" s="259">
        <v>943.000000037486</v>
      </c>
      <c r="M34" s="9"/>
      <c r="N34" s="292"/>
      <c r="O34" s="292"/>
    </row>
    <row r="35" spans="1:15">
      <c r="A35" s="287">
        <v>42748</v>
      </c>
      <c r="B35" s="69" t="s">
        <v>54</v>
      </c>
      <c r="C35" s="61" t="s">
        <v>38</v>
      </c>
      <c r="D35" s="69" t="s">
        <v>716</v>
      </c>
      <c r="E35" s="155" t="s">
        <v>56</v>
      </c>
      <c r="F35" s="69" t="s">
        <v>751</v>
      </c>
      <c r="G35" s="69">
        <v>3</v>
      </c>
      <c r="H35" s="288">
        <v>42746.4166666667</v>
      </c>
      <c r="I35" s="288">
        <v>42747.25</v>
      </c>
      <c r="J35" s="293">
        <v>19.9999999991851</v>
      </c>
      <c r="K35" s="26">
        <v>23</v>
      </c>
      <c r="L35" s="259">
        <v>459.999999981257</v>
      </c>
      <c r="M35" s="9"/>
      <c r="N35" s="292"/>
      <c r="O35" s="292"/>
    </row>
    <row r="36" spans="1:15">
      <c r="A36" s="287">
        <v>42748</v>
      </c>
      <c r="B36" s="68" t="s">
        <v>54</v>
      </c>
      <c r="C36" s="61" t="s">
        <v>33</v>
      </c>
      <c r="D36" s="69" t="s">
        <v>236</v>
      </c>
      <c r="E36" s="240" t="s">
        <v>56</v>
      </c>
      <c r="F36" s="69" t="s">
        <v>1451</v>
      </c>
      <c r="G36" s="69">
        <v>3</v>
      </c>
      <c r="H36" s="288">
        <v>42747.4166666667</v>
      </c>
      <c r="I36" s="288">
        <v>42747.5416666667</v>
      </c>
      <c r="J36" s="86">
        <v>3</v>
      </c>
      <c r="K36" s="26">
        <v>23</v>
      </c>
      <c r="L36" s="86">
        <v>69</v>
      </c>
      <c r="M36" s="9"/>
      <c r="N36" s="292"/>
      <c r="O36" s="292"/>
    </row>
    <row r="37" spans="1:15">
      <c r="A37" s="287">
        <v>42748</v>
      </c>
      <c r="B37" s="68" t="s">
        <v>54</v>
      </c>
      <c r="C37" s="61" t="s">
        <v>33</v>
      </c>
      <c r="D37" s="69" t="s">
        <v>235</v>
      </c>
      <c r="E37" s="240" t="s">
        <v>56</v>
      </c>
      <c r="F37" s="69" t="s">
        <v>1085</v>
      </c>
      <c r="G37" s="69">
        <v>4</v>
      </c>
      <c r="H37" s="288">
        <v>42747.4583333333</v>
      </c>
      <c r="I37" s="288">
        <v>42747.6041666667</v>
      </c>
      <c r="J37" s="86">
        <v>3.50000000162981</v>
      </c>
      <c r="K37" s="26">
        <v>23</v>
      </c>
      <c r="L37" s="259">
        <v>80.5000000374857</v>
      </c>
      <c r="M37" s="9"/>
      <c r="N37" s="292"/>
      <c r="O37" s="292"/>
    </row>
    <row r="38" spans="1:15">
      <c r="A38" s="287">
        <v>42752</v>
      </c>
      <c r="B38" s="69" t="s">
        <v>54</v>
      </c>
      <c r="C38" s="61" t="s">
        <v>82</v>
      </c>
      <c r="D38" s="69" t="s">
        <v>188</v>
      </c>
      <c r="E38" s="155" t="s">
        <v>56</v>
      </c>
      <c r="F38" s="69" t="s">
        <v>695</v>
      </c>
      <c r="G38" s="69">
        <v>2</v>
      </c>
      <c r="H38" s="288">
        <v>42748.4791666667</v>
      </c>
      <c r="I38" s="288">
        <v>42750.75</v>
      </c>
      <c r="J38" s="293">
        <v>54.5000000000582</v>
      </c>
      <c r="K38" s="26">
        <v>23</v>
      </c>
      <c r="L38" s="259">
        <v>1253.50000000134</v>
      </c>
      <c r="M38" s="9"/>
      <c r="N38" s="292"/>
      <c r="O38" s="292"/>
    </row>
    <row r="39" spans="1:15">
      <c r="A39" s="287">
        <v>42752</v>
      </c>
      <c r="B39" s="69" t="s">
        <v>54</v>
      </c>
      <c r="C39" s="61" t="s">
        <v>82</v>
      </c>
      <c r="D39" s="69" t="s">
        <v>181</v>
      </c>
      <c r="E39" s="155" t="s">
        <v>56</v>
      </c>
      <c r="F39" s="69" t="s">
        <v>695</v>
      </c>
      <c r="G39" s="69">
        <v>4</v>
      </c>
      <c r="H39" s="288">
        <v>42747.7708333333</v>
      </c>
      <c r="I39" s="288">
        <v>42750.4166666667</v>
      </c>
      <c r="J39" s="86">
        <v>63.4999999998836</v>
      </c>
      <c r="K39" s="26">
        <v>23</v>
      </c>
      <c r="L39" s="259">
        <v>1460.49999999732</v>
      </c>
      <c r="M39" s="9"/>
      <c r="N39" s="292"/>
      <c r="O39" s="292"/>
    </row>
    <row r="40" spans="1:15">
      <c r="A40" s="287">
        <v>42752</v>
      </c>
      <c r="B40" s="155" t="s">
        <v>54</v>
      </c>
      <c r="C40" s="54" t="s">
        <v>186</v>
      </c>
      <c r="D40" s="155" t="s">
        <v>153</v>
      </c>
      <c r="E40" s="69" t="s">
        <v>56</v>
      </c>
      <c r="F40" s="69" t="s">
        <v>751</v>
      </c>
      <c r="G40" s="69">
        <v>8</v>
      </c>
      <c r="H40" s="288">
        <v>42748.9791666667</v>
      </c>
      <c r="I40" s="288">
        <v>42749.6666666667</v>
      </c>
      <c r="J40" s="293">
        <v>16.5</v>
      </c>
      <c r="K40" s="26">
        <v>20</v>
      </c>
      <c r="L40" s="259">
        <v>330</v>
      </c>
      <c r="M40" s="9"/>
      <c r="N40" s="292"/>
      <c r="O40" s="292"/>
    </row>
    <row r="41" spans="1:15">
      <c r="A41" s="287">
        <v>42752</v>
      </c>
      <c r="B41" s="155" t="s">
        <v>54</v>
      </c>
      <c r="C41" s="54" t="s">
        <v>186</v>
      </c>
      <c r="D41" s="166" t="s">
        <v>91</v>
      </c>
      <c r="E41" s="68" t="s">
        <v>84</v>
      </c>
      <c r="F41" s="69" t="s">
        <v>690</v>
      </c>
      <c r="G41" s="69">
        <v>7</v>
      </c>
      <c r="H41" s="288">
        <v>42748.4791666667</v>
      </c>
      <c r="I41" s="288">
        <v>42748.9166666667</v>
      </c>
      <c r="J41" s="86">
        <v>10.5</v>
      </c>
      <c r="K41" s="26">
        <v>20</v>
      </c>
      <c r="L41" s="86">
        <v>210</v>
      </c>
      <c r="M41" s="9"/>
      <c r="N41" s="292"/>
      <c r="O41" s="292"/>
    </row>
    <row r="42" spans="1:15">
      <c r="A42" s="287">
        <v>42752</v>
      </c>
      <c r="B42" s="155" t="s">
        <v>54</v>
      </c>
      <c r="C42" s="188" t="s">
        <v>30</v>
      </c>
      <c r="D42" s="157" t="s">
        <v>126</v>
      </c>
      <c r="E42" s="155" t="s">
        <v>56</v>
      </c>
      <c r="F42" s="69" t="s">
        <v>745</v>
      </c>
      <c r="G42" s="69">
        <v>7</v>
      </c>
      <c r="H42" s="288">
        <v>42748.9375</v>
      </c>
      <c r="I42" s="288">
        <v>42749.5416666667</v>
      </c>
      <c r="J42" s="86">
        <v>14.4999999999418</v>
      </c>
      <c r="K42" s="26">
        <v>20</v>
      </c>
      <c r="L42" s="86">
        <v>289.999999998836</v>
      </c>
      <c r="M42" s="9"/>
      <c r="N42" s="292"/>
      <c r="O42" s="292"/>
    </row>
    <row r="43" spans="1:15">
      <c r="A43" s="287">
        <v>42752</v>
      </c>
      <c r="B43" s="69" t="s">
        <v>54</v>
      </c>
      <c r="C43" s="61" t="s">
        <v>38</v>
      </c>
      <c r="D43" s="69" t="s">
        <v>716</v>
      </c>
      <c r="E43" s="155" t="s">
        <v>56</v>
      </c>
      <c r="F43" s="69" t="s">
        <v>745</v>
      </c>
      <c r="G43" s="69">
        <v>7</v>
      </c>
      <c r="H43" s="288">
        <v>42749.9166666667</v>
      </c>
      <c r="I43" s="288">
        <v>42750.9166666667</v>
      </c>
      <c r="J43" s="293">
        <v>24</v>
      </c>
      <c r="K43" s="26">
        <v>20</v>
      </c>
      <c r="L43" s="259">
        <v>480</v>
      </c>
      <c r="M43" s="9"/>
      <c r="N43" s="292"/>
      <c r="O43" s="292"/>
    </row>
    <row r="44" spans="1:15">
      <c r="A44" s="287">
        <v>42752</v>
      </c>
      <c r="B44" s="155" t="s">
        <v>54</v>
      </c>
      <c r="C44" s="54" t="s">
        <v>186</v>
      </c>
      <c r="D44" s="155" t="s">
        <v>154</v>
      </c>
      <c r="E44" s="69" t="s">
        <v>56</v>
      </c>
      <c r="F44" s="69" t="s">
        <v>695</v>
      </c>
      <c r="G44" s="69">
        <v>9</v>
      </c>
      <c r="H44" s="288">
        <v>42745.5833333333</v>
      </c>
      <c r="I44" s="288">
        <v>42748.4583333333</v>
      </c>
      <c r="J44" s="293">
        <v>69</v>
      </c>
      <c r="K44" s="26">
        <v>23</v>
      </c>
      <c r="L44" s="259">
        <v>1587</v>
      </c>
      <c r="M44" s="9"/>
      <c r="N44" s="292"/>
      <c r="O44" s="292"/>
    </row>
    <row r="45" spans="1:15">
      <c r="A45" s="287">
        <v>42752</v>
      </c>
      <c r="B45" s="155" t="s">
        <v>54</v>
      </c>
      <c r="C45" s="188" t="s">
        <v>36</v>
      </c>
      <c r="D45" s="157" t="s">
        <v>105</v>
      </c>
      <c r="E45" s="68" t="s">
        <v>84</v>
      </c>
      <c r="F45" s="69" t="s">
        <v>1527</v>
      </c>
      <c r="G45" s="69">
        <v>5</v>
      </c>
      <c r="H45" s="288">
        <v>42750.9166666667</v>
      </c>
      <c r="I45" s="288">
        <v>42751.3541666667</v>
      </c>
      <c r="J45" s="86">
        <v>10.5</v>
      </c>
      <c r="K45" s="26">
        <v>25</v>
      </c>
      <c r="L45" s="259">
        <v>262.5</v>
      </c>
      <c r="M45" s="9"/>
      <c r="N45" s="292"/>
      <c r="O45" s="292"/>
    </row>
    <row r="46" spans="1:15">
      <c r="A46" s="287">
        <v>42753</v>
      </c>
      <c r="B46" s="69" t="s">
        <v>54</v>
      </c>
      <c r="C46" s="61" t="s">
        <v>633</v>
      </c>
      <c r="D46" s="69" t="s">
        <v>185</v>
      </c>
      <c r="E46" s="155" t="s">
        <v>56</v>
      </c>
      <c r="F46" s="69" t="s">
        <v>695</v>
      </c>
      <c r="G46" s="69">
        <v>8</v>
      </c>
      <c r="H46" s="288">
        <v>42751.0625</v>
      </c>
      <c r="I46" s="288">
        <v>42752.4375</v>
      </c>
      <c r="J46" s="86">
        <v>33</v>
      </c>
      <c r="K46" s="26">
        <v>20</v>
      </c>
      <c r="L46" s="86">
        <v>660</v>
      </c>
      <c r="M46" s="9"/>
      <c r="N46" s="292"/>
      <c r="O46" s="292"/>
    </row>
    <row r="47" spans="1:15">
      <c r="A47" s="287">
        <v>42753</v>
      </c>
      <c r="B47" s="69" t="s">
        <v>54</v>
      </c>
      <c r="C47" s="61" t="s">
        <v>38</v>
      </c>
      <c r="D47" s="69" t="s">
        <v>141</v>
      </c>
      <c r="E47" s="155" t="s">
        <v>56</v>
      </c>
      <c r="F47" s="69" t="s">
        <v>751</v>
      </c>
      <c r="G47" s="69">
        <v>8</v>
      </c>
      <c r="H47" s="288">
        <v>42750.4583333333</v>
      </c>
      <c r="I47" s="288">
        <v>42751.0416666667</v>
      </c>
      <c r="J47" s="293">
        <v>13.9999999998836</v>
      </c>
      <c r="K47" s="26">
        <v>20</v>
      </c>
      <c r="L47" s="259">
        <v>279.999999997672</v>
      </c>
      <c r="M47" s="9"/>
      <c r="N47" s="292"/>
      <c r="O47" s="292"/>
    </row>
    <row r="48" spans="1:15">
      <c r="A48" s="287">
        <v>42753</v>
      </c>
      <c r="B48" s="69" t="s">
        <v>54</v>
      </c>
      <c r="C48" s="61" t="s">
        <v>38</v>
      </c>
      <c r="D48" s="69" t="s">
        <v>141</v>
      </c>
      <c r="E48" s="155" t="s">
        <v>56</v>
      </c>
      <c r="F48" s="69" t="s">
        <v>751</v>
      </c>
      <c r="G48" s="69">
        <v>7</v>
      </c>
      <c r="H48" s="288">
        <v>42750.9375</v>
      </c>
      <c r="I48" s="288">
        <v>42751.4583333333</v>
      </c>
      <c r="J48" s="293">
        <v>12.5000000000582</v>
      </c>
      <c r="K48" s="26">
        <v>20</v>
      </c>
      <c r="L48" s="259">
        <v>250.000000001164</v>
      </c>
      <c r="M48" s="9"/>
      <c r="N48" s="292"/>
      <c r="O48" s="292"/>
    </row>
    <row r="49" spans="1:15">
      <c r="A49" s="287">
        <v>42753</v>
      </c>
      <c r="B49" s="69" t="s">
        <v>54</v>
      </c>
      <c r="C49" s="61" t="s">
        <v>38</v>
      </c>
      <c r="D49" s="69" t="s">
        <v>141</v>
      </c>
      <c r="E49" s="155" t="s">
        <v>56</v>
      </c>
      <c r="F49" s="69" t="s">
        <v>751</v>
      </c>
      <c r="G49" s="69">
        <v>7</v>
      </c>
      <c r="H49" s="288">
        <v>42751.9583333333</v>
      </c>
      <c r="I49" s="288">
        <v>42752.5833333333</v>
      </c>
      <c r="J49" s="293">
        <v>15</v>
      </c>
      <c r="K49" s="26">
        <v>20</v>
      </c>
      <c r="L49" s="259">
        <v>300</v>
      </c>
      <c r="M49" s="9"/>
      <c r="N49" s="292"/>
      <c r="O49" s="292"/>
    </row>
    <row r="50" spans="1:15">
      <c r="A50" s="287">
        <v>42753</v>
      </c>
      <c r="B50" s="155" t="s">
        <v>54</v>
      </c>
      <c r="C50" s="161" t="s">
        <v>82</v>
      </c>
      <c r="D50" s="166" t="s">
        <v>100</v>
      </c>
      <c r="E50" s="68" t="s">
        <v>84</v>
      </c>
      <c r="F50" s="69" t="s">
        <v>1085</v>
      </c>
      <c r="G50" s="69">
        <v>6</v>
      </c>
      <c r="H50" s="288">
        <v>42752.75</v>
      </c>
      <c r="I50" s="288">
        <v>42752.7916666667</v>
      </c>
      <c r="J50" s="86">
        <v>0.999999999941792</v>
      </c>
      <c r="K50" s="26">
        <v>25</v>
      </c>
      <c r="L50" s="86">
        <v>24.9999999985448</v>
      </c>
      <c r="M50" s="9"/>
      <c r="N50" s="292"/>
      <c r="O50" s="292"/>
    </row>
    <row r="51" spans="1:15">
      <c r="A51" s="287">
        <v>42753</v>
      </c>
      <c r="B51" s="155" t="s">
        <v>54</v>
      </c>
      <c r="C51" s="161" t="s">
        <v>82</v>
      </c>
      <c r="D51" s="166" t="s">
        <v>99</v>
      </c>
      <c r="E51" s="68" t="s">
        <v>84</v>
      </c>
      <c r="F51" s="69" t="s">
        <v>1085</v>
      </c>
      <c r="G51" s="69">
        <v>6</v>
      </c>
      <c r="H51" s="288">
        <v>42752.8125</v>
      </c>
      <c r="I51" s="288">
        <v>42752.8541666667</v>
      </c>
      <c r="J51" s="86">
        <v>0.999999999941792</v>
      </c>
      <c r="K51" s="26">
        <v>25</v>
      </c>
      <c r="L51" s="86">
        <v>24.9999999985448</v>
      </c>
      <c r="M51" s="9"/>
      <c r="N51" s="292"/>
      <c r="O51" s="292"/>
    </row>
    <row r="52" spans="1:15">
      <c r="A52" s="287">
        <v>42753</v>
      </c>
      <c r="B52" s="69" t="s">
        <v>54</v>
      </c>
      <c r="C52" s="61" t="s">
        <v>38</v>
      </c>
      <c r="D52" s="69" t="s">
        <v>141</v>
      </c>
      <c r="E52" s="155" t="s">
        <v>56</v>
      </c>
      <c r="F52" s="69" t="s">
        <v>698</v>
      </c>
      <c r="G52" s="69">
        <v>9</v>
      </c>
      <c r="H52" s="288">
        <v>42749.2291666667</v>
      </c>
      <c r="I52" s="288">
        <v>42753.9583333333</v>
      </c>
      <c r="J52" s="293">
        <v>113.500000000116</v>
      </c>
      <c r="K52" s="26">
        <v>23</v>
      </c>
      <c r="L52" s="259">
        <v>2610.50000000268</v>
      </c>
      <c r="M52" s="9"/>
      <c r="N52" s="292"/>
      <c r="O52" s="292"/>
    </row>
    <row r="53" spans="1:15">
      <c r="A53" s="287">
        <v>42753</v>
      </c>
      <c r="B53" s="155" t="s">
        <v>54</v>
      </c>
      <c r="C53" s="188" t="s">
        <v>36</v>
      </c>
      <c r="D53" s="157" t="s">
        <v>105</v>
      </c>
      <c r="E53" s="68" t="s">
        <v>84</v>
      </c>
      <c r="F53" s="69" t="s">
        <v>1527</v>
      </c>
      <c r="G53" s="69">
        <v>5</v>
      </c>
      <c r="H53" s="288">
        <v>42751.3333333333</v>
      </c>
      <c r="I53" s="288">
        <v>42751.875</v>
      </c>
      <c r="J53" s="86">
        <v>13.0000000008149</v>
      </c>
      <c r="K53" s="26">
        <v>25</v>
      </c>
      <c r="L53" s="259">
        <v>325.000000020373</v>
      </c>
      <c r="M53" s="9"/>
      <c r="N53" s="292"/>
      <c r="O53" s="292"/>
    </row>
    <row r="54" spans="1:15">
      <c r="A54" s="287">
        <v>42753</v>
      </c>
      <c r="B54" s="68" t="s">
        <v>54</v>
      </c>
      <c r="C54" s="61" t="s">
        <v>45</v>
      </c>
      <c r="D54" s="69" t="s">
        <v>237</v>
      </c>
      <c r="E54" s="240" t="s">
        <v>56</v>
      </c>
      <c r="F54" s="69" t="s">
        <v>690</v>
      </c>
      <c r="G54" s="69">
        <v>5</v>
      </c>
      <c r="H54" s="288">
        <v>42752.8125</v>
      </c>
      <c r="I54" s="288">
        <v>42752.9166666667</v>
      </c>
      <c r="J54" s="86">
        <v>2.50000000081491</v>
      </c>
      <c r="K54" s="26">
        <v>25</v>
      </c>
      <c r="L54" s="259">
        <v>62.5000000203727</v>
      </c>
      <c r="M54" s="9"/>
      <c r="N54" s="292"/>
      <c r="O54" s="292"/>
    </row>
    <row r="55" spans="1:15">
      <c r="A55" s="287">
        <v>42753</v>
      </c>
      <c r="B55" s="69" t="s">
        <v>54</v>
      </c>
      <c r="C55" s="61" t="s">
        <v>82</v>
      </c>
      <c r="D55" s="69" t="s">
        <v>188</v>
      </c>
      <c r="E55" s="155" t="s">
        <v>56</v>
      </c>
      <c r="F55" s="69" t="s">
        <v>698</v>
      </c>
      <c r="G55" s="69">
        <v>4</v>
      </c>
      <c r="H55" s="288">
        <v>42750.4166666667</v>
      </c>
      <c r="I55" s="288">
        <v>42752.3125</v>
      </c>
      <c r="J55" s="293">
        <v>45.4999999991851</v>
      </c>
      <c r="K55" s="26">
        <v>23</v>
      </c>
      <c r="L55" s="259">
        <v>1046.49999998126</v>
      </c>
      <c r="M55" s="9"/>
      <c r="N55" s="292"/>
      <c r="O55" s="292"/>
    </row>
    <row r="56" spans="1:15">
      <c r="A56" s="287">
        <v>42753</v>
      </c>
      <c r="B56" s="69" t="s">
        <v>54</v>
      </c>
      <c r="C56" s="61" t="s">
        <v>82</v>
      </c>
      <c r="D56" s="69" t="s">
        <v>181</v>
      </c>
      <c r="E56" s="155" t="s">
        <v>56</v>
      </c>
      <c r="F56" s="69" t="s">
        <v>698</v>
      </c>
      <c r="G56" s="69">
        <v>3</v>
      </c>
      <c r="H56" s="288">
        <v>42748.25</v>
      </c>
      <c r="I56" s="288">
        <v>42751.6041666667</v>
      </c>
      <c r="J56" s="86">
        <v>80.5000000008149</v>
      </c>
      <c r="K56" s="26">
        <v>23</v>
      </c>
      <c r="L56" s="259">
        <v>1851.50000001874</v>
      </c>
      <c r="M56" s="9"/>
      <c r="N56" s="292"/>
      <c r="O56" s="292"/>
    </row>
    <row r="57" spans="1:15">
      <c r="A57" s="287">
        <v>42755</v>
      </c>
      <c r="B57" s="69" t="s">
        <v>54</v>
      </c>
      <c r="C57" s="61" t="s">
        <v>38</v>
      </c>
      <c r="D57" s="69" t="s">
        <v>716</v>
      </c>
      <c r="E57" s="155" t="s">
        <v>56</v>
      </c>
      <c r="F57" s="69" t="s">
        <v>751</v>
      </c>
      <c r="G57" s="69">
        <v>8</v>
      </c>
      <c r="H57" s="288">
        <v>42753.0625</v>
      </c>
      <c r="I57" s="288">
        <v>42754.7083333333</v>
      </c>
      <c r="J57" s="293">
        <v>39.4999999991851</v>
      </c>
      <c r="K57" s="26">
        <v>20</v>
      </c>
      <c r="L57" s="259">
        <v>789.999999983702</v>
      </c>
      <c r="M57" s="9"/>
      <c r="N57" s="292"/>
      <c r="O57" s="292"/>
    </row>
    <row r="58" spans="1:15">
      <c r="A58" s="287">
        <v>42755</v>
      </c>
      <c r="B58" s="155" t="s">
        <v>54</v>
      </c>
      <c r="C58" s="54" t="s">
        <v>23</v>
      </c>
      <c r="D58" s="155" t="s">
        <v>1528</v>
      </c>
      <c r="E58" s="155" t="s">
        <v>764</v>
      </c>
      <c r="F58" s="69" t="s">
        <v>1016</v>
      </c>
      <c r="G58" s="69">
        <v>6</v>
      </c>
      <c r="H58" s="288">
        <v>42752.8541666667</v>
      </c>
      <c r="I58" s="288">
        <v>42753.8333333333</v>
      </c>
      <c r="J58" s="86">
        <v>23.4999999983702</v>
      </c>
      <c r="K58" s="26">
        <v>25</v>
      </c>
      <c r="L58" s="86">
        <v>587.499999959255</v>
      </c>
      <c r="M58" s="9"/>
      <c r="N58" s="292"/>
      <c r="O58" s="292"/>
    </row>
    <row r="59" spans="1:15">
      <c r="A59" s="287">
        <v>42755</v>
      </c>
      <c r="B59" s="155" t="s">
        <v>54</v>
      </c>
      <c r="C59" s="54" t="s">
        <v>23</v>
      </c>
      <c r="D59" s="155" t="s">
        <v>763</v>
      </c>
      <c r="E59" s="155" t="s">
        <v>764</v>
      </c>
      <c r="F59" s="69" t="s">
        <v>690</v>
      </c>
      <c r="G59" s="69">
        <v>6</v>
      </c>
      <c r="H59" s="288">
        <v>42754.6666666667</v>
      </c>
      <c r="I59" s="288">
        <v>42754.75</v>
      </c>
      <c r="J59" s="86">
        <v>1.99999999918509</v>
      </c>
      <c r="K59" s="26">
        <v>25</v>
      </c>
      <c r="L59" s="259">
        <v>49.9999999796273</v>
      </c>
      <c r="M59" s="9"/>
      <c r="N59" s="292"/>
      <c r="O59" s="292"/>
    </row>
    <row r="60" spans="1:15">
      <c r="A60" s="287">
        <v>42755</v>
      </c>
      <c r="B60" s="155" t="s">
        <v>54</v>
      </c>
      <c r="C60" s="188" t="s">
        <v>36</v>
      </c>
      <c r="D60" s="157" t="s">
        <v>105</v>
      </c>
      <c r="E60" s="68" t="s">
        <v>84</v>
      </c>
      <c r="F60" s="69" t="s">
        <v>1527</v>
      </c>
      <c r="G60" s="69">
        <v>5</v>
      </c>
      <c r="H60" s="288">
        <v>42752.9791666667</v>
      </c>
      <c r="I60" s="288">
        <v>42753.6875</v>
      </c>
      <c r="J60" s="86">
        <v>16.9999999991851</v>
      </c>
      <c r="K60" s="26">
        <v>25</v>
      </c>
      <c r="L60" s="259">
        <v>424.999999979627</v>
      </c>
      <c r="M60" s="9"/>
      <c r="N60" s="292"/>
      <c r="O60" s="292"/>
    </row>
    <row r="61" spans="1:15">
      <c r="A61" s="287">
        <v>42755</v>
      </c>
      <c r="B61" s="155" t="s">
        <v>54</v>
      </c>
      <c r="C61" s="188" t="s">
        <v>36</v>
      </c>
      <c r="D61" s="157" t="s">
        <v>105</v>
      </c>
      <c r="E61" s="68" t="s">
        <v>84</v>
      </c>
      <c r="F61" s="69" t="s">
        <v>1527</v>
      </c>
      <c r="G61" s="69">
        <v>5</v>
      </c>
      <c r="H61" s="288">
        <v>42754.625</v>
      </c>
      <c r="I61" s="288">
        <v>42755.0208333333</v>
      </c>
      <c r="J61" s="86">
        <v>9.49999999918509</v>
      </c>
      <c r="K61" s="26">
        <v>25</v>
      </c>
      <c r="L61" s="259">
        <v>237.499999979627</v>
      </c>
      <c r="M61" s="9"/>
      <c r="N61" s="292"/>
      <c r="O61" s="292"/>
    </row>
    <row r="62" spans="1:15">
      <c r="A62" s="287">
        <v>42755</v>
      </c>
      <c r="B62" s="155" t="s">
        <v>54</v>
      </c>
      <c r="C62" s="161" t="s">
        <v>82</v>
      </c>
      <c r="D62" s="166" t="s">
        <v>101</v>
      </c>
      <c r="E62" s="68" t="s">
        <v>84</v>
      </c>
      <c r="F62" s="69" t="s">
        <v>698</v>
      </c>
      <c r="G62" s="69">
        <v>2</v>
      </c>
      <c r="H62" s="288">
        <v>42750.9583333333</v>
      </c>
      <c r="I62" s="288">
        <v>42755.0416666667</v>
      </c>
      <c r="J62" s="86">
        <v>98.0000000016298</v>
      </c>
      <c r="K62" s="26">
        <v>23</v>
      </c>
      <c r="L62" s="259">
        <v>2254.00000003749</v>
      </c>
      <c r="M62" s="9"/>
      <c r="N62" s="292"/>
      <c r="O62" s="292"/>
    </row>
    <row r="63" spans="1:15">
      <c r="A63" s="287">
        <v>42755</v>
      </c>
      <c r="B63" s="69" t="s">
        <v>54</v>
      </c>
      <c r="C63" s="61" t="s">
        <v>82</v>
      </c>
      <c r="D63" s="69" t="s">
        <v>183</v>
      </c>
      <c r="E63" s="155" t="s">
        <v>56</v>
      </c>
      <c r="F63" s="69" t="s">
        <v>698</v>
      </c>
      <c r="G63" s="69">
        <v>3</v>
      </c>
      <c r="H63" s="288">
        <v>42751.6666666667</v>
      </c>
      <c r="I63" s="288">
        <v>42754.6875</v>
      </c>
      <c r="J63" s="293">
        <v>72.4999999991851</v>
      </c>
      <c r="K63" s="26">
        <v>23</v>
      </c>
      <c r="L63" s="259">
        <v>1667.49999998126</v>
      </c>
      <c r="M63" s="9"/>
      <c r="N63" s="292"/>
      <c r="O63" s="292"/>
    </row>
    <row r="64" spans="1:15">
      <c r="A64" s="287">
        <v>42755</v>
      </c>
      <c r="B64" s="69" t="s">
        <v>54</v>
      </c>
      <c r="C64" s="61" t="s">
        <v>633</v>
      </c>
      <c r="D64" s="69" t="s">
        <v>193</v>
      </c>
      <c r="E64" s="155" t="s">
        <v>56</v>
      </c>
      <c r="F64" s="69" t="s">
        <v>695</v>
      </c>
      <c r="G64" s="69">
        <v>4</v>
      </c>
      <c r="H64" s="288">
        <v>42752.3125</v>
      </c>
      <c r="I64" s="288">
        <v>42753.9166666667</v>
      </c>
      <c r="J64" s="86">
        <v>38.5000000008149</v>
      </c>
      <c r="K64" s="26">
        <v>23</v>
      </c>
      <c r="L64" s="86">
        <v>885.500000018743</v>
      </c>
      <c r="M64" s="9"/>
      <c r="N64" s="292"/>
      <c r="O64" s="292"/>
    </row>
    <row r="65" spans="1:15">
      <c r="A65" s="287">
        <v>42759</v>
      </c>
      <c r="B65" s="69" t="s">
        <v>54</v>
      </c>
      <c r="C65" s="61" t="s">
        <v>1529</v>
      </c>
      <c r="D65" s="69" t="s">
        <v>194</v>
      </c>
      <c r="E65" s="155" t="s">
        <v>56</v>
      </c>
      <c r="F65" s="69" t="s">
        <v>698</v>
      </c>
      <c r="G65" s="69">
        <v>3</v>
      </c>
      <c r="H65" s="288">
        <v>42754.7916666667</v>
      </c>
      <c r="I65" s="288">
        <v>42755.8541666667</v>
      </c>
      <c r="J65" s="86">
        <v>25.5</v>
      </c>
      <c r="K65" s="26">
        <v>23</v>
      </c>
      <c r="L65" s="86">
        <v>586.5</v>
      </c>
      <c r="M65" s="9"/>
      <c r="N65" s="292"/>
      <c r="O65" s="292"/>
    </row>
    <row r="66" spans="1:15">
      <c r="A66" s="287">
        <v>42759</v>
      </c>
      <c r="B66" s="69" t="s">
        <v>54</v>
      </c>
      <c r="C66" s="61" t="s">
        <v>38</v>
      </c>
      <c r="D66" s="69" t="s">
        <v>716</v>
      </c>
      <c r="E66" s="155" t="s">
        <v>56</v>
      </c>
      <c r="F66" s="69" t="s">
        <v>690</v>
      </c>
      <c r="G66" s="69">
        <v>6</v>
      </c>
      <c r="H66" s="288">
        <v>42755.4166666667</v>
      </c>
      <c r="I66" s="288">
        <v>42755.5833333333</v>
      </c>
      <c r="J66" s="293">
        <v>4.00000000011642</v>
      </c>
      <c r="K66" s="26">
        <v>25</v>
      </c>
      <c r="L66" s="259">
        <v>100.00000000291</v>
      </c>
      <c r="M66" s="9"/>
      <c r="N66" s="292"/>
      <c r="O66" s="292"/>
    </row>
    <row r="67" spans="1:15">
      <c r="A67" s="287">
        <v>42759</v>
      </c>
      <c r="B67" s="69" t="s">
        <v>54</v>
      </c>
      <c r="C67" s="61" t="s">
        <v>1529</v>
      </c>
      <c r="D67" s="69" t="s">
        <v>194</v>
      </c>
      <c r="E67" s="155" t="s">
        <v>56</v>
      </c>
      <c r="F67" s="69" t="s">
        <v>695</v>
      </c>
      <c r="G67" s="69">
        <v>7</v>
      </c>
      <c r="H67" s="288">
        <v>42753.5416666667</v>
      </c>
      <c r="I67" s="288">
        <v>42755.6666666667</v>
      </c>
      <c r="J67" s="86">
        <v>51</v>
      </c>
      <c r="K67" s="26">
        <v>20</v>
      </c>
      <c r="L67" s="86">
        <v>1020</v>
      </c>
      <c r="M67" s="9"/>
      <c r="N67" s="292"/>
      <c r="O67" s="292"/>
    </row>
    <row r="68" spans="1:15">
      <c r="A68" s="287">
        <v>42759</v>
      </c>
      <c r="B68" s="69" t="s">
        <v>54</v>
      </c>
      <c r="C68" s="61" t="s">
        <v>38</v>
      </c>
      <c r="D68" s="69" t="s">
        <v>716</v>
      </c>
      <c r="E68" s="155" t="s">
        <v>56</v>
      </c>
      <c r="F68" s="69" t="s">
        <v>751</v>
      </c>
      <c r="G68" s="69">
        <v>8</v>
      </c>
      <c r="H68" s="288">
        <v>42754.7291666667</v>
      </c>
      <c r="I68" s="288">
        <v>42755.6666666667</v>
      </c>
      <c r="J68" s="293">
        <v>22.5</v>
      </c>
      <c r="K68" s="26">
        <v>20</v>
      </c>
      <c r="L68" s="259">
        <v>450</v>
      </c>
      <c r="M68" s="9"/>
      <c r="N68" s="292"/>
      <c r="O68" s="292"/>
    </row>
    <row r="69" spans="1:15">
      <c r="A69" s="287">
        <v>42759</v>
      </c>
      <c r="B69" s="69" t="s">
        <v>54</v>
      </c>
      <c r="C69" s="61" t="s">
        <v>82</v>
      </c>
      <c r="D69" s="69" t="s">
        <v>183</v>
      </c>
      <c r="E69" s="155" t="s">
        <v>56</v>
      </c>
      <c r="F69" s="69" t="s">
        <v>695</v>
      </c>
      <c r="G69" s="69">
        <v>4</v>
      </c>
      <c r="H69" s="288">
        <v>42753.9166666667</v>
      </c>
      <c r="I69" s="288">
        <v>42756.3125</v>
      </c>
      <c r="J69" s="293">
        <v>57.5000000000582</v>
      </c>
      <c r="K69" s="26">
        <v>23</v>
      </c>
      <c r="L69" s="259">
        <v>1322.50000000134</v>
      </c>
      <c r="M69" s="9"/>
      <c r="N69" s="292"/>
      <c r="O69" s="292"/>
    </row>
    <row r="70" spans="1:13">
      <c r="A70" s="287">
        <v>42772</v>
      </c>
      <c r="B70" s="69" t="s">
        <v>54</v>
      </c>
      <c r="C70" s="61" t="s">
        <v>633</v>
      </c>
      <c r="D70" s="69" t="s">
        <v>185</v>
      </c>
      <c r="E70" s="155" t="s">
        <v>56</v>
      </c>
      <c r="F70" s="69" t="s">
        <v>698</v>
      </c>
      <c r="G70" s="69">
        <v>3</v>
      </c>
      <c r="H70" s="288">
        <v>42755.8541666667</v>
      </c>
      <c r="I70" s="288">
        <v>42757</v>
      </c>
      <c r="J70" s="86">
        <f t="shared" ref="J70:J85" si="0">(I70-H70)*24</f>
        <v>27.4999999991851</v>
      </c>
      <c r="K70" s="26">
        <v>23</v>
      </c>
      <c r="L70" s="259">
        <f t="shared" ref="L70:L85" si="1">J70*K70</f>
        <v>632.499999981257</v>
      </c>
      <c r="M70" s="9"/>
    </row>
    <row r="71" spans="1:13">
      <c r="A71" s="287">
        <v>42772</v>
      </c>
      <c r="B71" s="69" t="s">
        <v>54</v>
      </c>
      <c r="C71" s="61" t="s">
        <v>163</v>
      </c>
      <c r="D71" s="69" t="s">
        <v>191</v>
      </c>
      <c r="E71" s="155" t="s">
        <v>56</v>
      </c>
      <c r="F71" s="69" t="s">
        <v>698</v>
      </c>
      <c r="G71" s="69">
        <v>1</v>
      </c>
      <c r="H71" s="288">
        <v>42752.875</v>
      </c>
      <c r="I71" s="288">
        <v>42758.625</v>
      </c>
      <c r="J71" s="86">
        <v>118</v>
      </c>
      <c r="K71" s="26">
        <v>23</v>
      </c>
      <c r="L71" s="259">
        <f t="shared" si="1"/>
        <v>2714</v>
      </c>
      <c r="M71" s="9" t="s">
        <v>1530</v>
      </c>
    </row>
    <row r="72" spans="1:13">
      <c r="A72" s="287">
        <v>42774</v>
      </c>
      <c r="B72" s="155" t="s">
        <v>54</v>
      </c>
      <c r="C72" s="188" t="s">
        <v>27</v>
      </c>
      <c r="D72" s="157" t="s">
        <v>130</v>
      </c>
      <c r="E72" s="155" t="s">
        <v>56</v>
      </c>
      <c r="F72" s="69" t="s">
        <v>1085</v>
      </c>
      <c r="G72" s="69">
        <v>5</v>
      </c>
      <c r="H72" s="288">
        <v>42773.625</v>
      </c>
      <c r="I72" s="288">
        <v>42773.75</v>
      </c>
      <c r="J72" s="86">
        <f t="shared" si="0"/>
        <v>3</v>
      </c>
      <c r="K72" s="26">
        <v>25</v>
      </c>
      <c r="L72" s="259">
        <f t="shared" si="1"/>
        <v>75</v>
      </c>
      <c r="M72" s="9"/>
    </row>
    <row r="73" spans="1:13">
      <c r="A73" s="287">
        <v>42774</v>
      </c>
      <c r="B73" s="155" t="s">
        <v>54</v>
      </c>
      <c r="C73" s="188" t="s">
        <v>27</v>
      </c>
      <c r="D73" s="157" t="s">
        <v>131</v>
      </c>
      <c r="E73" s="155" t="s">
        <v>56</v>
      </c>
      <c r="F73" s="69" t="s">
        <v>1085</v>
      </c>
      <c r="G73" s="69">
        <v>5</v>
      </c>
      <c r="H73" s="288">
        <v>42773.5416666667</v>
      </c>
      <c r="I73" s="288">
        <v>42773.5833333333</v>
      </c>
      <c r="J73" s="86">
        <f t="shared" si="0"/>
        <v>0.999999998370185</v>
      </c>
      <c r="K73" s="26">
        <v>25</v>
      </c>
      <c r="L73" s="259">
        <f t="shared" si="1"/>
        <v>24.9999999592546</v>
      </c>
      <c r="M73" s="9"/>
    </row>
    <row r="74" spans="1:13">
      <c r="A74" s="287">
        <v>42774</v>
      </c>
      <c r="B74" s="155" t="s">
        <v>54</v>
      </c>
      <c r="C74" s="188" t="s">
        <v>30</v>
      </c>
      <c r="D74" s="157" t="s">
        <v>126</v>
      </c>
      <c r="E74" s="155" t="s">
        <v>56</v>
      </c>
      <c r="F74" s="69" t="s">
        <v>1016</v>
      </c>
      <c r="G74" s="69">
        <v>5</v>
      </c>
      <c r="H74" s="288">
        <v>42772.4166666667</v>
      </c>
      <c r="I74" s="288">
        <v>42772.5</v>
      </c>
      <c r="J74" s="86">
        <f t="shared" si="0"/>
        <v>1.99999999918509</v>
      </c>
      <c r="K74" s="26">
        <v>25</v>
      </c>
      <c r="L74" s="259">
        <f t="shared" si="1"/>
        <v>49.9999999796273</v>
      </c>
      <c r="M74" s="9"/>
    </row>
    <row r="75" spans="1:13">
      <c r="A75" s="287">
        <v>42774</v>
      </c>
      <c r="B75" s="69" t="s">
        <v>54</v>
      </c>
      <c r="C75" s="61" t="s">
        <v>163</v>
      </c>
      <c r="D75" s="69" t="s">
        <v>191</v>
      </c>
      <c r="E75" s="155" t="s">
        <v>56</v>
      </c>
      <c r="F75" s="69" t="s">
        <v>695</v>
      </c>
      <c r="G75" s="69">
        <v>2</v>
      </c>
      <c r="H75" s="288">
        <v>42755.5208333333</v>
      </c>
      <c r="I75" s="288">
        <v>42757.7708333333</v>
      </c>
      <c r="J75" s="86">
        <f t="shared" si="0"/>
        <v>54</v>
      </c>
      <c r="K75" s="26">
        <v>23</v>
      </c>
      <c r="L75" s="259">
        <f t="shared" si="1"/>
        <v>1242</v>
      </c>
      <c r="M75" s="9"/>
    </row>
    <row r="76" spans="1:13">
      <c r="A76" s="287">
        <v>42774</v>
      </c>
      <c r="B76" s="69" t="s">
        <v>54</v>
      </c>
      <c r="C76" s="61" t="s">
        <v>163</v>
      </c>
      <c r="D76" s="69" t="s">
        <v>191</v>
      </c>
      <c r="E76" s="155" t="s">
        <v>56</v>
      </c>
      <c r="F76" s="69" t="s">
        <v>695</v>
      </c>
      <c r="G76" s="69">
        <v>2</v>
      </c>
      <c r="H76" s="288">
        <v>42758.3541666667</v>
      </c>
      <c r="I76" s="288">
        <v>42758.8541666667</v>
      </c>
      <c r="J76" s="86">
        <f t="shared" si="0"/>
        <v>12</v>
      </c>
      <c r="K76" s="26">
        <v>23</v>
      </c>
      <c r="L76" s="259">
        <f t="shared" si="1"/>
        <v>276</v>
      </c>
      <c r="M76" s="9"/>
    </row>
    <row r="77" spans="1:13">
      <c r="A77" s="287">
        <v>42774</v>
      </c>
      <c r="B77" s="69" t="s">
        <v>54</v>
      </c>
      <c r="C77" s="61" t="s">
        <v>163</v>
      </c>
      <c r="D77" s="69" t="s">
        <v>191</v>
      </c>
      <c r="E77" s="155" t="s">
        <v>56</v>
      </c>
      <c r="F77" s="69" t="s">
        <v>695</v>
      </c>
      <c r="G77" s="69">
        <v>2</v>
      </c>
      <c r="H77" s="288">
        <v>42759.3541666667</v>
      </c>
      <c r="I77" s="288">
        <v>42759.5</v>
      </c>
      <c r="J77" s="86">
        <f t="shared" si="0"/>
        <v>3.49999999918509</v>
      </c>
      <c r="K77" s="26">
        <v>23</v>
      </c>
      <c r="L77" s="259">
        <f t="shared" si="1"/>
        <v>80.4999999812571</v>
      </c>
      <c r="M77" s="9"/>
    </row>
    <row r="78" spans="1:13">
      <c r="A78" s="287">
        <v>42774</v>
      </c>
      <c r="B78" s="69" t="s">
        <v>54</v>
      </c>
      <c r="C78" s="61" t="s">
        <v>163</v>
      </c>
      <c r="D78" s="69" t="s">
        <v>191</v>
      </c>
      <c r="E78" s="155" t="s">
        <v>56</v>
      </c>
      <c r="F78" s="69" t="s">
        <v>695</v>
      </c>
      <c r="G78" s="69">
        <v>2</v>
      </c>
      <c r="H78" s="288">
        <v>42770.5</v>
      </c>
      <c r="I78" s="288">
        <v>42770.8333333333</v>
      </c>
      <c r="J78" s="86">
        <f t="shared" si="0"/>
        <v>7.99999999918509</v>
      </c>
      <c r="K78" s="26">
        <v>23</v>
      </c>
      <c r="L78" s="259">
        <f t="shared" si="1"/>
        <v>183.999999981257</v>
      </c>
      <c r="M78" s="9"/>
    </row>
    <row r="79" spans="1:13">
      <c r="A79" s="287">
        <v>42774</v>
      </c>
      <c r="B79" s="69" t="s">
        <v>54</v>
      </c>
      <c r="C79" s="61" t="s">
        <v>163</v>
      </c>
      <c r="D79" s="69" t="s">
        <v>191</v>
      </c>
      <c r="E79" s="155" t="s">
        <v>56</v>
      </c>
      <c r="F79" s="69" t="s">
        <v>695</v>
      </c>
      <c r="G79" s="69">
        <v>2</v>
      </c>
      <c r="H79" s="288">
        <v>42771.3541666667</v>
      </c>
      <c r="I79" s="288">
        <v>42771.875</v>
      </c>
      <c r="J79" s="86">
        <f t="shared" si="0"/>
        <v>12.4999999991851</v>
      </c>
      <c r="K79" s="26">
        <v>23</v>
      </c>
      <c r="L79" s="259">
        <f t="shared" si="1"/>
        <v>287.499999981257</v>
      </c>
      <c r="M79" s="9"/>
    </row>
    <row r="80" spans="1:13">
      <c r="A80" s="287">
        <v>42774</v>
      </c>
      <c r="B80" s="69" t="s">
        <v>54</v>
      </c>
      <c r="C80" s="61" t="s">
        <v>163</v>
      </c>
      <c r="D80" s="69" t="s">
        <v>191</v>
      </c>
      <c r="E80" s="155" t="s">
        <v>56</v>
      </c>
      <c r="F80" s="69" t="s">
        <v>695</v>
      </c>
      <c r="G80" s="69">
        <v>2</v>
      </c>
      <c r="H80" s="288">
        <v>42772.3541666667</v>
      </c>
      <c r="I80" s="288">
        <v>42772.875</v>
      </c>
      <c r="J80" s="86">
        <f t="shared" si="0"/>
        <v>12.4999999991851</v>
      </c>
      <c r="K80" s="26">
        <v>23</v>
      </c>
      <c r="L80" s="259">
        <f t="shared" si="1"/>
        <v>287.499999981257</v>
      </c>
      <c r="M80" s="9"/>
    </row>
    <row r="81" spans="1:13">
      <c r="A81" s="287">
        <v>42774</v>
      </c>
      <c r="B81" s="69" t="s">
        <v>54</v>
      </c>
      <c r="C81" s="61" t="s">
        <v>163</v>
      </c>
      <c r="D81" s="69" t="s">
        <v>191</v>
      </c>
      <c r="E81" s="155" t="s">
        <v>56</v>
      </c>
      <c r="F81" s="69" t="s">
        <v>695</v>
      </c>
      <c r="G81" s="69">
        <v>2</v>
      </c>
      <c r="H81" s="288">
        <v>42773.3541666667</v>
      </c>
      <c r="I81" s="288">
        <v>42773.875</v>
      </c>
      <c r="J81" s="86">
        <f t="shared" si="0"/>
        <v>12.4999999991851</v>
      </c>
      <c r="K81" s="26">
        <v>23</v>
      </c>
      <c r="L81" s="259">
        <f t="shared" si="1"/>
        <v>287.499999981257</v>
      </c>
      <c r="M81" s="9"/>
    </row>
    <row r="82" spans="1:13">
      <c r="A82" s="287">
        <v>42774</v>
      </c>
      <c r="B82" s="69" t="s">
        <v>54</v>
      </c>
      <c r="C82" s="61" t="s">
        <v>633</v>
      </c>
      <c r="D82" s="69" t="s">
        <v>193</v>
      </c>
      <c r="E82" s="155" t="s">
        <v>56</v>
      </c>
      <c r="F82" s="69" t="s">
        <v>698</v>
      </c>
      <c r="G82" s="69">
        <v>1</v>
      </c>
      <c r="H82" s="288">
        <v>42770.5</v>
      </c>
      <c r="I82" s="288">
        <v>42770.7916666667</v>
      </c>
      <c r="J82" s="86">
        <f t="shared" si="0"/>
        <v>7.00000000081491</v>
      </c>
      <c r="K82" s="26">
        <v>23</v>
      </c>
      <c r="L82" s="259">
        <f t="shared" si="1"/>
        <v>161.000000018743</v>
      </c>
      <c r="M82" s="9"/>
    </row>
    <row r="83" spans="1:13">
      <c r="A83" s="287">
        <v>42774</v>
      </c>
      <c r="B83" s="69" t="s">
        <v>54</v>
      </c>
      <c r="C83" s="61" t="s">
        <v>633</v>
      </c>
      <c r="D83" s="69" t="s">
        <v>193</v>
      </c>
      <c r="E83" s="155" t="s">
        <v>56</v>
      </c>
      <c r="F83" s="69" t="s">
        <v>698</v>
      </c>
      <c r="G83" s="69">
        <v>1</v>
      </c>
      <c r="H83" s="288">
        <v>42771.3541666667</v>
      </c>
      <c r="I83" s="288">
        <v>42771.7708333333</v>
      </c>
      <c r="J83" s="86">
        <f t="shared" si="0"/>
        <v>9.99999999837019</v>
      </c>
      <c r="K83" s="26">
        <v>23</v>
      </c>
      <c r="L83" s="259">
        <f t="shared" si="1"/>
        <v>229.999999962514</v>
      </c>
      <c r="M83" s="9"/>
    </row>
    <row r="84" spans="1:13">
      <c r="A84" s="287">
        <v>42774</v>
      </c>
      <c r="B84" s="69" t="s">
        <v>54</v>
      </c>
      <c r="C84" s="61" t="s">
        <v>633</v>
      </c>
      <c r="D84" s="69" t="s">
        <v>193</v>
      </c>
      <c r="E84" s="155" t="s">
        <v>56</v>
      </c>
      <c r="F84" s="69" t="s">
        <v>698</v>
      </c>
      <c r="G84" s="69">
        <v>1</v>
      </c>
      <c r="H84" s="288">
        <v>42772.3541666667</v>
      </c>
      <c r="I84" s="288">
        <v>42772.75</v>
      </c>
      <c r="J84" s="86">
        <f t="shared" si="0"/>
        <v>9.49999999918509</v>
      </c>
      <c r="K84" s="26">
        <v>23</v>
      </c>
      <c r="L84" s="259">
        <f t="shared" si="1"/>
        <v>218.499999981257</v>
      </c>
      <c r="M84" s="9"/>
    </row>
    <row r="85" spans="1:13">
      <c r="A85" s="287">
        <v>42776</v>
      </c>
      <c r="B85" s="69" t="s">
        <v>54</v>
      </c>
      <c r="C85" s="61" t="s">
        <v>96</v>
      </c>
      <c r="D85" s="69" t="s">
        <v>189</v>
      </c>
      <c r="E85" s="155" t="s">
        <v>56</v>
      </c>
      <c r="F85" s="69" t="s">
        <v>698</v>
      </c>
      <c r="G85" s="69">
        <v>9</v>
      </c>
      <c r="H85" s="288">
        <v>42753.5625</v>
      </c>
      <c r="I85" s="288">
        <v>42759.3333333333</v>
      </c>
      <c r="J85" s="86">
        <v>126.5</v>
      </c>
      <c r="K85" s="26">
        <v>23</v>
      </c>
      <c r="L85" s="259">
        <f t="shared" si="1"/>
        <v>2909.5</v>
      </c>
      <c r="M85" s="9" t="s">
        <v>1531</v>
      </c>
    </row>
    <row r="86" spans="1:13">
      <c r="A86" s="287">
        <v>42776</v>
      </c>
      <c r="B86" s="69" t="s">
        <v>54</v>
      </c>
      <c r="C86" s="61" t="s">
        <v>1529</v>
      </c>
      <c r="D86" s="69" t="s">
        <v>195</v>
      </c>
      <c r="E86" s="155" t="s">
        <v>56</v>
      </c>
      <c r="F86" s="69" t="s">
        <v>695</v>
      </c>
      <c r="G86" s="69">
        <v>3</v>
      </c>
      <c r="H86" s="288">
        <v>42771.5833333333</v>
      </c>
      <c r="I86" s="288">
        <v>42771.75</v>
      </c>
      <c r="J86" s="86">
        <f t="shared" ref="J86:J149" si="2">(I86-H86)*24</f>
        <v>4.00000000081491</v>
      </c>
      <c r="K86" s="26">
        <v>23</v>
      </c>
      <c r="L86" s="259">
        <f t="shared" ref="L86:L149" si="3">J86*K86</f>
        <v>92.0000000187429</v>
      </c>
      <c r="M86" s="9"/>
    </row>
    <row r="87" spans="1:13">
      <c r="A87" s="287">
        <v>42776</v>
      </c>
      <c r="B87" s="69" t="s">
        <v>54</v>
      </c>
      <c r="C87" s="61" t="s">
        <v>1529</v>
      </c>
      <c r="D87" s="69" t="s">
        <v>195</v>
      </c>
      <c r="E87" s="155" t="s">
        <v>56</v>
      </c>
      <c r="F87" s="69" t="s">
        <v>695</v>
      </c>
      <c r="G87" s="69">
        <v>3</v>
      </c>
      <c r="H87" s="288">
        <v>42772.3541666667</v>
      </c>
      <c r="I87" s="288">
        <v>42772.7708333333</v>
      </c>
      <c r="J87" s="86">
        <f t="shared" si="2"/>
        <v>9.99999999837019</v>
      </c>
      <c r="K87" s="26">
        <v>23</v>
      </c>
      <c r="L87" s="259">
        <f t="shared" si="3"/>
        <v>229.999999962514</v>
      </c>
      <c r="M87" s="9"/>
    </row>
    <row r="88" spans="1:13">
      <c r="A88" s="287">
        <v>42776</v>
      </c>
      <c r="B88" s="69" t="s">
        <v>54</v>
      </c>
      <c r="C88" s="61" t="s">
        <v>1529</v>
      </c>
      <c r="D88" s="69" t="s">
        <v>195</v>
      </c>
      <c r="E88" s="155" t="s">
        <v>56</v>
      </c>
      <c r="F88" s="69" t="s">
        <v>695</v>
      </c>
      <c r="G88" s="69">
        <v>3</v>
      </c>
      <c r="H88" s="288">
        <v>42773.3541666667</v>
      </c>
      <c r="I88" s="288">
        <v>42773.6666666667</v>
      </c>
      <c r="J88" s="86">
        <f t="shared" si="2"/>
        <v>7.5</v>
      </c>
      <c r="K88" s="26">
        <v>23</v>
      </c>
      <c r="L88" s="259">
        <f t="shared" si="3"/>
        <v>172.5</v>
      </c>
      <c r="M88" s="9"/>
    </row>
    <row r="89" spans="1:13">
      <c r="A89" s="287">
        <v>42779</v>
      </c>
      <c r="B89" s="155" t="s">
        <v>54</v>
      </c>
      <c r="C89" s="61" t="s">
        <v>96</v>
      </c>
      <c r="D89" s="165" t="s">
        <v>174</v>
      </c>
      <c r="E89" s="242" t="s">
        <v>175</v>
      </c>
      <c r="F89" s="69" t="s">
        <v>695</v>
      </c>
      <c r="G89" s="69">
        <v>4</v>
      </c>
      <c r="H89" s="288">
        <v>42774.6041666667</v>
      </c>
      <c r="I89" s="288">
        <v>42778.7916666667</v>
      </c>
      <c r="J89" s="86">
        <f t="shared" si="2"/>
        <v>100.5</v>
      </c>
      <c r="K89" s="26">
        <v>23</v>
      </c>
      <c r="L89" s="259">
        <f t="shared" si="3"/>
        <v>2311.5</v>
      </c>
      <c r="M89" s="9"/>
    </row>
    <row r="90" spans="1:13">
      <c r="A90" s="287">
        <v>42779</v>
      </c>
      <c r="B90" s="69" t="s">
        <v>54</v>
      </c>
      <c r="C90" s="61" t="s">
        <v>96</v>
      </c>
      <c r="D90" s="69" t="s">
        <v>189</v>
      </c>
      <c r="E90" s="155" t="s">
        <v>56</v>
      </c>
      <c r="F90" s="69" t="s">
        <v>695</v>
      </c>
      <c r="G90" s="69">
        <v>4</v>
      </c>
      <c r="H90" s="288">
        <v>42756.5833333333</v>
      </c>
      <c r="I90" s="288">
        <v>42759.5</v>
      </c>
      <c r="J90" s="86">
        <f t="shared" si="2"/>
        <v>70.0000000008149</v>
      </c>
      <c r="K90" s="26">
        <v>23</v>
      </c>
      <c r="L90" s="259">
        <f t="shared" si="3"/>
        <v>1610.00000001874</v>
      </c>
      <c r="M90" s="9"/>
    </row>
    <row r="91" spans="1:13">
      <c r="A91" s="287">
        <v>42779</v>
      </c>
      <c r="B91" s="69" t="s">
        <v>54</v>
      </c>
      <c r="C91" s="61" t="s">
        <v>96</v>
      </c>
      <c r="D91" s="69" t="s">
        <v>189</v>
      </c>
      <c r="E91" s="155" t="s">
        <v>56</v>
      </c>
      <c r="F91" s="69" t="s">
        <v>695</v>
      </c>
      <c r="G91" s="69">
        <v>4</v>
      </c>
      <c r="H91" s="288">
        <v>42771.5</v>
      </c>
      <c r="I91" s="288">
        <v>42774.6041666667</v>
      </c>
      <c r="J91" s="86">
        <f t="shared" si="2"/>
        <v>74.5000000008149</v>
      </c>
      <c r="K91" s="26">
        <v>23</v>
      </c>
      <c r="L91" s="259">
        <f t="shared" si="3"/>
        <v>1713.50000001874</v>
      </c>
      <c r="M91" s="9"/>
    </row>
    <row r="92" spans="1:13">
      <c r="A92" s="287">
        <v>42779</v>
      </c>
      <c r="B92" s="69" t="s">
        <v>54</v>
      </c>
      <c r="C92" s="61" t="s">
        <v>1529</v>
      </c>
      <c r="D92" s="69" t="s">
        <v>195</v>
      </c>
      <c r="E92" s="155" t="s">
        <v>56</v>
      </c>
      <c r="F92" s="69" t="s">
        <v>698</v>
      </c>
      <c r="G92" s="69">
        <v>2</v>
      </c>
      <c r="H92" s="288">
        <v>42773.6666666667</v>
      </c>
      <c r="I92" s="288">
        <v>42773.8333333333</v>
      </c>
      <c r="J92" s="86">
        <f t="shared" si="2"/>
        <v>3.99999999837019</v>
      </c>
      <c r="K92" s="26">
        <v>23</v>
      </c>
      <c r="L92" s="259">
        <f t="shared" si="3"/>
        <v>91.9999999625143</v>
      </c>
      <c r="M92" s="9"/>
    </row>
    <row r="93" spans="1:13">
      <c r="A93" s="287">
        <v>42779</v>
      </c>
      <c r="B93" s="69" t="s">
        <v>54</v>
      </c>
      <c r="C93" s="61" t="s">
        <v>1529</v>
      </c>
      <c r="D93" s="69" t="s">
        <v>195</v>
      </c>
      <c r="E93" s="155" t="s">
        <v>56</v>
      </c>
      <c r="F93" s="69" t="s">
        <v>698</v>
      </c>
      <c r="G93" s="69">
        <v>2</v>
      </c>
      <c r="H93" s="288">
        <v>42774.3541666667</v>
      </c>
      <c r="I93" s="288">
        <v>42774.9583333333</v>
      </c>
      <c r="J93" s="86">
        <f t="shared" si="2"/>
        <v>14.4999999983702</v>
      </c>
      <c r="K93" s="26">
        <v>23</v>
      </c>
      <c r="L93" s="259">
        <f t="shared" si="3"/>
        <v>333.499999962514</v>
      </c>
      <c r="M93" s="9"/>
    </row>
    <row r="94" spans="1:13">
      <c r="A94" s="287">
        <v>42779</v>
      </c>
      <c r="B94" s="69" t="s">
        <v>54</v>
      </c>
      <c r="C94" s="61" t="s">
        <v>38</v>
      </c>
      <c r="D94" s="69" t="s">
        <v>716</v>
      </c>
      <c r="E94" s="155" t="s">
        <v>56</v>
      </c>
      <c r="F94" s="69" t="s">
        <v>745</v>
      </c>
      <c r="G94" s="69">
        <v>2</v>
      </c>
      <c r="H94" s="288">
        <v>42774.5</v>
      </c>
      <c r="I94" s="288">
        <v>42775.0416666667</v>
      </c>
      <c r="J94" s="293">
        <f t="shared" si="2"/>
        <v>13.0000000008149</v>
      </c>
      <c r="K94" s="26">
        <v>23</v>
      </c>
      <c r="L94" s="259">
        <f t="shared" si="3"/>
        <v>299.000000018743</v>
      </c>
      <c r="M94" s="9"/>
    </row>
    <row r="95" spans="1:13">
      <c r="A95" s="287">
        <v>42779</v>
      </c>
      <c r="B95" s="69" t="s">
        <v>54</v>
      </c>
      <c r="C95" s="61" t="s">
        <v>45</v>
      </c>
      <c r="D95" s="69" t="s">
        <v>157</v>
      </c>
      <c r="E95" s="69" t="s">
        <v>56</v>
      </c>
      <c r="F95" s="69" t="s">
        <v>1085</v>
      </c>
      <c r="G95" s="69">
        <v>2</v>
      </c>
      <c r="H95" s="288">
        <v>42776.7916666667</v>
      </c>
      <c r="I95" s="288">
        <v>42777.3125</v>
      </c>
      <c r="J95" s="293">
        <f t="shared" si="2"/>
        <v>12.4999999991851</v>
      </c>
      <c r="K95" s="26">
        <v>23</v>
      </c>
      <c r="L95" s="259">
        <f t="shared" si="3"/>
        <v>287.499999981257</v>
      </c>
      <c r="M95" s="9"/>
    </row>
    <row r="96" spans="1:13">
      <c r="A96" s="287">
        <v>42779</v>
      </c>
      <c r="B96" s="69" t="s">
        <v>54</v>
      </c>
      <c r="C96" s="61" t="s">
        <v>144</v>
      </c>
      <c r="D96" s="69" t="s">
        <v>145</v>
      </c>
      <c r="E96" s="69" t="s">
        <v>56</v>
      </c>
      <c r="F96" s="69" t="s">
        <v>759</v>
      </c>
      <c r="G96" s="69">
        <v>1</v>
      </c>
      <c r="H96" s="288">
        <v>42774.625</v>
      </c>
      <c r="I96" s="288">
        <v>42774.75</v>
      </c>
      <c r="J96" s="86">
        <f t="shared" si="2"/>
        <v>3</v>
      </c>
      <c r="K96" s="26">
        <v>23</v>
      </c>
      <c r="L96" s="259">
        <f t="shared" si="3"/>
        <v>69</v>
      </c>
      <c r="M96" s="9"/>
    </row>
    <row r="97" spans="1:13">
      <c r="A97" s="287">
        <v>42779</v>
      </c>
      <c r="B97" s="69" t="s">
        <v>54</v>
      </c>
      <c r="C97" s="61" t="s">
        <v>144</v>
      </c>
      <c r="D97" s="69" t="s">
        <v>145</v>
      </c>
      <c r="E97" s="69" t="s">
        <v>56</v>
      </c>
      <c r="F97" s="69" t="s">
        <v>759</v>
      </c>
      <c r="G97" s="69">
        <v>1</v>
      </c>
      <c r="H97" s="288">
        <v>42774.75</v>
      </c>
      <c r="I97" s="288">
        <v>42774.875</v>
      </c>
      <c r="J97" s="86">
        <f t="shared" si="2"/>
        <v>3</v>
      </c>
      <c r="K97" s="26">
        <v>23</v>
      </c>
      <c r="L97" s="259">
        <f t="shared" si="3"/>
        <v>69</v>
      </c>
      <c r="M97" s="9"/>
    </row>
    <row r="98" spans="1:13">
      <c r="A98" s="287">
        <v>42779</v>
      </c>
      <c r="B98" s="69" t="s">
        <v>54</v>
      </c>
      <c r="C98" s="61" t="s">
        <v>38</v>
      </c>
      <c r="D98" s="69" t="s">
        <v>716</v>
      </c>
      <c r="E98" s="155" t="s">
        <v>56</v>
      </c>
      <c r="F98" s="69" t="s">
        <v>690</v>
      </c>
      <c r="G98" s="69">
        <v>1</v>
      </c>
      <c r="H98" s="288">
        <v>42775.9166666667</v>
      </c>
      <c r="I98" s="288">
        <v>42777.875</v>
      </c>
      <c r="J98" s="293">
        <f t="shared" si="2"/>
        <v>46.9999999991851</v>
      </c>
      <c r="K98" s="26">
        <v>23</v>
      </c>
      <c r="L98" s="259">
        <f t="shared" si="3"/>
        <v>1080.99999998126</v>
      </c>
      <c r="M98" s="9"/>
    </row>
    <row r="99" spans="1:13">
      <c r="A99" s="287">
        <v>42779</v>
      </c>
      <c r="B99" s="155" t="s">
        <v>54</v>
      </c>
      <c r="C99" s="188" t="s">
        <v>27</v>
      </c>
      <c r="D99" s="157" t="s">
        <v>131</v>
      </c>
      <c r="E99" s="155" t="s">
        <v>56</v>
      </c>
      <c r="F99" s="69" t="s">
        <v>801</v>
      </c>
      <c r="G99" s="69">
        <v>9</v>
      </c>
      <c r="H99" s="288">
        <v>42775.9583333333</v>
      </c>
      <c r="I99" s="288">
        <v>42776</v>
      </c>
      <c r="J99" s="86">
        <f t="shared" si="2"/>
        <v>1.00000000081491</v>
      </c>
      <c r="K99" s="26">
        <v>23</v>
      </c>
      <c r="L99" s="259">
        <f t="shared" si="3"/>
        <v>23.0000000187429</v>
      </c>
      <c r="M99" s="9"/>
    </row>
    <row r="100" spans="1:13">
      <c r="A100" s="287">
        <v>42779</v>
      </c>
      <c r="B100" s="69" t="s">
        <v>54</v>
      </c>
      <c r="C100" s="61" t="s">
        <v>96</v>
      </c>
      <c r="D100" s="69" t="s">
        <v>187</v>
      </c>
      <c r="E100" s="155" t="s">
        <v>56</v>
      </c>
      <c r="F100" s="69" t="s">
        <v>695</v>
      </c>
      <c r="G100" s="69">
        <v>9</v>
      </c>
      <c r="H100" s="288">
        <v>42770.5</v>
      </c>
      <c r="I100" s="288">
        <v>42770.9166666667</v>
      </c>
      <c r="J100" s="293">
        <f t="shared" si="2"/>
        <v>10.0000000008149</v>
      </c>
      <c r="K100" s="26">
        <v>23</v>
      </c>
      <c r="L100" s="259">
        <f t="shared" si="3"/>
        <v>230.000000018743</v>
      </c>
      <c r="M100" s="9"/>
    </row>
    <row r="101" spans="1:13">
      <c r="A101" s="287">
        <v>42779</v>
      </c>
      <c r="B101" s="69" t="s">
        <v>54</v>
      </c>
      <c r="C101" s="61" t="s">
        <v>96</v>
      </c>
      <c r="D101" s="69" t="s">
        <v>187</v>
      </c>
      <c r="E101" s="155" t="s">
        <v>56</v>
      </c>
      <c r="F101" s="69" t="s">
        <v>695</v>
      </c>
      <c r="G101" s="69">
        <v>9</v>
      </c>
      <c r="H101" s="288">
        <v>42771.3333333333</v>
      </c>
      <c r="I101" s="288">
        <v>42771.8333333333</v>
      </c>
      <c r="J101" s="293">
        <f t="shared" si="2"/>
        <v>12</v>
      </c>
      <c r="K101" s="26">
        <v>23</v>
      </c>
      <c r="L101" s="259">
        <f t="shared" si="3"/>
        <v>276</v>
      </c>
      <c r="M101" s="9"/>
    </row>
    <row r="102" spans="1:13">
      <c r="A102" s="287">
        <v>42779</v>
      </c>
      <c r="B102" s="69" t="s">
        <v>54</v>
      </c>
      <c r="C102" s="61" t="s">
        <v>96</v>
      </c>
      <c r="D102" s="69" t="s">
        <v>187</v>
      </c>
      <c r="E102" s="155" t="s">
        <v>56</v>
      </c>
      <c r="F102" s="69" t="s">
        <v>695</v>
      </c>
      <c r="G102" s="69">
        <v>9</v>
      </c>
      <c r="H102" s="288">
        <v>42772.3541666667</v>
      </c>
      <c r="I102" s="288">
        <v>42772.875</v>
      </c>
      <c r="J102" s="293">
        <f t="shared" si="2"/>
        <v>12.4999999991851</v>
      </c>
      <c r="K102" s="26">
        <v>23</v>
      </c>
      <c r="L102" s="259">
        <f t="shared" si="3"/>
        <v>287.499999981257</v>
      </c>
      <c r="M102" s="9"/>
    </row>
    <row r="103" spans="1:13">
      <c r="A103" s="287">
        <v>42779</v>
      </c>
      <c r="B103" s="69" t="s">
        <v>54</v>
      </c>
      <c r="C103" s="61" t="s">
        <v>96</v>
      </c>
      <c r="D103" s="69" t="s">
        <v>187</v>
      </c>
      <c r="E103" s="155" t="s">
        <v>56</v>
      </c>
      <c r="F103" s="69" t="s">
        <v>695</v>
      </c>
      <c r="G103" s="69">
        <v>9</v>
      </c>
      <c r="H103" s="288">
        <v>42773.3541666667</v>
      </c>
      <c r="I103" s="288">
        <v>42775.3333333333</v>
      </c>
      <c r="J103" s="293">
        <f t="shared" si="2"/>
        <v>47.4999999983702</v>
      </c>
      <c r="K103" s="26">
        <v>23</v>
      </c>
      <c r="L103" s="259">
        <f t="shared" si="3"/>
        <v>1092.49999996251</v>
      </c>
      <c r="M103" s="9"/>
    </row>
    <row r="104" spans="1:13">
      <c r="A104" s="287">
        <v>42779</v>
      </c>
      <c r="B104" s="155" t="s">
        <v>54</v>
      </c>
      <c r="C104" s="188" t="s">
        <v>27</v>
      </c>
      <c r="D104" s="157" t="s">
        <v>130</v>
      </c>
      <c r="E104" s="155" t="s">
        <v>56</v>
      </c>
      <c r="F104" s="69" t="s">
        <v>801</v>
      </c>
      <c r="G104" s="69">
        <v>9</v>
      </c>
      <c r="H104" s="288">
        <v>42775.2708333333</v>
      </c>
      <c r="I104" s="288">
        <v>42775.375</v>
      </c>
      <c r="J104" s="86">
        <f t="shared" si="2"/>
        <v>2.50000000081491</v>
      </c>
      <c r="K104" s="26">
        <v>23</v>
      </c>
      <c r="L104" s="259">
        <f t="shared" si="3"/>
        <v>57.5000000187429</v>
      </c>
      <c r="M104" s="9"/>
    </row>
    <row r="105" spans="1:13">
      <c r="A105" s="287">
        <v>42779</v>
      </c>
      <c r="B105" s="69" t="s">
        <v>54</v>
      </c>
      <c r="C105" s="61" t="s">
        <v>163</v>
      </c>
      <c r="D105" s="69" t="s">
        <v>190</v>
      </c>
      <c r="E105" s="155" t="s">
        <v>56</v>
      </c>
      <c r="F105" s="69" t="s">
        <v>698</v>
      </c>
      <c r="G105" s="69">
        <v>9</v>
      </c>
      <c r="H105" s="288">
        <v>42775.9791666667</v>
      </c>
      <c r="I105" s="288">
        <v>42777.625</v>
      </c>
      <c r="J105" s="293">
        <f t="shared" si="2"/>
        <v>39.4999999991851</v>
      </c>
      <c r="K105" s="26">
        <v>23</v>
      </c>
      <c r="L105" s="259">
        <f t="shared" si="3"/>
        <v>908.499999981257</v>
      </c>
      <c r="M105" s="9"/>
    </row>
    <row r="106" spans="1:13">
      <c r="A106" s="287">
        <v>42779</v>
      </c>
      <c r="B106" s="155" t="s">
        <v>54</v>
      </c>
      <c r="C106" s="188" t="s">
        <v>27</v>
      </c>
      <c r="D106" s="157" t="s">
        <v>135</v>
      </c>
      <c r="E106" s="155" t="s">
        <v>56</v>
      </c>
      <c r="F106" s="69" t="s">
        <v>759</v>
      </c>
      <c r="G106" s="69">
        <v>2</v>
      </c>
      <c r="H106" s="288">
        <v>42777.3333333333</v>
      </c>
      <c r="I106" s="288">
        <v>42777.5</v>
      </c>
      <c r="J106" s="86">
        <f t="shared" si="2"/>
        <v>4.00000000081491</v>
      </c>
      <c r="K106" s="26">
        <v>23</v>
      </c>
      <c r="L106" s="259">
        <f t="shared" si="3"/>
        <v>92.0000000187429</v>
      </c>
      <c r="M106" s="9"/>
    </row>
    <row r="107" spans="1:13">
      <c r="A107" s="287">
        <v>42781</v>
      </c>
      <c r="B107" s="155" t="s">
        <v>54</v>
      </c>
      <c r="C107" s="54" t="s">
        <v>96</v>
      </c>
      <c r="D107" s="155" t="s">
        <v>792</v>
      </c>
      <c r="E107" s="155" t="s">
        <v>84</v>
      </c>
      <c r="F107" s="69" t="s">
        <v>698</v>
      </c>
      <c r="G107" s="69">
        <v>1</v>
      </c>
      <c r="H107" s="288">
        <v>42778.1666666667</v>
      </c>
      <c r="I107" s="288">
        <v>42779.5833333333</v>
      </c>
      <c r="J107" s="293">
        <f t="shared" si="2"/>
        <v>33.9999999983702</v>
      </c>
      <c r="K107" s="26">
        <v>23</v>
      </c>
      <c r="L107" s="259">
        <f t="shared" si="3"/>
        <v>781.999999962514</v>
      </c>
      <c r="M107" s="9"/>
    </row>
    <row r="108" spans="1:13">
      <c r="A108" s="287">
        <v>42781</v>
      </c>
      <c r="B108" s="69" t="s">
        <v>54</v>
      </c>
      <c r="C108" s="61" t="s">
        <v>82</v>
      </c>
      <c r="D108" s="69" t="s">
        <v>192</v>
      </c>
      <c r="E108" s="155" t="s">
        <v>56</v>
      </c>
      <c r="F108" s="69" t="s">
        <v>695</v>
      </c>
      <c r="G108" s="69">
        <v>3</v>
      </c>
      <c r="H108" s="288">
        <v>42774.9583333333</v>
      </c>
      <c r="I108" s="288">
        <v>42777.9791666667</v>
      </c>
      <c r="J108" s="293">
        <f t="shared" si="2"/>
        <v>72.5000000016298</v>
      </c>
      <c r="K108" s="26">
        <v>23</v>
      </c>
      <c r="L108" s="259">
        <f t="shared" si="3"/>
        <v>1667.50000003749</v>
      </c>
      <c r="M108" s="9"/>
    </row>
    <row r="109" spans="1:13">
      <c r="A109" s="287">
        <v>42781</v>
      </c>
      <c r="B109" s="155" t="s">
        <v>54</v>
      </c>
      <c r="C109" s="161" t="s">
        <v>27</v>
      </c>
      <c r="D109" s="162" t="s">
        <v>108</v>
      </c>
      <c r="E109" s="155" t="s">
        <v>56</v>
      </c>
      <c r="F109" s="69" t="s">
        <v>987</v>
      </c>
      <c r="G109" s="69">
        <v>9</v>
      </c>
      <c r="H109" s="288">
        <v>42779</v>
      </c>
      <c r="I109" s="288">
        <v>42779.9166666667</v>
      </c>
      <c r="J109" s="86">
        <f t="shared" si="2"/>
        <v>22.0000000008149</v>
      </c>
      <c r="K109" s="26">
        <v>23</v>
      </c>
      <c r="L109" s="259">
        <f t="shared" si="3"/>
        <v>506.000000018743</v>
      </c>
      <c r="M109" s="9"/>
    </row>
    <row r="110" spans="1:13">
      <c r="A110" s="287">
        <v>42781</v>
      </c>
      <c r="B110" s="155" t="s">
        <v>54</v>
      </c>
      <c r="C110" s="161" t="s">
        <v>27</v>
      </c>
      <c r="D110" s="162" t="s">
        <v>109</v>
      </c>
      <c r="E110" s="155" t="s">
        <v>56</v>
      </c>
      <c r="F110" s="69" t="s">
        <v>987</v>
      </c>
      <c r="G110" s="69">
        <v>9</v>
      </c>
      <c r="H110" s="288">
        <v>42779.9166666667</v>
      </c>
      <c r="I110" s="288">
        <v>42780.3333333333</v>
      </c>
      <c r="J110" s="86">
        <f t="shared" si="2"/>
        <v>9.99999999837019</v>
      </c>
      <c r="K110" s="26">
        <v>23</v>
      </c>
      <c r="L110" s="259">
        <f t="shared" si="3"/>
        <v>229.999999962514</v>
      </c>
      <c r="M110" s="9"/>
    </row>
    <row r="111" spans="1:13">
      <c r="A111" s="287">
        <v>42783</v>
      </c>
      <c r="B111" s="69" t="s">
        <v>54</v>
      </c>
      <c r="C111" s="61" t="s">
        <v>82</v>
      </c>
      <c r="D111" s="69" t="s">
        <v>192</v>
      </c>
      <c r="E111" s="155" t="s">
        <v>56</v>
      </c>
      <c r="F111" s="69" t="s">
        <v>690</v>
      </c>
      <c r="G111" s="69">
        <v>6</v>
      </c>
      <c r="H111" s="288">
        <v>42782.75</v>
      </c>
      <c r="I111" s="288">
        <v>42782.7916666667</v>
      </c>
      <c r="J111" s="293">
        <f t="shared" si="2"/>
        <v>1.00000000081491</v>
      </c>
      <c r="K111" s="26">
        <v>18</v>
      </c>
      <c r="L111" s="259">
        <f t="shared" si="3"/>
        <v>18.0000000146683</v>
      </c>
      <c r="M111" s="9"/>
    </row>
    <row r="112" spans="1:13">
      <c r="A112" s="287">
        <v>42783</v>
      </c>
      <c r="B112" s="69" t="s">
        <v>54</v>
      </c>
      <c r="C112" s="61" t="s">
        <v>45</v>
      </c>
      <c r="D112" s="69" t="s">
        <v>156</v>
      </c>
      <c r="E112" s="69" t="s">
        <v>56</v>
      </c>
      <c r="F112" s="69" t="s">
        <v>1085</v>
      </c>
      <c r="G112" s="69">
        <v>6</v>
      </c>
      <c r="H112" s="288">
        <v>42780.4166666667</v>
      </c>
      <c r="I112" s="288">
        <v>42780.5416666667</v>
      </c>
      <c r="J112" s="86">
        <f t="shared" si="2"/>
        <v>3</v>
      </c>
      <c r="K112" s="26">
        <v>18</v>
      </c>
      <c r="L112" s="259">
        <f t="shared" si="3"/>
        <v>54</v>
      </c>
      <c r="M112" s="9"/>
    </row>
    <row r="113" spans="1:13">
      <c r="A113" s="287">
        <v>42783</v>
      </c>
      <c r="B113" s="69" t="s">
        <v>54</v>
      </c>
      <c r="C113" s="61" t="s">
        <v>82</v>
      </c>
      <c r="D113" s="69" t="s">
        <v>192</v>
      </c>
      <c r="E113" s="155" t="s">
        <v>56</v>
      </c>
      <c r="F113" s="69" t="s">
        <v>821</v>
      </c>
      <c r="G113" s="69">
        <v>10</v>
      </c>
      <c r="H113" s="288">
        <v>42780.6666666667</v>
      </c>
      <c r="I113" s="288">
        <v>42781.375</v>
      </c>
      <c r="J113" s="293">
        <f t="shared" si="2"/>
        <v>16.9999999991851</v>
      </c>
      <c r="K113" s="26">
        <v>23</v>
      </c>
      <c r="L113" s="259">
        <f t="shared" si="3"/>
        <v>390.999999981257</v>
      </c>
      <c r="M113" s="9"/>
    </row>
    <row r="114" spans="1:13">
      <c r="A114" s="287">
        <v>42783</v>
      </c>
      <c r="B114" s="155" t="s">
        <v>54</v>
      </c>
      <c r="C114" s="161" t="s">
        <v>30</v>
      </c>
      <c r="D114" s="162" t="s">
        <v>113</v>
      </c>
      <c r="E114" s="155" t="s">
        <v>56</v>
      </c>
      <c r="F114" s="69" t="s">
        <v>987</v>
      </c>
      <c r="G114" s="69">
        <v>10</v>
      </c>
      <c r="H114" s="288">
        <v>42781.375</v>
      </c>
      <c r="I114" s="288">
        <v>42781.7083333333</v>
      </c>
      <c r="J114" s="86">
        <f t="shared" si="2"/>
        <v>7.99999999918509</v>
      </c>
      <c r="K114" s="26">
        <v>23</v>
      </c>
      <c r="L114" s="259">
        <f t="shared" si="3"/>
        <v>183.999999981257</v>
      </c>
      <c r="M114" s="9"/>
    </row>
    <row r="115" spans="1:13">
      <c r="A115" s="287">
        <v>42783</v>
      </c>
      <c r="B115" s="69" t="s">
        <v>54</v>
      </c>
      <c r="C115" s="61" t="s">
        <v>96</v>
      </c>
      <c r="D115" s="69" t="s">
        <v>187</v>
      </c>
      <c r="E115" s="155" t="s">
        <v>56</v>
      </c>
      <c r="F115" s="69" t="s">
        <v>698</v>
      </c>
      <c r="G115" s="69">
        <v>10</v>
      </c>
      <c r="H115" s="288">
        <v>42781.7708333333</v>
      </c>
      <c r="I115" s="288">
        <v>42782.8333333333</v>
      </c>
      <c r="J115" s="293">
        <f t="shared" si="2"/>
        <v>25.5</v>
      </c>
      <c r="K115" s="26">
        <v>23</v>
      </c>
      <c r="L115" s="259">
        <f t="shared" si="3"/>
        <v>586.5</v>
      </c>
      <c r="M115" s="9"/>
    </row>
    <row r="116" spans="1:13">
      <c r="A116" s="287">
        <v>42783</v>
      </c>
      <c r="B116" s="69" t="s">
        <v>54</v>
      </c>
      <c r="C116" s="61" t="s">
        <v>38</v>
      </c>
      <c r="D116" s="69" t="s">
        <v>716</v>
      </c>
      <c r="E116" s="155" t="s">
        <v>56</v>
      </c>
      <c r="F116" s="69" t="s">
        <v>698</v>
      </c>
      <c r="G116" s="69">
        <v>5</v>
      </c>
      <c r="H116" s="288">
        <v>42777.9166666667</v>
      </c>
      <c r="I116" s="288">
        <v>42781.5416666667</v>
      </c>
      <c r="J116" s="293">
        <f t="shared" si="2"/>
        <v>87</v>
      </c>
      <c r="K116" s="26">
        <v>25</v>
      </c>
      <c r="L116" s="259">
        <f t="shared" si="3"/>
        <v>2175</v>
      </c>
      <c r="M116" s="9"/>
    </row>
    <row r="117" spans="1:13">
      <c r="A117" s="287">
        <v>42783</v>
      </c>
      <c r="B117" s="155" t="s">
        <v>54</v>
      </c>
      <c r="C117" s="54" t="s">
        <v>23</v>
      </c>
      <c r="D117" s="155" t="s">
        <v>763</v>
      </c>
      <c r="E117" s="155" t="s">
        <v>764</v>
      </c>
      <c r="F117" s="69" t="s">
        <v>1085</v>
      </c>
      <c r="G117" s="69">
        <v>5</v>
      </c>
      <c r="H117" s="288">
        <v>42781.5416666667</v>
      </c>
      <c r="I117" s="288">
        <v>42781.625</v>
      </c>
      <c r="J117" s="293">
        <f t="shared" si="2"/>
        <v>1.99999999918509</v>
      </c>
      <c r="K117" s="26">
        <v>25</v>
      </c>
      <c r="L117" s="259">
        <f t="shared" si="3"/>
        <v>49.9999999796273</v>
      </c>
      <c r="M117" s="9"/>
    </row>
    <row r="118" spans="1:13">
      <c r="A118" s="287">
        <v>42783</v>
      </c>
      <c r="B118" s="69" t="s">
        <v>54</v>
      </c>
      <c r="C118" s="61" t="s">
        <v>163</v>
      </c>
      <c r="D118" s="69" t="s">
        <v>194</v>
      </c>
      <c r="E118" s="155" t="s">
        <v>56</v>
      </c>
      <c r="F118" s="69" t="s">
        <v>1085</v>
      </c>
      <c r="G118" s="69">
        <v>1</v>
      </c>
      <c r="H118" s="288">
        <v>42782.4791666667</v>
      </c>
      <c r="I118" s="288">
        <v>42782.6041666667</v>
      </c>
      <c r="J118" s="86">
        <f t="shared" si="2"/>
        <v>3</v>
      </c>
      <c r="K118" s="26">
        <v>23</v>
      </c>
      <c r="L118" s="259">
        <f t="shared" si="3"/>
        <v>69</v>
      </c>
      <c r="M118" s="9"/>
    </row>
    <row r="119" spans="1:13">
      <c r="A119" s="287">
        <v>42783</v>
      </c>
      <c r="B119" s="155" t="s">
        <v>54</v>
      </c>
      <c r="C119" s="161" t="s">
        <v>82</v>
      </c>
      <c r="D119" s="166" t="s">
        <v>98</v>
      </c>
      <c r="E119" s="68" t="s">
        <v>84</v>
      </c>
      <c r="F119" s="69" t="s">
        <v>1016</v>
      </c>
      <c r="G119" s="69">
        <v>1</v>
      </c>
      <c r="H119" s="288">
        <v>42782.6041666667</v>
      </c>
      <c r="I119" s="288">
        <v>42782.6666666667</v>
      </c>
      <c r="J119" s="86">
        <f t="shared" si="2"/>
        <v>1.5</v>
      </c>
      <c r="K119" s="26">
        <v>23</v>
      </c>
      <c r="L119" s="259">
        <f t="shared" si="3"/>
        <v>34.5</v>
      </c>
      <c r="M119" s="9"/>
    </row>
    <row r="120" spans="1:13">
      <c r="A120" s="287">
        <v>42783</v>
      </c>
      <c r="B120" s="155" t="s">
        <v>54</v>
      </c>
      <c r="C120" s="54" t="s">
        <v>96</v>
      </c>
      <c r="D120" s="155" t="s">
        <v>792</v>
      </c>
      <c r="E120" s="155" t="s">
        <v>84</v>
      </c>
      <c r="F120" s="69" t="s">
        <v>698</v>
      </c>
      <c r="G120" s="69">
        <v>2</v>
      </c>
      <c r="H120" s="288">
        <v>42780.625</v>
      </c>
      <c r="I120" s="288">
        <v>42781.8333333333</v>
      </c>
      <c r="J120" s="293">
        <f t="shared" si="2"/>
        <v>28.9999999991851</v>
      </c>
      <c r="K120" s="26">
        <v>23</v>
      </c>
      <c r="L120" s="259">
        <f t="shared" si="3"/>
        <v>666.999999981257</v>
      </c>
      <c r="M120" s="9"/>
    </row>
    <row r="121" spans="1:13">
      <c r="A121" s="287">
        <v>42783</v>
      </c>
      <c r="B121" s="69" t="s">
        <v>54</v>
      </c>
      <c r="C121" s="61" t="s">
        <v>45</v>
      </c>
      <c r="D121" s="69" t="s">
        <v>157</v>
      </c>
      <c r="E121" s="69" t="s">
        <v>56</v>
      </c>
      <c r="F121" s="69" t="s">
        <v>751</v>
      </c>
      <c r="G121" s="69">
        <v>2</v>
      </c>
      <c r="H121" s="288">
        <v>42781.9166666667</v>
      </c>
      <c r="I121" s="288">
        <v>42781.9583333333</v>
      </c>
      <c r="J121" s="293">
        <f t="shared" si="2"/>
        <v>0.999999998370185</v>
      </c>
      <c r="K121" s="26">
        <v>23</v>
      </c>
      <c r="L121" s="259">
        <f t="shared" si="3"/>
        <v>22.9999999625143</v>
      </c>
      <c r="M121" s="9"/>
    </row>
    <row r="122" spans="1:13">
      <c r="A122" s="287">
        <v>42783</v>
      </c>
      <c r="B122" s="69" t="s">
        <v>54</v>
      </c>
      <c r="C122" s="61" t="s">
        <v>163</v>
      </c>
      <c r="D122" s="69" t="s">
        <v>190</v>
      </c>
      <c r="E122" s="155" t="s">
        <v>56</v>
      </c>
      <c r="F122" s="69" t="s">
        <v>695</v>
      </c>
      <c r="G122" s="69">
        <v>3</v>
      </c>
      <c r="H122" s="288">
        <v>42777.9791666667</v>
      </c>
      <c r="I122" s="288">
        <v>42782.4375</v>
      </c>
      <c r="J122" s="293">
        <f t="shared" si="2"/>
        <v>106.999999999185</v>
      </c>
      <c r="K122" s="26">
        <v>23</v>
      </c>
      <c r="L122" s="259">
        <f t="shared" si="3"/>
        <v>2460.99999998126</v>
      </c>
      <c r="M122" s="9"/>
    </row>
    <row r="123" spans="1:13">
      <c r="A123" s="287">
        <v>42783</v>
      </c>
      <c r="B123" s="155" t="s">
        <v>54</v>
      </c>
      <c r="C123" s="61" t="s">
        <v>96</v>
      </c>
      <c r="D123" s="165" t="s">
        <v>168</v>
      </c>
      <c r="E123" s="242" t="s">
        <v>169</v>
      </c>
      <c r="F123" s="69" t="s">
        <v>695</v>
      </c>
      <c r="G123" s="69">
        <v>4</v>
      </c>
      <c r="H123" s="288">
        <v>42778.7916666667</v>
      </c>
      <c r="I123" s="288">
        <v>42781.8333333333</v>
      </c>
      <c r="J123" s="86">
        <f t="shared" si="2"/>
        <v>72.9999999983702</v>
      </c>
      <c r="K123" s="26">
        <v>23</v>
      </c>
      <c r="L123" s="259">
        <f t="shared" si="3"/>
        <v>1678.99999996251</v>
      </c>
      <c r="M123" s="9"/>
    </row>
    <row r="124" spans="1:13">
      <c r="A124" s="287">
        <v>42786</v>
      </c>
      <c r="B124" s="155" t="s">
        <v>54</v>
      </c>
      <c r="C124" s="61" t="s">
        <v>96</v>
      </c>
      <c r="D124" s="165" t="s">
        <v>168</v>
      </c>
      <c r="E124" s="242" t="s">
        <v>169</v>
      </c>
      <c r="F124" s="69" t="s">
        <v>698</v>
      </c>
      <c r="G124" s="69">
        <v>8</v>
      </c>
      <c r="H124" s="288">
        <v>42780.375</v>
      </c>
      <c r="I124" s="288">
        <v>42783.9583333333</v>
      </c>
      <c r="J124" s="86">
        <f t="shared" si="2"/>
        <v>85.9999999991851</v>
      </c>
      <c r="K124" s="26">
        <v>18</v>
      </c>
      <c r="L124" s="259">
        <f t="shared" si="3"/>
        <v>1547.99999998533</v>
      </c>
      <c r="M124" s="9"/>
    </row>
    <row r="125" spans="1:13">
      <c r="A125" s="287">
        <v>42786</v>
      </c>
      <c r="B125" s="155" t="s">
        <v>54</v>
      </c>
      <c r="C125" s="161" t="s">
        <v>82</v>
      </c>
      <c r="D125" s="166" t="s">
        <v>98</v>
      </c>
      <c r="E125" s="68" t="s">
        <v>84</v>
      </c>
      <c r="F125" s="69" t="s">
        <v>1085</v>
      </c>
      <c r="G125" s="69">
        <v>6</v>
      </c>
      <c r="H125" s="288">
        <v>42783.4375</v>
      </c>
      <c r="I125" s="288">
        <v>42783.5</v>
      </c>
      <c r="J125" s="86">
        <f t="shared" si="2"/>
        <v>1.5</v>
      </c>
      <c r="K125" s="26">
        <v>18</v>
      </c>
      <c r="L125" s="259">
        <f t="shared" si="3"/>
        <v>27</v>
      </c>
      <c r="M125" s="9"/>
    </row>
    <row r="126" spans="1:13">
      <c r="A126" s="287">
        <v>42786</v>
      </c>
      <c r="B126" s="155" t="s">
        <v>54</v>
      </c>
      <c r="C126" s="188" t="s">
        <v>127</v>
      </c>
      <c r="D126" s="157" t="s">
        <v>129</v>
      </c>
      <c r="E126" s="155" t="s">
        <v>56</v>
      </c>
      <c r="F126" s="69" t="s">
        <v>1085</v>
      </c>
      <c r="G126" s="69">
        <v>8</v>
      </c>
      <c r="H126" s="288">
        <v>42783.5833333333</v>
      </c>
      <c r="I126" s="288">
        <v>42783.75</v>
      </c>
      <c r="J126" s="86">
        <f t="shared" si="2"/>
        <v>4.00000000081491</v>
      </c>
      <c r="K126" s="26">
        <v>18</v>
      </c>
      <c r="L126" s="259">
        <f t="shared" si="3"/>
        <v>72.0000000146683</v>
      </c>
      <c r="M126" s="9"/>
    </row>
    <row r="127" spans="1:13">
      <c r="A127" s="287">
        <v>42786</v>
      </c>
      <c r="B127" s="69" t="s">
        <v>54</v>
      </c>
      <c r="C127" s="61" t="s">
        <v>38</v>
      </c>
      <c r="D127" s="69" t="s">
        <v>716</v>
      </c>
      <c r="E127" s="155" t="s">
        <v>56</v>
      </c>
      <c r="F127" s="69" t="s">
        <v>690</v>
      </c>
      <c r="G127" s="69">
        <v>6</v>
      </c>
      <c r="H127" s="288">
        <v>42783.75</v>
      </c>
      <c r="I127" s="288">
        <v>42783.9583333333</v>
      </c>
      <c r="J127" s="293">
        <f t="shared" si="2"/>
        <v>4.99999999918509</v>
      </c>
      <c r="K127" s="26">
        <v>18</v>
      </c>
      <c r="L127" s="259">
        <f t="shared" si="3"/>
        <v>89.9999999853317</v>
      </c>
      <c r="M127" s="9"/>
    </row>
    <row r="128" spans="1:13">
      <c r="A128" s="287">
        <v>42786</v>
      </c>
      <c r="B128" s="69" t="s">
        <v>54</v>
      </c>
      <c r="C128" s="61" t="s">
        <v>38</v>
      </c>
      <c r="D128" s="69" t="s">
        <v>716</v>
      </c>
      <c r="E128" s="155" t="s">
        <v>56</v>
      </c>
      <c r="F128" s="69" t="s">
        <v>745</v>
      </c>
      <c r="G128" s="69">
        <v>6</v>
      </c>
      <c r="H128" s="288">
        <v>42785.7916666667</v>
      </c>
      <c r="I128" s="288">
        <v>42785.9166666667</v>
      </c>
      <c r="J128" s="293">
        <f t="shared" si="2"/>
        <v>3</v>
      </c>
      <c r="K128" s="26">
        <v>18</v>
      </c>
      <c r="L128" s="259">
        <f t="shared" si="3"/>
        <v>54</v>
      </c>
      <c r="M128" s="9"/>
    </row>
    <row r="129" spans="1:13">
      <c r="A129" s="287">
        <v>42786</v>
      </c>
      <c r="B129" s="69" t="s">
        <v>54</v>
      </c>
      <c r="C129" s="61" t="s">
        <v>38</v>
      </c>
      <c r="D129" s="69" t="s">
        <v>716</v>
      </c>
      <c r="E129" s="155" t="s">
        <v>56</v>
      </c>
      <c r="F129" s="69" t="s">
        <v>745</v>
      </c>
      <c r="G129" s="69">
        <v>6</v>
      </c>
      <c r="H129" s="288">
        <v>42785.9166666667</v>
      </c>
      <c r="I129" s="288">
        <v>42786.2916666667</v>
      </c>
      <c r="J129" s="293">
        <f t="shared" si="2"/>
        <v>9</v>
      </c>
      <c r="K129" s="26">
        <v>18</v>
      </c>
      <c r="L129" s="259">
        <f t="shared" si="3"/>
        <v>162</v>
      </c>
      <c r="M129" s="9"/>
    </row>
    <row r="130" spans="1:13">
      <c r="A130" s="287">
        <v>42786</v>
      </c>
      <c r="B130" s="69" t="s">
        <v>54</v>
      </c>
      <c r="C130" s="61" t="s">
        <v>45</v>
      </c>
      <c r="D130" s="69" t="s">
        <v>157</v>
      </c>
      <c r="E130" s="69" t="s">
        <v>56</v>
      </c>
      <c r="F130" s="69" t="s">
        <v>1085</v>
      </c>
      <c r="G130" s="69">
        <v>9</v>
      </c>
      <c r="H130" s="288">
        <v>42785.5833333333</v>
      </c>
      <c r="I130" s="288">
        <v>42785.9166666667</v>
      </c>
      <c r="J130" s="293">
        <f t="shared" si="2"/>
        <v>8.00000000162981</v>
      </c>
      <c r="K130" s="26">
        <v>23</v>
      </c>
      <c r="L130" s="259">
        <f t="shared" si="3"/>
        <v>184.000000037486</v>
      </c>
      <c r="M130" s="9"/>
    </row>
    <row r="131" spans="1:13">
      <c r="A131" s="287">
        <v>42786</v>
      </c>
      <c r="B131" s="69" t="s">
        <v>54</v>
      </c>
      <c r="C131" s="61" t="s">
        <v>45</v>
      </c>
      <c r="D131" s="69" t="s">
        <v>157</v>
      </c>
      <c r="E131" s="69" t="s">
        <v>56</v>
      </c>
      <c r="F131" s="69" t="s">
        <v>751</v>
      </c>
      <c r="G131" s="69">
        <v>1</v>
      </c>
      <c r="H131" s="288">
        <v>42783.5</v>
      </c>
      <c r="I131" s="288">
        <v>42783.5416666667</v>
      </c>
      <c r="J131" s="293">
        <f t="shared" si="2"/>
        <v>1.00000000081491</v>
      </c>
      <c r="K131" s="26">
        <v>23</v>
      </c>
      <c r="L131" s="259">
        <f t="shared" si="3"/>
        <v>23.0000000187429</v>
      </c>
      <c r="M131" s="9"/>
    </row>
    <row r="132" spans="1:13">
      <c r="A132" s="287">
        <v>42786</v>
      </c>
      <c r="B132" s="69" t="s">
        <v>54</v>
      </c>
      <c r="C132" s="61" t="s">
        <v>45</v>
      </c>
      <c r="D132" s="69" t="s">
        <v>157</v>
      </c>
      <c r="E132" s="69" t="s">
        <v>56</v>
      </c>
      <c r="F132" s="69" t="s">
        <v>751</v>
      </c>
      <c r="G132" s="69">
        <v>1</v>
      </c>
      <c r="H132" s="288">
        <v>42783.5416666667</v>
      </c>
      <c r="I132" s="288">
        <v>42783.5833333333</v>
      </c>
      <c r="J132" s="293">
        <f t="shared" si="2"/>
        <v>0.999999998370185</v>
      </c>
      <c r="K132" s="26">
        <v>23</v>
      </c>
      <c r="L132" s="259">
        <f t="shared" si="3"/>
        <v>22.9999999625143</v>
      </c>
      <c r="M132" s="9"/>
    </row>
    <row r="133" spans="1:13">
      <c r="A133" s="287">
        <v>42786</v>
      </c>
      <c r="B133" s="155" t="s">
        <v>54</v>
      </c>
      <c r="C133" s="161" t="s">
        <v>82</v>
      </c>
      <c r="D133" s="166" t="s">
        <v>104</v>
      </c>
      <c r="E133" s="68" t="s">
        <v>84</v>
      </c>
      <c r="F133" s="69" t="s">
        <v>751</v>
      </c>
      <c r="G133" s="69">
        <v>1</v>
      </c>
      <c r="H133" s="288">
        <v>42783.5833333333</v>
      </c>
      <c r="I133" s="288">
        <v>42783.7083333333</v>
      </c>
      <c r="J133" s="86">
        <f t="shared" si="2"/>
        <v>3</v>
      </c>
      <c r="K133" s="26">
        <v>23</v>
      </c>
      <c r="L133" s="259">
        <f t="shared" si="3"/>
        <v>69</v>
      </c>
      <c r="M133" s="9"/>
    </row>
    <row r="134" spans="1:13">
      <c r="A134" s="287">
        <v>42786</v>
      </c>
      <c r="B134" s="69" t="s">
        <v>54</v>
      </c>
      <c r="C134" s="61" t="s">
        <v>38</v>
      </c>
      <c r="D134" s="69" t="s">
        <v>716</v>
      </c>
      <c r="E134" s="155" t="s">
        <v>56</v>
      </c>
      <c r="F134" s="69" t="s">
        <v>745</v>
      </c>
      <c r="G134" s="69">
        <v>1</v>
      </c>
      <c r="H134" s="288">
        <v>42783.7083333333</v>
      </c>
      <c r="I134" s="288">
        <v>42783.875</v>
      </c>
      <c r="J134" s="293">
        <f t="shared" si="2"/>
        <v>4.00000000081491</v>
      </c>
      <c r="K134" s="26">
        <v>23</v>
      </c>
      <c r="L134" s="259">
        <f t="shared" si="3"/>
        <v>92.0000000187429</v>
      </c>
      <c r="M134" s="9"/>
    </row>
    <row r="135" spans="1:13">
      <c r="A135" s="287">
        <v>42786</v>
      </c>
      <c r="B135" s="155" t="s">
        <v>54</v>
      </c>
      <c r="C135" s="61" t="s">
        <v>96</v>
      </c>
      <c r="D135" s="165" t="s">
        <v>159</v>
      </c>
      <c r="E135" s="242" t="s">
        <v>160</v>
      </c>
      <c r="F135" s="69" t="s">
        <v>695</v>
      </c>
      <c r="G135" s="69">
        <v>1</v>
      </c>
      <c r="H135" s="288">
        <v>42782.6666666667</v>
      </c>
      <c r="I135" s="288">
        <v>42783.875</v>
      </c>
      <c r="J135" s="86">
        <f t="shared" si="2"/>
        <v>28.9999999991851</v>
      </c>
      <c r="K135" s="26">
        <v>23</v>
      </c>
      <c r="L135" s="259">
        <f t="shared" si="3"/>
        <v>666.999999981257</v>
      </c>
      <c r="M135" s="9"/>
    </row>
    <row r="136" spans="1:13">
      <c r="A136" s="287">
        <v>42786</v>
      </c>
      <c r="B136" s="155" t="s">
        <v>54</v>
      </c>
      <c r="C136" s="61" t="s">
        <v>96</v>
      </c>
      <c r="D136" s="165" t="s">
        <v>159</v>
      </c>
      <c r="E136" s="242" t="s">
        <v>160</v>
      </c>
      <c r="F136" s="69" t="s">
        <v>695</v>
      </c>
      <c r="G136" s="69">
        <v>1</v>
      </c>
      <c r="H136" s="288">
        <v>42783.5416666667</v>
      </c>
      <c r="I136" s="288">
        <v>42784.9375</v>
      </c>
      <c r="J136" s="86">
        <f t="shared" si="2"/>
        <v>33.4999999991851</v>
      </c>
      <c r="K136" s="26">
        <v>23</v>
      </c>
      <c r="L136" s="259">
        <f t="shared" si="3"/>
        <v>770.499999981257</v>
      </c>
      <c r="M136" s="9"/>
    </row>
    <row r="137" spans="1:13">
      <c r="A137" s="287">
        <v>42786</v>
      </c>
      <c r="B137" s="155" t="s">
        <v>54</v>
      </c>
      <c r="C137" s="61" t="s">
        <v>96</v>
      </c>
      <c r="D137" s="165" t="s">
        <v>178</v>
      </c>
      <c r="E137" s="269" t="s">
        <v>179</v>
      </c>
      <c r="F137" s="69" t="s">
        <v>698</v>
      </c>
      <c r="G137" s="69">
        <v>1</v>
      </c>
      <c r="H137" s="288">
        <v>42784.9375</v>
      </c>
      <c r="I137" s="288">
        <v>42786.2083333333</v>
      </c>
      <c r="J137" s="86">
        <f t="shared" si="2"/>
        <v>30.4999999991851</v>
      </c>
      <c r="K137" s="26">
        <v>23</v>
      </c>
      <c r="L137" s="259">
        <f t="shared" si="3"/>
        <v>701.499999981257</v>
      </c>
      <c r="M137" s="9"/>
    </row>
    <row r="138" spans="1:13">
      <c r="A138" s="287">
        <v>42786</v>
      </c>
      <c r="B138" s="155" t="s">
        <v>54</v>
      </c>
      <c r="C138" s="161" t="s">
        <v>30</v>
      </c>
      <c r="D138" s="162" t="s">
        <v>114</v>
      </c>
      <c r="E138" s="155" t="s">
        <v>56</v>
      </c>
      <c r="F138" s="69" t="s">
        <v>987</v>
      </c>
      <c r="G138" s="69">
        <v>6</v>
      </c>
      <c r="H138" s="288">
        <v>42783.0833333333</v>
      </c>
      <c r="I138" s="288">
        <v>42783.4375</v>
      </c>
      <c r="J138" s="86">
        <f t="shared" si="2"/>
        <v>8.50000000081491</v>
      </c>
      <c r="K138" s="26">
        <v>18</v>
      </c>
      <c r="L138" s="259">
        <f t="shared" si="3"/>
        <v>153.000000014668</v>
      </c>
      <c r="M138" s="9"/>
    </row>
    <row r="139" spans="1:13">
      <c r="A139" s="287">
        <v>42788</v>
      </c>
      <c r="B139" s="69" t="s">
        <v>54</v>
      </c>
      <c r="C139" s="61" t="s">
        <v>163</v>
      </c>
      <c r="D139" s="69" t="s">
        <v>190</v>
      </c>
      <c r="E139" s="155" t="s">
        <v>56</v>
      </c>
      <c r="F139" s="69" t="s">
        <v>690</v>
      </c>
      <c r="G139" s="69">
        <v>6</v>
      </c>
      <c r="H139" s="288">
        <v>42788.2708333333</v>
      </c>
      <c r="I139" s="288">
        <v>42788.3958333333</v>
      </c>
      <c r="J139" s="293">
        <f t="shared" si="2"/>
        <v>3</v>
      </c>
      <c r="K139" s="26">
        <v>18</v>
      </c>
      <c r="L139" s="259">
        <f t="shared" si="3"/>
        <v>54</v>
      </c>
      <c r="M139" s="9"/>
    </row>
    <row r="140" spans="1:13">
      <c r="A140" s="287">
        <v>42788</v>
      </c>
      <c r="B140" s="69" t="s">
        <v>54</v>
      </c>
      <c r="C140" s="61" t="s">
        <v>163</v>
      </c>
      <c r="D140" s="69" t="s">
        <v>190</v>
      </c>
      <c r="E140" s="155" t="s">
        <v>56</v>
      </c>
      <c r="F140" s="69" t="s">
        <v>690</v>
      </c>
      <c r="G140" s="69">
        <v>6</v>
      </c>
      <c r="H140" s="288">
        <v>42788.1458333333</v>
      </c>
      <c r="I140" s="288">
        <v>42788.2708333333</v>
      </c>
      <c r="J140" s="293">
        <f t="shared" si="2"/>
        <v>3</v>
      </c>
      <c r="K140" s="26">
        <v>18</v>
      </c>
      <c r="L140" s="259">
        <f t="shared" si="3"/>
        <v>54</v>
      </c>
      <c r="M140" s="9"/>
    </row>
    <row r="141" spans="1:13">
      <c r="A141" s="287">
        <v>42788</v>
      </c>
      <c r="B141" s="155" t="s">
        <v>54</v>
      </c>
      <c r="C141" s="164" t="s">
        <v>163</v>
      </c>
      <c r="D141" s="165" t="s">
        <v>176</v>
      </c>
      <c r="E141" s="242" t="s">
        <v>177</v>
      </c>
      <c r="F141" s="69" t="s">
        <v>695</v>
      </c>
      <c r="G141" s="69">
        <v>8</v>
      </c>
      <c r="H141" s="288">
        <v>42783.9583333333</v>
      </c>
      <c r="I141" s="288">
        <v>42787.3333333333</v>
      </c>
      <c r="J141" s="86">
        <f t="shared" si="2"/>
        <v>81</v>
      </c>
      <c r="K141" s="26">
        <v>18</v>
      </c>
      <c r="L141" s="259">
        <f t="shared" si="3"/>
        <v>1458</v>
      </c>
      <c r="M141" s="9"/>
    </row>
    <row r="142" spans="1:13">
      <c r="A142" s="287">
        <v>42788</v>
      </c>
      <c r="B142" s="68" t="s">
        <v>54</v>
      </c>
      <c r="C142" s="61" t="s">
        <v>30</v>
      </c>
      <c r="D142" s="69">
        <v>13215</v>
      </c>
      <c r="E142" s="230" t="s">
        <v>1532</v>
      </c>
      <c r="F142" s="69" t="s">
        <v>690</v>
      </c>
      <c r="G142" s="69">
        <v>10</v>
      </c>
      <c r="H142" s="288">
        <v>42787.6666666667</v>
      </c>
      <c r="I142" s="288">
        <v>42787.75</v>
      </c>
      <c r="J142" s="86">
        <f t="shared" si="2"/>
        <v>1.99999999918509</v>
      </c>
      <c r="K142" s="26">
        <v>23</v>
      </c>
      <c r="L142" s="259">
        <f t="shared" si="3"/>
        <v>45.9999999812571</v>
      </c>
      <c r="M142" s="9"/>
    </row>
    <row r="143" spans="1:13">
      <c r="A143" s="287">
        <v>42788</v>
      </c>
      <c r="B143" s="155" t="s">
        <v>54</v>
      </c>
      <c r="C143" s="161" t="s">
        <v>82</v>
      </c>
      <c r="D143" s="166" t="s">
        <v>102</v>
      </c>
      <c r="E143" s="68" t="s">
        <v>84</v>
      </c>
      <c r="F143" s="69" t="s">
        <v>1533</v>
      </c>
      <c r="G143" s="69">
        <v>1</v>
      </c>
      <c r="H143" s="288">
        <v>42786.2916666667</v>
      </c>
      <c r="I143" s="288">
        <v>42786.8333333333</v>
      </c>
      <c r="J143" s="86">
        <f t="shared" si="2"/>
        <v>12.9999999983702</v>
      </c>
      <c r="K143" s="26">
        <v>23</v>
      </c>
      <c r="L143" s="259">
        <f t="shared" si="3"/>
        <v>298.999999962514</v>
      </c>
      <c r="M143" s="9"/>
    </row>
    <row r="144" spans="1:13">
      <c r="A144" s="287">
        <v>42788</v>
      </c>
      <c r="B144" s="155" t="s">
        <v>54</v>
      </c>
      <c r="C144" s="54" t="s">
        <v>96</v>
      </c>
      <c r="D144" s="155" t="s">
        <v>792</v>
      </c>
      <c r="E144" s="155" t="s">
        <v>84</v>
      </c>
      <c r="F144" s="69" t="s">
        <v>751</v>
      </c>
      <c r="G144" s="69">
        <v>1</v>
      </c>
      <c r="H144" s="288">
        <v>42786.875</v>
      </c>
      <c r="I144" s="288">
        <v>42787.6875</v>
      </c>
      <c r="J144" s="293">
        <f t="shared" si="2"/>
        <v>19.5</v>
      </c>
      <c r="K144" s="26">
        <v>23</v>
      </c>
      <c r="L144" s="259">
        <f t="shared" si="3"/>
        <v>448.5</v>
      </c>
      <c r="M144" s="9"/>
    </row>
    <row r="145" spans="1:13">
      <c r="A145" s="287">
        <v>42788</v>
      </c>
      <c r="B145" s="155" t="s">
        <v>54</v>
      </c>
      <c r="C145" s="61" t="s">
        <v>96</v>
      </c>
      <c r="D145" s="165" t="s">
        <v>174</v>
      </c>
      <c r="E145" s="242" t="s">
        <v>175</v>
      </c>
      <c r="F145" s="69" t="s">
        <v>698</v>
      </c>
      <c r="G145" s="69">
        <v>3</v>
      </c>
      <c r="H145" s="288">
        <v>42782.7708333333</v>
      </c>
      <c r="I145" s="288">
        <v>42786</v>
      </c>
      <c r="J145" s="86">
        <f t="shared" si="2"/>
        <v>77.5000000008149</v>
      </c>
      <c r="K145" s="26">
        <v>23</v>
      </c>
      <c r="L145" s="259">
        <f t="shared" si="3"/>
        <v>1782.50000001874</v>
      </c>
      <c r="M145" s="9"/>
    </row>
    <row r="146" spans="1:13">
      <c r="A146" s="287">
        <v>42788</v>
      </c>
      <c r="B146" s="155" t="s">
        <v>54</v>
      </c>
      <c r="C146" s="164" t="s">
        <v>163</v>
      </c>
      <c r="D146" s="165" t="s">
        <v>172</v>
      </c>
      <c r="E146" s="242" t="s">
        <v>173</v>
      </c>
      <c r="F146" s="69" t="s">
        <v>695</v>
      </c>
      <c r="G146" s="69">
        <v>3</v>
      </c>
      <c r="H146" s="288">
        <v>42786</v>
      </c>
      <c r="I146" s="288">
        <v>42787.8125</v>
      </c>
      <c r="J146" s="86">
        <f t="shared" si="2"/>
        <v>43.5</v>
      </c>
      <c r="K146" s="26">
        <v>23</v>
      </c>
      <c r="L146" s="259">
        <f t="shared" si="3"/>
        <v>1000.5</v>
      </c>
      <c r="M146" s="9"/>
    </row>
    <row r="147" spans="1:13">
      <c r="A147" s="287">
        <v>42788</v>
      </c>
      <c r="B147" s="155" t="s">
        <v>54</v>
      </c>
      <c r="C147" s="164" t="s">
        <v>163</v>
      </c>
      <c r="D147" s="165" t="s">
        <v>164</v>
      </c>
      <c r="E147" s="242" t="s">
        <v>165</v>
      </c>
      <c r="F147" s="69" t="s">
        <v>695</v>
      </c>
      <c r="G147" s="69">
        <v>2</v>
      </c>
      <c r="H147" s="288">
        <v>42781.9583333333</v>
      </c>
      <c r="I147" s="288">
        <v>42785.5416666667</v>
      </c>
      <c r="J147" s="86">
        <f t="shared" si="2"/>
        <v>86.0000000016298</v>
      </c>
      <c r="K147" s="26">
        <v>23</v>
      </c>
      <c r="L147" s="259">
        <f t="shared" si="3"/>
        <v>1978.00000003749</v>
      </c>
      <c r="M147" s="9"/>
    </row>
    <row r="148" spans="1:13">
      <c r="A148" s="287">
        <v>42788</v>
      </c>
      <c r="B148" s="155" t="s">
        <v>54</v>
      </c>
      <c r="C148" s="164" t="s">
        <v>163</v>
      </c>
      <c r="D148" s="165" t="s">
        <v>166</v>
      </c>
      <c r="E148" s="242" t="s">
        <v>167</v>
      </c>
      <c r="F148" s="69" t="s">
        <v>695</v>
      </c>
      <c r="G148" s="69">
        <v>2</v>
      </c>
      <c r="H148" s="288">
        <v>42785.5833333333</v>
      </c>
      <c r="I148" s="288">
        <v>42786.8125</v>
      </c>
      <c r="J148" s="86">
        <f t="shared" si="2"/>
        <v>29.5000000008149</v>
      </c>
      <c r="K148" s="26">
        <v>23</v>
      </c>
      <c r="L148" s="259">
        <f t="shared" si="3"/>
        <v>678.500000018743</v>
      </c>
      <c r="M148" s="9"/>
    </row>
    <row r="149" spans="1:13">
      <c r="A149" s="287">
        <v>42790</v>
      </c>
      <c r="B149" s="155" t="s">
        <v>54</v>
      </c>
      <c r="C149" s="164" t="s">
        <v>163</v>
      </c>
      <c r="D149" s="165" t="s">
        <v>166</v>
      </c>
      <c r="E149" s="242" t="s">
        <v>167</v>
      </c>
      <c r="F149" s="69" t="s">
        <v>698</v>
      </c>
      <c r="G149" s="69">
        <v>1</v>
      </c>
      <c r="H149" s="288">
        <v>42787.6875</v>
      </c>
      <c r="I149" s="288">
        <v>42789.7083333333</v>
      </c>
      <c r="J149" s="86">
        <f t="shared" si="2"/>
        <v>48.4999999991851</v>
      </c>
      <c r="K149" s="26">
        <v>23</v>
      </c>
      <c r="L149" s="259">
        <f t="shared" si="3"/>
        <v>1115.49999998126</v>
      </c>
      <c r="M149" s="9"/>
    </row>
    <row r="150" spans="1:13">
      <c r="A150" s="287">
        <v>42790</v>
      </c>
      <c r="B150" s="69" t="s">
        <v>54</v>
      </c>
      <c r="C150" s="61" t="s">
        <v>96</v>
      </c>
      <c r="D150" s="69" t="s">
        <v>189</v>
      </c>
      <c r="E150" s="155" t="s">
        <v>56</v>
      </c>
      <c r="F150" s="69" t="s">
        <v>751</v>
      </c>
      <c r="G150" s="69">
        <v>1</v>
      </c>
      <c r="H150" s="288">
        <v>42789.7083333333</v>
      </c>
      <c r="I150" s="288">
        <v>42790.0416666667</v>
      </c>
      <c r="J150" s="86">
        <f t="shared" ref="J150:J213" si="4">(I150-H150)*24</f>
        <v>8.00000000162981</v>
      </c>
      <c r="K150" s="26">
        <v>23</v>
      </c>
      <c r="L150" s="259">
        <f t="shared" ref="L150:L213" si="5">J150*K150</f>
        <v>184.000000037486</v>
      </c>
      <c r="M150" s="9"/>
    </row>
    <row r="151" spans="1:13">
      <c r="A151" s="287">
        <v>42790</v>
      </c>
      <c r="B151" s="69" t="s">
        <v>54</v>
      </c>
      <c r="C151" s="61" t="s">
        <v>96</v>
      </c>
      <c r="D151" s="69" t="s">
        <v>193</v>
      </c>
      <c r="E151" s="155" t="s">
        <v>56</v>
      </c>
      <c r="F151" s="69" t="s">
        <v>812</v>
      </c>
      <c r="G151" s="69">
        <v>2</v>
      </c>
      <c r="H151" s="288">
        <v>42789.5416666667</v>
      </c>
      <c r="I151" s="288">
        <v>42789.6875</v>
      </c>
      <c r="J151" s="86">
        <f t="shared" si="4"/>
        <v>3.49999999918509</v>
      </c>
      <c r="K151" s="26">
        <v>23</v>
      </c>
      <c r="L151" s="259">
        <f t="shared" si="5"/>
        <v>80.4999999812571</v>
      </c>
      <c r="M151" s="9"/>
    </row>
    <row r="152" spans="1:13">
      <c r="A152" s="287">
        <v>42790</v>
      </c>
      <c r="B152" s="155" t="s">
        <v>54</v>
      </c>
      <c r="C152" s="61" t="s">
        <v>96</v>
      </c>
      <c r="D152" s="165" t="s">
        <v>159</v>
      </c>
      <c r="E152" s="242" t="s">
        <v>160</v>
      </c>
      <c r="F152" s="69" t="s">
        <v>698</v>
      </c>
      <c r="G152" s="69">
        <v>8</v>
      </c>
      <c r="H152" s="288">
        <v>42787.3333333333</v>
      </c>
      <c r="I152" s="288">
        <v>42790.0625</v>
      </c>
      <c r="J152" s="86">
        <f t="shared" si="4"/>
        <v>65.5000000008149</v>
      </c>
      <c r="K152" s="26">
        <v>18</v>
      </c>
      <c r="L152" s="259">
        <f t="shared" si="5"/>
        <v>1179.00000001467</v>
      </c>
      <c r="M152" s="9"/>
    </row>
    <row r="153" spans="1:13">
      <c r="A153" s="287">
        <v>42793</v>
      </c>
      <c r="B153" s="69" t="s">
        <v>54</v>
      </c>
      <c r="C153" s="61" t="s">
        <v>96</v>
      </c>
      <c r="D153" s="69" t="s">
        <v>189</v>
      </c>
      <c r="E153" s="155" t="s">
        <v>56</v>
      </c>
      <c r="F153" s="69" t="s">
        <v>751</v>
      </c>
      <c r="G153" s="69">
        <v>1</v>
      </c>
      <c r="H153" s="288">
        <v>42790</v>
      </c>
      <c r="I153" s="288">
        <v>42790.4166666667</v>
      </c>
      <c r="J153" s="86">
        <f t="shared" si="4"/>
        <v>10.0000000008149</v>
      </c>
      <c r="K153" s="26">
        <v>23</v>
      </c>
      <c r="L153" s="259">
        <f t="shared" si="5"/>
        <v>230.000000018743</v>
      </c>
      <c r="M153" s="9"/>
    </row>
    <row r="154" spans="1:13">
      <c r="A154" s="287">
        <v>42793</v>
      </c>
      <c r="B154" s="155" t="s">
        <v>54</v>
      </c>
      <c r="C154" s="54" t="s">
        <v>163</v>
      </c>
      <c r="D154" s="155" t="s">
        <v>153</v>
      </c>
      <c r="E154" s="69" t="s">
        <v>56</v>
      </c>
      <c r="F154" s="69" t="s">
        <v>751</v>
      </c>
      <c r="G154" s="69">
        <v>1</v>
      </c>
      <c r="H154" s="288">
        <v>42790.4166666667</v>
      </c>
      <c r="I154" s="288">
        <v>42791.3333333333</v>
      </c>
      <c r="J154" s="293">
        <f t="shared" si="4"/>
        <v>21.9999999983702</v>
      </c>
      <c r="K154" s="26">
        <v>23</v>
      </c>
      <c r="L154" s="259">
        <f t="shared" si="5"/>
        <v>505.999999962514</v>
      </c>
      <c r="M154" s="9"/>
    </row>
    <row r="155" spans="1:13">
      <c r="A155" s="287">
        <v>42793</v>
      </c>
      <c r="B155" s="155" t="s">
        <v>54</v>
      </c>
      <c r="C155" s="61" t="s">
        <v>96</v>
      </c>
      <c r="D155" s="165" t="s">
        <v>178</v>
      </c>
      <c r="E155" s="269" t="s">
        <v>179</v>
      </c>
      <c r="F155" s="69" t="s">
        <v>695</v>
      </c>
      <c r="G155" s="69">
        <v>1</v>
      </c>
      <c r="H155" s="288">
        <v>42791.3333333333</v>
      </c>
      <c r="I155" s="288">
        <v>42792.5416666667</v>
      </c>
      <c r="J155" s="86">
        <f t="shared" si="4"/>
        <v>29.0000000016298</v>
      </c>
      <c r="K155" s="26">
        <v>23</v>
      </c>
      <c r="L155" s="259">
        <f t="shared" si="5"/>
        <v>667.000000037486</v>
      </c>
      <c r="M155" s="9"/>
    </row>
    <row r="156" spans="1:13">
      <c r="A156" s="287">
        <v>42793</v>
      </c>
      <c r="B156" s="69" t="s">
        <v>54</v>
      </c>
      <c r="C156" s="61" t="s">
        <v>163</v>
      </c>
      <c r="D156" s="69" t="s">
        <v>190</v>
      </c>
      <c r="E156" s="155" t="s">
        <v>56</v>
      </c>
      <c r="F156" s="69" t="s">
        <v>690</v>
      </c>
      <c r="G156" s="69">
        <v>2</v>
      </c>
      <c r="H156" s="288">
        <v>42790.4375</v>
      </c>
      <c r="I156" s="288">
        <v>42790.5625</v>
      </c>
      <c r="J156" s="293">
        <f t="shared" si="4"/>
        <v>3</v>
      </c>
      <c r="K156" s="26">
        <v>23</v>
      </c>
      <c r="L156" s="259">
        <f t="shared" si="5"/>
        <v>69</v>
      </c>
      <c r="M156" s="9"/>
    </row>
    <row r="157" spans="1:13">
      <c r="A157" s="287">
        <v>42793</v>
      </c>
      <c r="B157" s="69" t="s">
        <v>54</v>
      </c>
      <c r="C157" s="61" t="s">
        <v>163</v>
      </c>
      <c r="D157" s="69" t="s">
        <v>190</v>
      </c>
      <c r="E157" s="155" t="s">
        <v>56</v>
      </c>
      <c r="F157" s="69" t="s">
        <v>690</v>
      </c>
      <c r="G157" s="69">
        <v>2</v>
      </c>
      <c r="H157" s="288">
        <v>42790.5625</v>
      </c>
      <c r="I157" s="288">
        <v>42790.6875</v>
      </c>
      <c r="J157" s="293">
        <f t="shared" si="4"/>
        <v>3</v>
      </c>
      <c r="K157" s="26">
        <v>23</v>
      </c>
      <c r="L157" s="259">
        <f t="shared" si="5"/>
        <v>69</v>
      </c>
      <c r="M157" s="9"/>
    </row>
    <row r="158" spans="1:13">
      <c r="A158" s="287">
        <v>42793</v>
      </c>
      <c r="B158" s="155" t="s">
        <v>54</v>
      </c>
      <c r="C158" s="161" t="s">
        <v>82</v>
      </c>
      <c r="D158" s="166" t="s">
        <v>98</v>
      </c>
      <c r="E158" s="68" t="s">
        <v>84</v>
      </c>
      <c r="F158" s="69" t="s">
        <v>1016</v>
      </c>
      <c r="G158" s="69">
        <v>2</v>
      </c>
      <c r="H158" s="288">
        <v>42791.625</v>
      </c>
      <c r="I158" s="288">
        <v>42791.6666666667</v>
      </c>
      <c r="J158" s="86">
        <f t="shared" si="4"/>
        <v>1.00000000081491</v>
      </c>
      <c r="K158" s="26">
        <v>23</v>
      </c>
      <c r="L158" s="259">
        <f t="shared" si="5"/>
        <v>23.0000000187429</v>
      </c>
      <c r="M158" s="9"/>
    </row>
    <row r="159" spans="1:13">
      <c r="A159" s="287">
        <v>42793</v>
      </c>
      <c r="B159" s="155" t="s">
        <v>54</v>
      </c>
      <c r="C159" s="161" t="s">
        <v>30</v>
      </c>
      <c r="D159" s="162" t="s">
        <v>113</v>
      </c>
      <c r="E159" s="155" t="s">
        <v>56</v>
      </c>
      <c r="F159" s="69" t="s">
        <v>690</v>
      </c>
      <c r="G159" s="69">
        <v>2</v>
      </c>
      <c r="H159" s="288">
        <v>42791.6666666667</v>
      </c>
      <c r="I159" s="288">
        <v>42791.7083333333</v>
      </c>
      <c r="J159" s="86">
        <f t="shared" si="4"/>
        <v>0.999999998370185</v>
      </c>
      <c r="K159" s="26">
        <v>23</v>
      </c>
      <c r="L159" s="259">
        <f t="shared" si="5"/>
        <v>22.9999999625143</v>
      </c>
      <c r="M159" s="9"/>
    </row>
    <row r="160" spans="1:13">
      <c r="A160" s="287">
        <v>42793</v>
      </c>
      <c r="B160" s="69" t="s">
        <v>54</v>
      </c>
      <c r="C160" s="61" t="s">
        <v>38</v>
      </c>
      <c r="D160" s="69" t="s">
        <v>716</v>
      </c>
      <c r="E160" s="155" t="s">
        <v>56</v>
      </c>
      <c r="F160" s="69" t="s">
        <v>695</v>
      </c>
      <c r="G160" s="69">
        <v>5</v>
      </c>
      <c r="H160" s="288">
        <v>42781.625</v>
      </c>
      <c r="I160" s="288">
        <v>42792.9583333333</v>
      </c>
      <c r="J160" s="293">
        <f t="shared" si="4"/>
        <v>271.999999999185</v>
      </c>
      <c r="K160" s="26">
        <v>23</v>
      </c>
      <c r="L160" s="259">
        <f t="shared" si="5"/>
        <v>6255.99999998126</v>
      </c>
      <c r="M160" s="9"/>
    </row>
    <row r="161" spans="1:13">
      <c r="A161" s="287">
        <v>42793</v>
      </c>
      <c r="B161" s="155" t="s">
        <v>54</v>
      </c>
      <c r="C161" s="54" t="s">
        <v>163</v>
      </c>
      <c r="D161" s="155" t="s">
        <v>154</v>
      </c>
      <c r="E161" s="69" t="s">
        <v>56</v>
      </c>
      <c r="F161" s="69" t="s">
        <v>690</v>
      </c>
      <c r="G161" s="69">
        <v>2</v>
      </c>
      <c r="H161" s="288">
        <v>42792.5208333333</v>
      </c>
      <c r="I161" s="288">
        <v>42792.7916666667</v>
      </c>
      <c r="J161" s="293">
        <f t="shared" si="4"/>
        <v>6.50000000162981</v>
      </c>
      <c r="K161" s="26">
        <v>23</v>
      </c>
      <c r="L161" s="259">
        <f t="shared" si="5"/>
        <v>149.500000037486</v>
      </c>
      <c r="M161" s="9"/>
    </row>
    <row r="162" spans="1:13">
      <c r="A162" s="287">
        <v>42793</v>
      </c>
      <c r="B162" s="155" t="s">
        <v>54</v>
      </c>
      <c r="C162" s="54" t="s">
        <v>163</v>
      </c>
      <c r="D162" s="155" t="s">
        <v>155</v>
      </c>
      <c r="E162" s="69" t="s">
        <v>56</v>
      </c>
      <c r="F162" s="69" t="s">
        <v>751</v>
      </c>
      <c r="G162" s="69">
        <v>2</v>
      </c>
      <c r="H162" s="288">
        <v>42792.0625</v>
      </c>
      <c r="I162" s="288">
        <v>42792.5208333333</v>
      </c>
      <c r="J162" s="293">
        <f t="shared" si="4"/>
        <v>10.9999999991851</v>
      </c>
      <c r="K162" s="26">
        <v>23</v>
      </c>
      <c r="L162" s="259">
        <f t="shared" si="5"/>
        <v>252.999999981257</v>
      </c>
      <c r="M162" s="9"/>
    </row>
    <row r="163" spans="1:13">
      <c r="A163" s="287">
        <v>42793</v>
      </c>
      <c r="B163" s="155" t="s">
        <v>54</v>
      </c>
      <c r="C163" s="161" t="s">
        <v>82</v>
      </c>
      <c r="D163" s="166" t="s">
        <v>100</v>
      </c>
      <c r="E163" s="68" t="s">
        <v>84</v>
      </c>
      <c r="F163" s="69" t="s">
        <v>1085</v>
      </c>
      <c r="G163" s="69">
        <v>2</v>
      </c>
      <c r="H163" s="288">
        <v>42791.8333333333</v>
      </c>
      <c r="I163" s="288">
        <v>42792.0625</v>
      </c>
      <c r="J163" s="86">
        <f t="shared" si="4"/>
        <v>5.50000000081491</v>
      </c>
      <c r="K163" s="26">
        <v>23</v>
      </c>
      <c r="L163" s="259">
        <f t="shared" si="5"/>
        <v>126.500000018743</v>
      </c>
      <c r="M163" s="9"/>
    </row>
    <row r="164" spans="1:13">
      <c r="A164" s="287">
        <v>42794</v>
      </c>
      <c r="B164" s="69" t="s">
        <v>54</v>
      </c>
      <c r="C164" s="61" t="s">
        <v>96</v>
      </c>
      <c r="D164" s="69" t="s">
        <v>185</v>
      </c>
      <c r="E164" s="155" t="s">
        <v>56</v>
      </c>
      <c r="F164" s="69" t="s">
        <v>745</v>
      </c>
      <c r="G164" s="69">
        <v>6</v>
      </c>
      <c r="H164" s="288">
        <v>42791.4166666667</v>
      </c>
      <c r="I164" s="288">
        <v>42791.7083333333</v>
      </c>
      <c r="J164" s="86">
        <f t="shared" si="4"/>
        <v>6.99999999837019</v>
      </c>
      <c r="K164" s="26">
        <v>18</v>
      </c>
      <c r="L164" s="259">
        <f t="shared" si="5"/>
        <v>125.999999970663</v>
      </c>
      <c r="M164" s="9"/>
    </row>
    <row r="165" spans="1:13">
      <c r="A165" s="287">
        <v>42794</v>
      </c>
      <c r="B165" s="69" t="s">
        <v>54</v>
      </c>
      <c r="C165" s="61" t="s">
        <v>163</v>
      </c>
      <c r="D165" s="69" t="s">
        <v>194</v>
      </c>
      <c r="E165" s="155" t="s">
        <v>56</v>
      </c>
      <c r="F165" s="69" t="s">
        <v>745</v>
      </c>
      <c r="G165" s="69">
        <v>6</v>
      </c>
      <c r="H165" s="288">
        <v>42791.7083333333</v>
      </c>
      <c r="I165" s="288">
        <v>42792.8333333333</v>
      </c>
      <c r="J165" s="86">
        <f t="shared" si="4"/>
        <v>27</v>
      </c>
      <c r="K165" s="26">
        <v>18</v>
      </c>
      <c r="L165" s="259">
        <f t="shared" si="5"/>
        <v>486</v>
      </c>
      <c r="M165" s="9"/>
    </row>
    <row r="166" spans="1:13">
      <c r="A166" s="287">
        <v>42795</v>
      </c>
      <c r="B166" s="155" t="s">
        <v>54</v>
      </c>
      <c r="C166" s="161" t="s">
        <v>82</v>
      </c>
      <c r="D166" s="166" t="s">
        <v>93</v>
      </c>
      <c r="E166" s="68" t="s">
        <v>84</v>
      </c>
      <c r="F166" s="69" t="s">
        <v>1085</v>
      </c>
      <c r="G166" s="69">
        <v>8</v>
      </c>
      <c r="H166" s="288">
        <v>42792.4583333333</v>
      </c>
      <c r="I166" s="288">
        <v>42792.5833333333</v>
      </c>
      <c r="J166" s="86">
        <f t="shared" si="4"/>
        <v>3</v>
      </c>
      <c r="K166" s="26">
        <v>18</v>
      </c>
      <c r="L166" s="259">
        <f t="shared" si="5"/>
        <v>54</v>
      </c>
      <c r="M166" s="9"/>
    </row>
    <row r="167" spans="1:13">
      <c r="A167" s="287">
        <v>42795</v>
      </c>
      <c r="B167" s="155" t="s">
        <v>54</v>
      </c>
      <c r="C167" s="161" t="s">
        <v>82</v>
      </c>
      <c r="D167" s="166" t="s">
        <v>93</v>
      </c>
      <c r="E167" s="68" t="s">
        <v>84</v>
      </c>
      <c r="F167" s="69" t="s">
        <v>1085</v>
      </c>
      <c r="G167" s="69">
        <v>8</v>
      </c>
      <c r="H167" s="288">
        <v>42794.5833333333</v>
      </c>
      <c r="I167" s="288">
        <v>42794.9583333333</v>
      </c>
      <c r="J167" s="86">
        <f t="shared" si="4"/>
        <v>9</v>
      </c>
      <c r="K167" s="26">
        <v>18</v>
      </c>
      <c r="L167" s="259">
        <f t="shared" si="5"/>
        <v>162</v>
      </c>
      <c r="M167" s="9"/>
    </row>
    <row r="168" spans="1:13">
      <c r="A168" s="287">
        <v>42795</v>
      </c>
      <c r="B168" s="155" t="s">
        <v>54</v>
      </c>
      <c r="C168" s="61" t="s">
        <v>96</v>
      </c>
      <c r="D168" s="165" t="s">
        <v>161</v>
      </c>
      <c r="E168" s="242" t="s">
        <v>162</v>
      </c>
      <c r="F168" s="69" t="s">
        <v>695</v>
      </c>
      <c r="G168" s="69">
        <v>3</v>
      </c>
      <c r="H168" s="288">
        <v>42787.8125</v>
      </c>
      <c r="I168" s="288">
        <v>42794.875</v>
      </c>
      <c r="J168" s="86">
        <f t="shared" si="4"/>
        <v>169.5</v>
      </c>
      <c r="K168" s="26">
        <v>23</v>
      </c>
      <c r="L168" s="259">
        <f t="shared" si="5"/>
        <v>3898.5</v>
      </c>
      <c r="M168" s="9"/>
    </row>
    <row r="169" spans="1:13">
      <c r="A169" s="287">
        <v>42795</v>
      </c>
      <c r="B169" s="69" t="s">
        <v>54</v>
      </c>
      <c r="C169" s="61" t="s">
        <v>163</v>
      </c>
      <c r="D169" s="69" t="s">
        <v>190</v>
      </c>
      <c r="E169" s="155" t="s">
        <v>56</v>
      </c>
      <c r="F169" s="69" t="s">
        <v>695</v>
      </c>
      <c r="G169" s="69">
        <v>1</v>
      </c>
      <c r="H169" s="288">
        <v>42793.6666666667</v>
      </c>
      <c r="I169" s="288">
        <v>42793.7916666667</v>
      </c>
      <c r="J169" s="293">
        <f t="shared" si="4"/>
        <v>3</v>
      </c>
      <c r="K169" s="26">
        <v>23</v>
      </c>
      <c r="L169" s="259">
        <f t="shared" si="5"/>
        <v>69</v>
      </c>
      <c r="M169" s="9"/>
    </row>
    <row r="170" spans="1:13">
      <c r="A170" s="287">
        <v>42797</v>
      </c>
      <c r="B170" s="155" t="s">
        <v>54</v>
      </c>
      <c r="C170" s="54" t="s">
        <v>163</v>
      </c>
      <c r="D170" s="155" t="s">
        <v>155</v>
      </c>
      <c r="E170" s="69" t="s">
        <v>56</v>
      </c>
      <c r="F170" s="69" t="s">
        <v>1258</v>
      </c>
      <c r="G170" s="69">
        <v>6</v>
      </c>
      <c r="H170" s="288">
        <v>42795.8333333333</v>
      </c>
      <c r="I170" s="288">
        <v>42796.4375</v>
      </c>
      <c r="J170" s="293">
        <f t="shared" si="4"/>
        <v>14.5000000008149</v>
      </c>
      <c r="K170" s="26">
        <v>18</v>
      </c>
      <c r="L170" s="259">
        <f t="shared" si="5"/>
        <v>261.000000014668</v>
      </c>
      <c r="M170" s="9"/>
    </row>
    <row r="171" spans="1:13">
      <c r="A171" s="287">
        <v>42797</v>
      </c>
      <c r="B171" s="155" t="s">
        <v>54</v>
      </c>
      <c r="C171" s="54" t="s">
        <v>163</v>
      </c>
      <c r="D171" s="155" t="s">
        <v>154</v>
      </c>
      <c r="E171" s="69" t="s">
        <v>56</v>
      </c>
      <c r="F171" s="69" t="s">
        <v>698</v>
      </c>
      <c r="G171" s="69">
        <v>6</v>
      </c>
      <c r="H171" s="288">
        <v>42795.4375</v>
      </c>
      <c r="I171" s="288">
        <v>42795.5416666667</v>
      </c>
      <c r="J171" s="293">
        <f t="shared" si="4"/>
        <v>2.50000000081491</v>
      </c>
      <c r="K171" s="26">
        <v>18</v>
      </c>
      <c r="L171" s="259">
        <f t="shared" si="5"/>
        <v>45.0000000146683</v>
      </c>
      <c r="M171" s="9"/>
    </row>
    <row r="172" spans="1:13">
      <c r="A172" s="287">
        <v>42797</v>
      </c>
      <c r="B172" s="155" t="s">
        <v>54</v>
      </c>
      <c r="C172" s="164" t="s">
        <v>163</v>
      </c>
      <c r="D172" s="165" t="s">
        <v>164</v>
      </c>
      <c r="E172" s="242" t="s">
        <v>165</v>
      </c>
      <c r="F172" s="69" t="s">
        <v>698</v>
      </c>
      <c r="G172" s="69">
        <v>1</v>
      </c>
      <c r="H172" s="288">
        <v>42794.0416666667</v>
      </c>
      <c r="I172" s="288">
        <v>42796.9166666667</v>
      </c>
      <c r="J172" s="86">
        <f t="shared" si="4"/>
        <v>69</v>
      </c>
      <c r="K172" s="26">
        <v>23</v>
      </c>
      <c r="L172" s="259">
        <f t="shared" si="5"/>
        <v>1587</v>
      </c>
      <c r="M172" s="9"/>
    </row>
    <row r="173" spans="1:13">
      <c r="A173" s="287">
        <v>42797</v>
      </c>
      <c r="B173" s="69" t="s">
        <v>54</v>
      </c>
      <c r="C173" s="61" t="s">
        <v>1274</v>
      </c>
      <c r="D173" s="69" t="s">
        <v>213</v>
      </c>
      <c r="E173" s="155" t="s">
        <v>56</v>
      </c>
      <c r="F173" s="69" t="s">
        <v>698</v>
      </c>
      <c r="G173" s="69">
        <v>2</v>
      </c>
      <c r="H173" s="288">
        <v>42795.7083333333</v>
      </c>
      <c r="I173" s="288">
        <v>42795.9583333333</v>
      </c>
      <c r="J173" s="293">
        <f t="shared" si="4"/>
        <v>6</v>
      </c>
      <c r="K173" s="26">
        <v>23</v>
      </c>
      <c r="L173" s="259">
        <f t="shared" si="5"/>
        <v>138</v>
      </c>
      <c r="M173" s="9"/>
    </row>
    <row r="174" spans="1:13">
      <c r="A174" s="213">
        <v>42788</v>
      </c>
      <c r="B174" s="155" t="s">
        <v>54</v>
      </c>
      <c r="C174" s="156" t="s">
        <v>30</v>
      </c>
      <c r="D174" s="159" t="s">
        <v>285</v>
      </c>
      <c r="E174" s="160" t="s">
        <v>56</v>
      </c>
      <c r="F174" s="69" t="s">
        <v>695</v>
      </c>
      <c r="G174" s="69">
        <v>10</v>
      </c>
      <c r="H174" s="288">
        <v>42782.8333333333</v>
      </c>
      <c r="I174" s="288">
        <v>42786.9166666667</v>
      </c>
      <c r="J174" s="86">
        <f t="shared" si="4"/>
        <v>98.0000000016298</v>
      </c>
      <c r="K174" s="26">
        <v>23</v>
      </c>
      <c r="L174" s="259">
        <f t="shared" si="5"/>
        <v>2254.00000003749</v>
      </c>
      <c r="M174" s="9"/>
    </row>
    <row r="175" spans="1:13">
      <c r="A175" s="287">
        <v>42800</v>
      </c>
      <c r="B175" s="155" t="s">
        <v>54</v>
      </c>
      <c r="C175" s="164" t="s">
        <v>163</v>
      </c>
      <c r="D175" s="165" t="s">
        <v>176</v>
      </c>
      <c r="E175" s="242" t="s">
        <v>177</v>
      </c>
      <c r="F175" s="69" t="s">
        <v>698</v>
      </c>
      <c r="G175" s="69">
        <v>8</v>
      </c>
      <c r="H175" s="288">
        <v>42794.5416666667</v>
      </c>
      <c r="I175" s="288">
        <v>42797.8125</v>
      </c>
      <c r="J175" s="86">
        <f t="shared" si="4"/>
        <v>78.4999999991851</v>
      </c>
      <c r="K175" s="26">
        <v>18</v>
      </c>
      <c r="L175" s="259">
        <f t="shared" si="5"/>
        <v>1412.99999998533</v>
      </c>
      <c r="M175" s="9"/>
    </row>
    <row r="176" spans="1:13">
      <c r="A176" s="287">
        <v>42800</v>
      </c>
      <c r="B176" s="155" t="s">
        <v>54</v>
      </c>
      <c r="C176" s="188" t="s">
        <v>30</v>
      </c>
      <c r="D176" s="157" t="s">
        <v>123</v>
      </c>
      <c r="E176" s="155" t="s">
        <v>56</v>
      </c>
      <c r="F176" s="69" t="s">
        <v>1085</v>
      </c>
      <c r="G176" s="69">
        <v>8</v>
      </c>
      <c r="H176" s="288">
        <v>42797.9166666667</v>
      </c>
      <c r="I176" s="288">
        <v>42798.0416666667</v>
      </c>
      <c r="J176" s="86">
        <f t="shared" si="4"/>
        <v>3</v>
      </c>
      <c r="K176" s="26">
        <v>18</v>
      </c>
      <c r="L176" s="259">
        <f t="shared" si="5"/>
        <v>54</v>
      </c>
      <c r="M176" s="9"/>
    </row>
    <row r="177" spans="1:13">
      <c r="A177" s="287">
        <v>42800</v>
      </c>
      <c r="B177" s="155" t="s">
        <v>54</v>
      </c>
      <c r="C177" s="188" t="s">
        <v>30</v>
      </c>
      <c r="D177" s="157" t="s">
        <v>126</v>
      </c>
      <c r="E177" s="155" t="s">
        <v>56</v>
      </c>
      <c r="F177" s="69" t="s">
        <v>1085</v>
      </c>
      <c r="G177" s="69">
        <v>8</v>
      </c>
      <c r="H177" s="288">
        <v>42798.0416666667</v>
      </c>
      <c r="I177" s="288">
        <v>42798.2083333333</v>
      </c>
      <c r="J177" s="86">
        <f t="shared" si="4"/>
        <v>3.99999999837019</v>
      </c>
      <c r="K177" s="26">
        <v>18</v>
      </c>
      <c r="L177" s="259">
        <f t="shared" si="5"/>
        <v>71.9999999706633</v>
      </c>
      <c r="M177" s="9"/>
    </row>
    <row r="178" spans="1:13">
      <c r="A178" s="287">
        <v>42800</v>
      </c>
      <c r="B178" s="155" t="s">
        <v>54</v>
      </c>
      <c r="C178" s="188" t="s">
        <v>30</v>
      </c>
      <c r="D178" s="157" t="s">
        <v>126</v>
      </c>
      <c r="E178" s="155" t="s">
        <v>56</v>
      </c>
      <c r="F178" s="69" t="s">
        <v>1016</v>
      </c>
      <c r="G178" s="69">
        <v>8</v>
      </c>
      <c r="H178" s="288">
        <v>42798.2083333333</v>
      </c>
      <c r="I178" s="288">
        <v>42798.4166666667</v>
      </c>
      <c r="J178" s="86">
        <f t="shared" si="4"/>
        <v>5.00000000162981</v>
      </c>
      <c r="K178" s="26">
        <v>18</v>
      </c>
      <c r="L178" s="259">
        <f t="shared" si="5"/>
        <v>90.0000000293367</v>
      </c>
      <c r="M178" s="9"/>
    </row>
    <row r="179" spans="1:13">
      <c r="A179" s="287">
        <v>42800</v>
      </c>
      <c r="B179" s="69" t="s">
        <v>54</v>
      </c>
      <c r="C179" s="61" t="s">
        <v>1274</v>
      </c>
      <c r="D179" s="69" t="s">
        <v>213</v>
      </c>
      <c r="E179" s="155" t="s">
        <v>56</v>
      </c>
      <c r="F179" s="69" t="s">
        <v>695</v>
      </c>
      <c r="G179" s="69">
        <v>7</v>
      </c>
      <c r="H179" s="288">
        <v>42796.3333333333</v>
      </c>
      <c r="I179" s="288">
        <v>42797.4583333333</v>
      </c>
      <c r="J179" s="293">
        <f t="shared" si="4"/>
        <v>27</v>
      </c>
      <c r="K179" s="26">
        <v>18</v>
      </c>
      <c r="L179" s="259">
        <f t="shared" si="5"/>
        <v>486</v>
      </c>
      <c r="M179" s="9"/>
    </row>
    <row r="180" spans="1:13">
      <c r="A180" s="287">
        <v>42800</v>
      </c>
      <c r="B180" s="155" t="s">
        <v>54</v>
      </c>
      <c r="C180" s="54" t="s">
        <v>163</v>
      </c>
      <c r="D180" s="155" t="s">
        <v>154</v>
      </c>
      <c r="E180" s="69" t="s">
        <v>56</v>
      </c>
      <c r="F180" s="69" t="s">
        <v>690</v>
      </c>
      <c r="G180" s="69">
        <v>7</v>
      </c>
      <c r="H180" s="288">
        <v>42799.7916666667</v>
      </c>
      <c r="I180" s="288">
        <v>42800</v>
      </c>
      <c r="J180" s="293">
        <f t="shared" si="4"/>
        <v>4.99999999918509</v>
      </c>
      <c r="K180" s="26">
        <v>18</v>
      </c>
      <c r="L180" s="259">
        <f t="shared" si="5"/>
        <v>89.9999999853317</v>
      </c>
      <c r="M180" s="9"/>
    </row>
    <row r="181" spans="1:13">
      <c r="A181" s="287">
        <v>42800</v>
      </c>
      <c r="B181" s="69" t="s">
        <v>54</v>
      </c>
      <c r="C181" s="61" t="s">
        <v>46</v>
      </c>
      <c r="D181" s="69" t="s">
        <v>218</v>
      </c>
      <c r="E181" s="155" t="s">
        <v>56</v>
      </c>
      <c r="F181" s="69" t="s">
        <v>698</v>
      </c>
      <c r="G181" s="69">
        <v>9</v>
      </c>
      <c r="H181" s="288">
        <v>42798.8125</v>
      </c>
      <c r="I181" s="288">
        <v>42799.625</v>
      </c>
      <c r="J181" s="86">
        <f t="shared" si="4"/>
        <v>19.5</v>
      </c>
      <c r="K181" s="26">
        <v>23</v>
      </c>
      <c r="L181" s="259">
        <f t="shared" si="5"/>
        <v>448.5</v>
      </c>
      <c r="M181" s="9"/>
    </row>
    <row r="182" spans="1:13">
      <c r="A182" s="287">
        <v>42800</v>
      </c>
      <c r="B182" s="69" t="s">
        <v>54</v>
      </c>
      <c r="C182" s="61" t="s">
        <v>82</v>
      </c>
      <c r="D182" s="69" t="s">
        <v>192</v>
      </c>
      <c r="E182" s="155" t="s">
        <v>56</v>
      </c>
      <c r="F182" s="69" t="s">
        <v>698</v>
      </c>
      <c r="G182" s="69">
        <v>1</v>
      </c>
      <c r="H182" s="288">
        <v>42796.9166666667</v>
      </c>
      <c r="I182" s="288">
        <v>42799.3125</v>
      </c>
      <c r="J182" s="293">
        <f t="shared" si="4"/>
        <v>57.4999999991851</v>
      </c>
      <c r="K182" s="26">
        <v>23</v>
      </c>
      <c r="L182" s="259">
        <f t="shared" si="5"/>
        <v>1322.49999998126</v>
      </c>
      <c r="M182" s="9"/>
    </row>
    <row r="183" spans="1:13">
      <c r="A183" s="287">
        <v>42800</v>
      </c>
      <c r="B183" s="155" t="s">
        <v>54</v>
      </c>
      <c r="C183" s="164" t="s">
        <v>163</v>
      </c>
      <c r="D183" s="165" t="s">
        <v>164</v>
      </c>
      <c r="E183" s="242" t="s">
        <v>165</v>
      </c>
      <c r="F183" s="69" t="s">
        <v>686</v>
      </c>
      <c r="G183" s="69">
        <v>1</v>
      </c>
      <c r="H183" s="288">
        <v>42799.3125</v>
      </c>
      <c r="I183" s="288">
        <v>42799.3541666667</v>
      </c>
      <c r="J183" s="86">
        <f t="shared" si="4"/>
        <v>1.00000000081491</v>
      </c>
      <c r="K183" s="26">
        <v>23</v>
      </c>
      <c r="L183" s="259">
        <f t="shared" si="5"/>
        <v>23.0000000187429</v>
      </c>
      <c r="M183" s="9"/>
    </row>
    <row r="184" spans="1:13">
      <c r="A184" s="287">
        <v>42800</v>
      </c>
      <c r="B184" s="155" t="s">
        <v>54</v>
      </c>
      <c r="C184" s="164" t="s">
        <v>163</v>
      </c>
      <c r="D184" s="165" t="s">
        <v>170</v>
      </c>
      <c r="E184" s="242" t="s">
        <v>171</v>
      </c>
      <c r="F184" s="69" t="s">
        <v>686</v>
      </c>
      <c r="G184" s="69">
        <v>1</v>
      </c>
      <c r="H184" s="288">
        <v>42799.3541666667</v>
      </c>
      <c r="I184" s="288">
        <v>42799.4375</v>
      </c>
      <c r="J184" s="86">
        <f t="shared" si="4"/>
        <v>1.99999999918509</v>
      </c>
      <c r="K184" s="26">
        <v>23</v>
      </c>
      <c r="L184" s="259">
        <f t="shared" si="5"/>
        <v>45.9999999812571</v>
      </c>
      <c r="M184" s="9"/>
    </row>
    <row r="185" spans="1:13">
      <c r="A185" s="287">
        <v>42800</v>
      </c>
      <c r="B185" s="155" t="s">
        <v>54</v>
      </c>
      <c r="C185" s="156" t="s">
        <v>30</v>
      </c>
      <c r="D185" s="159" t="s">
        <v>285</v>
      </c>
      <c r="E185" s="160" t="s">
        <v>56</v>
      </c>
      <c r="F185" s="69" t="s">
        <v>698</v>
      </c>
      <c r="G185" s="69">
        <v>3</v>
      </c>
      <c r="H185" s="288">
        <v>42794.875</v>
      </c>
      <c r="I185" s="288">
        <v>42798.5625</v>
      </c>
      <c r="J185" s="86">
        <f t="shared" si="4"/>
        <v>88.5</v>
      </c>
      <c r="K185" s="26">
        <v>23</v>
      </c>
      <c r="L185" s="259">
        <f t="shared" si="5"/>
        <v>2035.5</v>
      </c>
      <c r="M185" s="9"/>
    </row>
    <row r="186" spans="1:13">
      <c r="A186" s="287">
        <v>42803</v>
      </c>
      <c r="B186" s="69" t="s">
        <v>54</v>
      </c>
      <c r="C186" s="61" t="s">
        <v>186</v>
      </c>
      <c r="D186" s="69" t="s">
        <v>196</v>
      </c>
      <c r="E186" s="155" t="s">
        <v>56</v>
      </c>
      <c r="F186" s="69" t="s">
        <v>690</v>
      </c>
      <c r="G186" s="69">
        <v>8</v>
      </c>
      <c r="H186" s="288">
        <v>42798.875</v>
      </c>
      <c r="I186" s="288">
        <v>42801.6666666667</v>
      </c>
      <c r="J186" s="86">
        <f t="shared" si="4"/>
        <v>67.0000000008149</v>
      </c>
      <c r="K186" s="26">
        <v>18</v>
      </c>
      <c r="L186" s="259">
        <f t="shared" si="5"/>
        <v>1206.00000001467</v>
      </c>
      <c r="M186" s="9"/>
    </row>
    <row r="187" spans="1:13">
      <c r="A187" s="287">
        <v>42803</v>
      </c>
      <c r="B187" s="69" t="s">
        <v>54</v>
      </c>
      <c r="C187" s="61" t="s">
        <v>186</v>
      </c>
      <c r="D187" s="69" t="s">
        <v>196</v>
      </c>
      <c r="E187" s="155" t="s">
        <v>56</v>
      </c>
      <c r="F187" s="69" t="s">
        <v>751</v>
      </c>
      <c r="G187" s="69">
        <v>9</v>
      </c>
      <c r="H187" s="288">
        <v>42801.3125</v>
      </c>
      <c r="I187" s="288">
        <v>42801.875</v>
      </c>
      <c r="J187" s="86">
        <f t="shared" si="4"/>
        <v>13.5</v>
      </c>
      <c r="K187" s="26">
        <v>23</v>
      </c>
      <c r="L187" s="259">
        <f t="shared" si="5"/>
        <v>310.5</v>
      </c>
      <c r="M187" s="9"/>
    </row>
    <row r="188" spans="1:13">
      <c r="A188" s="287">
        <v>42803</v>
      </c>
      <c r="B188" s="69" t="s">
        <v>54</v>
      </c>
      <c r="C188" s="61" t="s">
        <v>186</v>
      </c>
      <c r="D188" s="69" t="s">
        <v>196</v>
      </c>
      <c r="E188" s="155" t="s">
        <v>56</v>
      </c>
      <c r="F188" s="69" t="s">
        <v>690</v>
      </c>
      <c r="G188" s="69">
        <v>2</v>
      </c>
      <c r="H188" s="288">
        <v>42799.9166666667</v>
      </c>
      <c r="I188" s="288">
        <v>42802.2708333333</v>
      </c>
      <c r="J188" s="86">
        <f t="shared" si="4"/>
        <v>56.4999999983702</v>
      </c>
      <c r="K188" s="26">
        <v>23</v>
      </c>
      <c r="L188" s="259">
        <f t="shared" si="5"/>
        <v>1299.49999996251</v>
      </c>
      <c r="M188" s="9"/>
    </row>
    <row r="189" spans="1:13">
      <c r="A189" s="287">
        <v>42803</v>
      </c>
      <c r="B189" s="69" t="s">
        <v>54</v>
      </c>
      <c r="C189" s="61" t="s">
        <v>163</v>
      </c>
      <c r="D189" s="69" t="s">
        <v>190</v>
      </c>
      <c r="E189" s="155" t="s">
        <v>56</v>
      </c>
      <c r="F189" s="69" t="s">
        <v>698</v>
      </c>
      <c r="G189" s="69">
        <v>3</v>
      </c>
      <c r="H189" s="288">
        <v>42798.6666666667</v>
      </c>
      <c r="I189" s="288">
        <v>42800.8958333333</v>
      </c>
      <c r="J189" s="86">
        <f t="shared" si="4"/>
        <v>53.4999999983702</v>
      </c>
      <c r="K189" s="26">
        <v>23</v>
      </c>
      <c r="L189" s="259">
        <f t="shared" si="5"/>
        <v>1230.49999996251</v>
      </c>
      <c r="M189" s="9"/>
    </row>
    <row r="190" spans="1:13">
      <c r="A190" s="287">
        <v>42804</v>
      </c>
      <c r="B190" s="155" t="s">
        <v>54</v>
      </c>
      <c r="C190" s="61" t="s">
        <v>96</v>
      </c>
      <c r="D190" s="165" t="s">
        <v>161</v>
      </c>
      <c r="E190" s="242" t="s">
        <v>162</v>
      </c>
      <c r="F190" s="69" t="s">
        <v>698</v>
      </c>
      <c r="G190" s="69">
        <v>4</v>
      </c>
      <c r="H190" s="288">
        <v>42793.6666666667</v>
      </c>
      <c r="I190" s="288">
        <v>42801.7916666667</v>
      </c>
      <c r="J190" s="86">
        <f t="shared" si="4"/>
        <v>195</v>
      </c>
      <c r="K190" s="26">
        <v>23</v>
      </c>
      <c r="L190" s="86">
        <f t="shared" si="5"/>
        <v>4485</v>
      </c>
      <c r="M190" s="9"/>
    </row>
    <row r="191" spans="1:13">
      <c r="A191" s="287">
        <v>42804</v>
      </c>
      <c r="B191" s="155" t="s">
        <v>54</v>
      </c>
      <c r="C191" s="54" t="s">
        <v>163</v>
      </c>
      <c r="D191" s="155" t="s">
        <v>155</v>
      </c>
      <c r="E191" s="69" t="s">
        <v>56</v>
      </c>
      <c r="F191" s="69" t="s">
        <v>751</v>
      </c>
      <c r="G191" s="69">
        <v>4</v>
      </c>
      <c r="H191" s="288">
        <v>42801.7916666667</v>
      </c>
      <c r="I191" s="288">
        <v>42801.9583333333</v>
      </c>
      <c r="J191" s="86">
        <f t="shared" si="4"/>
        <v>3.99999999837019</v>
      </c>
      <c r="K191" s="26">
        <v>23</v>
      </c>
      <c r="L191" s="259">
        <f t="shared" si="5"/>
        <v>91.9999999625143</v>
      </c>
      <c r="M191" s="9"/>
    </row>
    <row r="192" spans="1:13">
      <c r="A192" s="287">
        <v>42804</v>
      </c>
      <c r="B192" s="69" t="s">
        <v>54</v>
      </c>
      <c r="C192" s="61" t="s">
        <v>163</v>
      </c>
      <c r="D192" s="69" t="s">
        <v>195</v>
      </c>
      <c r="E192" s="155" t="s">
        <v>56</v>
      </c>
      <c r="F192" s="69" t="s">
        <v>686</v>
      </c>
      <c r="G192" s="69">
        <v>3</v>
      </c>
      <c r="H192" s="288">
        <v>42802.875</v>
      </c>
      <c r="I192" s="288">
        <v>42802.9166666667</v>
      </c>
      <c r="J192" s="86">
        <f t="shared" si="4"/>
        <v>1.00000000081491</v>
      </c>
      <c r="K192" s="26">
        <v>23</v>
      </c>
      <c r="L192" s="86">
        <f t="shared" si="5"/>
        <v>23.0000000187429</v>
      </c>
      <c r="M192" s="9"/>
    </row>
    <row r="193" spans="1:13">
      <c r="A193" s="287">
        <v>42804</v>
      </c>
      <c r="B193" s="155" t="s">
        <v>54</v>
      </c>
      <c r="C193" s="54" t="s">
        <v>96</v>
      </c>
      <c r="D193" s="155" t="s">
        <v>792</v>
      </c>
      <c r="E193" s="155" t="s">
        <v>84</v>
      </c>
      <c r="F193" s="69" t="s">
        <v>1016</v>
      </c>
      <c r="G193" s="69">
        <v>7</v>
      </c>
      <c r="H193" s="288">
        <v>42803.875</v>
      </c>
      <c r="I193" s="288">
        <v>42804.25</v>
      </c>
      <c r="J193" s="293">
        <f t="shared" si="4"/>
        <v>9</v>
      </c>
      <c r="K193" s="26">
        <v>18</v>
      </c>
      <c r="L193" s="259">
        <f t="shared" si="5"/>
        <v>162</v>
      </c>
      <c r="M193" s="9"/>
    </row>
    <row r="194" spans="1:13">
      <c r="A194" s="287">
        <v>42807</v>
      </c>
      <c r="B194" s="69" t="s">
        <v>54</v>
      </c>
      <c r="C194" s="61" t="s">
        <v>163</v>
      </c>
      <c r="D194" s="69" t="s">
        <v>190</v>
      </c>
      <c r="E194" s="155" t="s">
        <v>56</v>
      </c>
      <c r="F194" s="69" t="s">
        <v>801</v>
      </c>
      <c r="G194" s="69">
        <v>6</v>
      </c>
      <c r="H194" s="288">
        <v>42805.6666666667</v>
      </c>
      <c r="I194" s="288">
        <v>42805.9166666667</v>
      </c>
      <c r="J194" s="86">
        <f t="shared" si="4"/>
        <v>6</v>
      </c>
      <c r="K194" s="26">
        <v>18</v>
      </c>
      <c r="L194" s="259">
        <f t="shared" si="5"/>
        <v>108</v>
      </c>
      <c r="M194" s="9"/>
    </row>
    <row r="195" spans="1:13">
      <c r="A195" s="287">
        <v>42807</v>
      </c>
      <c r="B195" s="155" t="s">
        <v>54</v>
      </c>
      <c r="C195" s="164" t="s">
        <v>163</v>
      </c>
      <c r="D195" s="165" t="s">
        <v>172</v>
      </c>
      <c r="E195" s="242" t="s">
        <v>173</v>
      </c>
      <c r="F195" s="69" t="s">
        <v>695</v>
      </c>
      <c r="G195" s="69">
        <v>6</v>
      </c>
      <c r="H195" s="288">
        <v>42806</v>
      </c>
      <c r="I195" s="288">
        <v>42806.0833333333</v>
      </c>
      <c r="J195" s="86">
        <f t="shared" si="4"/>
        <v>1.99999999918509</v>
      </c>
      <c r="K195" s="26">
        <v>18</v>
      </c>
      <c r="L195" s="86">
        <f t="shared" si="5"/>
        <v>35.9999999853317</v>
      </c>
      <c r="M195" s="9"/>
    </row>
    <row r="196" spans="1:13">
      <c r="A196" s="287">
        <v>42807</v>
      </c>
      <c r="B196" s="69" t="s">
        <v>54</v>
      </c>
      <c r="C196" s="61" t="s">
        <v>186</v>
      </c>
      <c r="D196" s="69" t="s">
        <v>196</v>
      </c>
      <c r="E196" s="155" t="s">
        <v>56</v>
      </c>
      <c r="F196" s="69" t="s">
        <v>690</v>
      </c>
      <c r="G196" s="69">
        <v>8</v>
      </c>
      <c r="H196" s="288">
        <v>42801.8541666667</v>
      </c>
      <c r="I196" s="288">
        <v>42804.6666666667</v>
      </c>
      <c r="J196" s="86">
        <f t="shared" si="4"/>
        <v>67.5</v>
      </c>
      <c r="K196" s="26">
        <v>18</v>
      </c>
      <c r="L196" s="259">
        <f t="shared" si="5"/>
        <v>1215</v>
      </c>
      <c r="M196" s="9"/>
    </row>
    <row r="197" spans="1:13">
      <c r="A197" s="287">
        <v>42807</v>
      </c>
      <c r="B197" s="69" t="s">
        <v>54</v>
      </c>
      <c r="C197" s="61" t="s">
        <v>186</v>
      </c>
      <c r="D197" s="69" t="s">
        <v>196</v>
      </c>
      <c r="E197" s="155" t="s">
        <v>56</v>
      </c>
      <c r="F197" s="69" t="s">
        <v>751</v>
      </c>
      <c r="G197" s="69">
        <v>9</v>
      </c>
      <c r="H197" s="288">
        <v>42801.875</v>
      </c>
      <c r="I197" s="288">
        <v>42804.5208333333</v>
      </c>
      <c r="J197" s="86">
        <f t="shared" si="4"/>
        <v>63.4999999991851</v>
      </c>
      <c r="K197" s="26">
        <v>23</v>
      </c>
      <c r="L197" s="259">
        <f t="shared" si="5"/>
        <v>1460.49999998126</v>
      </c>
      <c r="M197" s="9"/>
    </row>
    <row r="198" spans="1:13">
      <c r="A198" s="287">
        <v>42807</v>
      </c>
      <c r="B198" s="69" t="s">
        <v>54</v>
      </c>
      <c r="C198" s="61" t="s">
        <v>186</v>
      </c>
      <c r="D198" s="69" t="s">
        <v>196</v>
      </c>
      <c r="E198" s="155" t="s">
        <v>56</v>
      </c>
      <c r="F198" s="69" t="s">
        <v>751</v>
      </c>
      <c r="G198" s="69">
        <v>9</v>
      </c>
      <c r="H198" s="288">
        <v>42804.5208333333</v>
      </c>
      <c r="I198" s="288">
        <v>42804.7708333333</v>
      </c>
      <c r="J198" s="86">
        <f t="shared" si="4"/>
        <v>6</v>
      </c>
      <c r="K198" s="26">
        <v>23</v>
      </c>
      <c r="L198" s="259">
        <f t="shared" si="5"/>
        <v>138</v>
      </c>
      <c r="M198" s="9"/>
    </row>
    <row r="199" spans="1:13">
      <c r="A199" s="287">
        <v>42807</v>
      </c>
      <c r="B199" s="69" t="s">
        <v>54</v>
      </c>
      <c r="C199" s="61" t="s">
        <v>186</v>
      </c>
      <c r="D199" s="69" t="s">
        <v>196</v>
      </c>
      <c r="E199" s="155" t="s">
        <v>56</v>
      </c>
      <c r="F199" s="69" t="s">
        <v>690</v>
      </c>
      <c r="G199" s="69">
        <v>2</v>
      </c>
      <c r="H199" s="288">
        <v>42802.2708333333</v>
      </c>
      <c r="I199" s="288">
        <v>42804.5833333333</v>
      </c>
      <c r="J199" s="86">
        <f t="shared" si="4"/>
        <v>55.5</v>
      </c>
      <c r="K199" s="26">
        <v>23</v>
      </c>
      <c r="L199" s="259">
        <f t="shared" si="5"/>
        <v>1276.5</v>
      </c>
      <c r="M199" s="9"/>
    </row>
    <row r="200" spans="1:13">
      <c r="A200" s="287">
        <v>42809</v>
      </c>
      <c r="B200" s="155" t="s">
        <v>54</v>
      </c>
      <c r="C200" s="54" t="s">
        <v>163</v>
      </c>
      <c r="D200" s="155" t="s">
        <v>154</v>
      </c>
      <c r="E200" s="69" t="s">
        <v>56</v>
      </c>
      <c r="F200" s="69" t="s">
        <v>690</v>
      </c>
      <c r="G200" s="69">
        <v>7</v>
      </c>
      <c r="H200" s="288">
        <v>42808.25</v>
      </c>
      <c r="I200" s="288">
        <v>42808.2916666667</v>
      </c>
      <c r="J200" s="86">
        <f t="shared" si="4"/>
        <v>1.00000000081491</v>
      </c>
      <c r="K200" s="26">
        <v>18</v>
      </c>
      <c r="L200" s="259">
        <f t="shared" si="5"/>
        <v>18.0000000146683</v>
      </c>
      <c r="M200" s="9"/>
    </row>
    <row r="201" spans="1:13">
      <c r="A201" s="287">
        <v>42809</v>
      </c>
      <c r="B201" s="69" t="s">
        <v>54</v>
      </c>
      <c r="C201" s="61" t="s">
        <v>186</v>
      </c>
      <c r="D201" s="69" t="s">
        <v>196</v>
      </c>
      <c r="E201" s="155" t="s">
        <v>56</v>
      </c>
      <c r="F201" s="69" t="s">
        <v>695</v>
      </c>
      <c r="G201" s="69">
        <v>5</v>
      </c>
      <c r="H201" s="288">
        <v>42802.7916666667</v>
      </c>
      <c r="I201" s="288">
        <v>42809.3333333333</v>
      </c>
      <c r="J201" s="86">
        <f t="shared" si="4"/>
        <v>156.99999999837</v>
      </c>
      <c r="K201" s="26">
        <v>25</v>
      </c>
      <c r="L201" s="259">
        <f t="shared" si="5"/>
        <v>3924.99999995925</v>
      </c>
      <c r="M201" s="9"/>
    </row>
    <row r="202" spans="1:13">
      <c r="A202" s="287">
        <v>42809</v>
      </c>
      <c r="B202" s="155" t="s">
        <v>54</v>
      </c>
      <c r="C202" s="156" t="s">
        <v>144</v>
      </c>
      <c r="D202" s="159" t="s">
        <v>298</v>
      </c>
      <c r="E202" s="160" t="s">
        <v>56</v>
      </c>
      <c r="F202" s="69" t="s">
        <v>690</v>
      </c>
      <c r="G202" s="69">
        <v>3</v>
      </c>
      <c r="H202" s="288">
        <v>42808</v>
      </c>
      <c r="I202" s="288">
        <v>42808.7291666667</v>
      </c>
      <c r="J202" s="86">
        <f t="shared" si="4"/>
        <v>17.5000000008149</v>
      </c>
      <c r="K202" s="26">
        <v>23</v>
      </c>
      <c r="L202" s="259">
        <f t="shared" si="5"/>
        <v>402.500000018743</v>
      </c>
      <c r="M202" s="9"/>
    </row>
    <row r="203" spans="1:13">
      <c r="A203" s="287">
        <v>42809</v>
      </c>
      <c r="B203" s="69" t="s">
        <v>54</v>
      </c>
      <c r="C203" s="61" t="s">
        <v>82</v>
      </c>
      <c r="D203" s="69" t="s">
        <v>192</v>
      </c>
      <c r="E203" s="155" t="s">
        <v>56</v>
      </c>
      <c r="F203" s="69" t="s">
        <v>698</v>
      </c>
      <c r="G203" s="69">
        <v>3</v>
      </c>
      <c r="H203" s="288">
        <v>42808.7291666667</v>
      </c>
      <c r="I203" s="288">
        <v>42808.9375</v>
      </c>
      <c r="J203" s="86">
        <f t="shared" si="4"/>
        <v>4.99999999918509</v>
      </c>
      <c r="K203" s="26">
        <v>23</v>
      </c>
      <c r="L203" s="259">
        <f t="shared" si="5"/>
        <v>114.999999981257</v>
      </c>
      <c r="M203" s="9"/>
    </row>
    <row r="204" spans="1:13">
      <c r="A204" s="287">
        <v>42811</v>
      </c>
      <c r="B204" s="69" t="s">
        <v>54</v>
      </c>
      <c r="C204" s="61" t="s">
        <v>38</v>
      </c>
      <c r="D204" s="69" t="s">
        <v>716</v>
      </c>
      <c r="E204" s="155" t="s">
        <v>56</v>
      </c>
      <c r="F204" s="69" t="s">
        <v>690</v>
      </c>
      <c r="G204" s="69">
        <v>7</v>
      </c>
      <c r="H204" s="288">
        <v>42804.875</v>
      </c>
      <c r="I204" s="288">
        <v>42805.4791666667</v>
      </c>
      <c r="J204" s="293">
        <f t="shared" si="4"/>
        <v>14.4999999999418</v>
      </c>
      <c r="K204" s="26">
        <v>18</v>
      </c>
      <c r="L204" s="259">
        <f t="shared" si="5"/>
        <v>260.999999998952</v>
      </c>
      <c r="M204" s="9"/>
    </row>
    <row r="205" spans="1:13">
      <c r="A205" s="287">
        <v>42811</v>
      </c>
      <c r="B205" s="69" t="s">
        <v>54</v>
      </c>
      <c r="C205" s="61" t="s">
        <v>38</v>
      </c>
      <c r="D205" s="69" t="s">
        <v>716</v>
      </c>
      <c r="E205" s="155" t="s">
        <v>56</v>
      </c>
      <c r="F205" s="69" t="s">
        <v>690</v>
      </c>
      <c r="G205" s="69">
        <v>7</v>
      </c>
      <c r="H205" s="288">
        <v>42805.4791666667</v>
      </c>
      <c r="I205" s="288">
        <v>42807.0625</v>
      </c>
      <c r="J205" s="293">
        <f t="shared" si="4"/>
        <v>38.0000000000582</v>
      </c>
      <c r="K205" s="26">
        <v>18</v>
      </c>
      <c r="L205" s="259">
        <f t="shared" si="5"/>
        <v>684.000000001048</v>
      </c>
      <c r="M205" s="9"/>
    </row>
    <row r="206" spans="1:13">
      <c r="A206" s="287">
        <v>42811</v>
      </c>
      <c r="B206" s="69" t="s">
        <v>54</v>
      </c>
      <c r="C206" s="61" t="s">
        <v>38</v>
      </c>
      <c r="D206" s="69" t="s">
        <v>716</v>
      </c>
      <c r="E206" s="155" t="s">
        <v>56</v>
      </c>
      <c r="F206" s="69" t="s">
        <v>690</v>
      </c>
      <c r="G206" s="69">
        <v>7</v>
      </c>
      <c r="H206" s="288">
        <v>42807.0625</v>
      </c>
      <c r="I206" s="288">
        <v>42809</v>
      </c>
      <c r="J206" s="293">
        <f t="shared" si="4"/>
        <v>46.5</v>
      </c>
      <c r="K206" s="26">
        <v>18</v>
      </c>
      <c r="L206" s="259">
        <f t="shared" si="5"/>
        <v>837</v>
      </c>
      <c r="M206" s="9"/>
    </row>
    <row r="207" spans="1:13">
      <c r="A207" s="287">
        <v>42811</v>
      </c>
      <c r="B207" s="155" t="s">
        <v>54</v>
      </c>
      <c r="C207" s="156" t="s">
        <v>30</v>
      </c>
      <c r="D207" s="159" t="s">
        <v>285</v>
      </c>
      <c r="E207" s="160" t="s">
        <v>56</v>
      </c>
      <c r="F207" s="69" t="s">
        <v>690</v>
      </c>
      <c r="G207" s="69">
        <v>2</v>
      </c>
      <c r="H207" s="288">
        <v>42810.5</v>
      </c>
      <c r="I207" s="288">
        <v>42810.8125</v>
      </c>
      <c r="J207" s="86">
        <f t="shared" si="4"/>
        <v>7.5</v>
      </c>
      <c r="K207" s="26">
        <v>23</v>
      </c>
      <c r="L207" s="86">
        <f t="shared" si="5"/>
        <v>172.5</v>
      </c>
      <c r="M207" s="9"/>
    </row>
    <row r="208" spans="1:13">
      <c r="A208" s="287">
        <v>42811</v>
      </c>
      <c r="B208" s="155" t="s">
        <v>54</v>
      </c>
      <c r="C208" s="156" t="s">
        <v>144</v>
      </c>
      <c r="D208" s="159" t="s">
        <v>298</v>
      </c>
      <c r="E208" s="160" t="s">
        <v>56</v>
      </c>
      <c r="F208" s="69" t="s">
        <v>690</v>
      </c>
      <c r="G208" s="69">
        <v>2</v>
      </c>
      <c r="H208" s="288">
        <v>42810.8125</v>
      </c>
      <c r="I208" s="288">
        <v>42810.875</v>
      </c>
      <c r="J208" s="86">
        <f t="shared" si="4"/>
        <v>1.5</v>
      </c>
      <c r="K208" s="26">
        <v>23</v>
      </c>
      <c r="L208" s="259">
        <f t="shared" si="5"/>
        <v>34.5</v>
      </c>
      <c r="M208" s="9"/>
    </row>
    <row r="209" spans="1:13">
      <c r="A209" s="287">
        <v>42811</v>
      </c>
      <c r="B209" s="155" t="s">
        <v>54</v>
      </c>
      <c r="C209" s="156" t="s">
        <v>30</v>
      </c>
      <c r="D209" s="159" t="s">
        <v>283</v>
      </c>
      <c r="E209" s="160" t="s">
        <v>56</v>
      </c>
      <c r="F209" s="69" t="s">
        <v>690</v>
      </c>
      <c r="G209" s="69">
        <v>2</v>
      </c>
      <c r="H209" s="288">
        <v>42808.7708333333</v>
      </c>
      <c r="I209" s="288">
        <v>42809.2916666667</v>
      </c>
      <c r="J209" s="86">
        <f t="shared" si="4"/>
        <v>12.4999999998836</v>
      </c>
      <c r="K209" s="26">
        <v>23</v>
      </c>
      <c r="L209" s="86">
        <f t="shared" si="5"/>
        <v>287.499999997322</v>
      </c>
      <c r="M209" s="9"/>
    </row>
    <row r="210" spans="1:13">
      <c r="A210" s="287">
        <v>42811</v>
      </c>
      <c r="B210" s="155" t="s">
        <v>54</v>
      </c>
      <c r="C210" s="156" t="s">
        <v>144</v>
      </c>
      <c r="D210" s="159" t="s">
        <v>298</v>
      </c>
      <c r="E210" s="160" t="s">
        <v>56</v>
      </c>
      <c r="F210" s="69" t="s">
        <v>690</v>
      </c>
      <c r="G210" s="69">
        <v>8</v>
      </c>
      <c r="H210" s="288">
        <v>42809.875</v>
      </c>
      <c r="I210" s="288">
        <v>42810.5416666667</v>
      </c>
      <c r="J210" s="86">
        <f t="shared" si="4"/>
        <v>15.9999999999418</v>
      </c>
      <c r="K210" s="26">
        <v>18</v>
      </c>
      <c r="L210" s="259">
        <f t="shared" si="5"/>
        <v>287.999999998952</v>
      </c>
      <c r="M210" s="9"/>
    </row>
    <row r="211" spans="1:13">
      <c r="A211" s="287">
        <v>42811</v>
      </c>
      <c r="B211" s="155" t="s">
        <v>54</v>
      </c>
      <c r="C211" s="164" t="s">
        <v>163</v>
      </c>
      <c r="D211" s="165" t="s">
        <v>176</v>
      </c>
      <c r="E211" s="242" t="s">
        <v>177</v>
      </c>
      <c r="F211" s="69" t="s">
        <v>751</v>
      </c>
      <c r="G211" s="69">
        <v>2</v>
      </c>
      <c r="H211" s="288">
        <v>42808.5208333333</v>
      </c>
      <c r="I211" s="288">
        <v>42808.625</v>
      </c>
      <c r="J211" s="86">
        <f t="shared" si="4"/>
        <v>2.49999999994179</v>
      </c>
      <c r="K211" s="26">
        <v>23</v>
      </c>
      <c r="L211" s="86">
        <f t="shared" si="5"/>
        <v>57.4999999986612</v>
      </c>
      <c r="M211" s="9"/>
    </row>
    <row r="212" spans="1:13">
      <c r="A212" s="287">
        <v>42811</v>
      </c>
      <c r="B212" s="155" t="s">
        <v>54</v>
      </c>
      <c r="C212" s="61" t="s">
        <v>96</v>
      </c>
      <c r="D212" s="165" t="s">
        <v>161</v>
      </c>
      <c r="E212" s="242" t="s">
        <v>162</v>
      </c>
      <c r="F212" s="69" t="s">
        <v>1016</v>
      </c>
      <c r="G212" s="69">
        <v>6</v>
      </c>
      <c r="H212" s="288">
        <v>42809.5833333333</v>
      </c>
      <c r="I212" s="288">
        <v>42809.6666666667</v>
      </c>
      <c r="J212" s="86">
        <f t="shared" si="4"/>
        <v>1.99999999988358</v>
      </c>
      <c r="K212" s="26">
        <v>18</v>
      </c>
      <c r="L212" s="86">
        <f t="shared" si="5"/>
        <v>35.9999999979045</v>
      </c>
      <c r="M212" s="9"/>
    </row>
    <row r="213" spans="1:13">
      <c r="A213" s="287">
        <v>42811</v>
      </c>
      <c r="B213" s="155" t="s">
        <v>54</v>
      </c>
      <c r="C213" s="54" t="s">
        <v>85</v>
      </c>
      <c r="D213" s="155" t="s">
        <v>154</v>
      </c>
      <c r="E213" s="69" t="s">
        <v>56</v>
      </c>
      <c r="F213" s="69" t="s">
        <v>695</v>
      </c>
      <c r="G213" s="69">
        <v>6</v>
      </c>
      <c r="H213" s="288">
        <v>42809.3333333333</v>
      </c>
      <c r="I213" s="288">
        <v>42809.5833333333</v>
      </c>
      <c r="J213" s="86">
        <f t="shared" si="4"/>
        <v>6</v>
      </c>
      <c r="K213" s="26">
        <v>23</v>
      </c>
      <c r="L213" s="259">
        <f t="shared" si="5"/>
        <v>138</v>
      </c>
      <c r="M213" s="9"/>
    </row>
    <row r="214" spans="1:13">
      <c r="A214" s="287">
        <v>42811</v>
      </c>
      <c r="B214" s="69" t="s">
        <v>54</v>
      </c>
      <c r="C214" s="61" t="s">
        <v>186</v>
      </c>
      <c r="D214" s="69" t="s">
        <v>196</v>
      </c>
      <c r="E214" s="155" t="s">
        <v>56</v>
      </c>
      <c r="F214" s="69" t="s">
        <v>690</v>
      </c>
      <c r="G214" s="69">
        <v>2</v>
      </c>
      <c r="H214" s="288">
        <v>42804.1041666667</v>
      </c>
      <c r="I214" s="288">
        <v>42808.4375</v>
      </c>
      <c r="J214" s="86">
        <f t="shared" ref="J214:J277" si="6">(I214-H214)*24</f>
        <v>103.999999999185</v>
      </c>
      <c r="K214" s="26">
        <v>23</v>
      </c>
      <c r="L214" s="259">
        <f t="shared" ref="L214:L277" si="7">J214*K214</f>
        <v>2391.99999998126</v>
      </c>
      <c r="M214" s="9"/>
    </row>
    <row r="215" spans="1:13">
      <c r="A215" s="287">
        <v>42811</v>
      </c>
      <c r="B215" s="69" t="s">
        <v>54</v>
      </c>
      <c r="C215" s="61" t="s">
        <v>186</v>
      </c>
      <c r="D215" s="69" t="s">
        <v>1534</v>
      </c>
      <c r="E215" s="155" t="s">
        <v>56</v>
      </c>
      <c r="F215" s="69" t="s">
        <v>1085</v>
      </c>
      <c r="G215" s="69">
        <v>6</v>
      </c>
      <c r="H215" s="288">
        <v>42809.6666666667</v>
      </c>
      <c r="I215" s="288">
        <v>42809.75</v>
      </c>
      <c r="J215" s="86">
        <f t="shared" si="6"/>
        <v>1.99999999918509</v>
      </c>
      <c r="K215" s="26">
        <v>23</v>
      </c>
      <c r="L215" s="86">
        <f t="shared" si="7"/>
        <v>45.9999999812571</v>
      </c>
      <c r="M215" s="9"/>
    </row>
    <row r="216" spans="1:13">
      <c r="A216" s="287">
        <v>42814</v>
      </c>
      <c r="B216" s="155" t="s">
        <v>54</v>
      </c>
      <c r="C216" s="164" t="s">
        <v>163</v>
      </c>
      <c r="D216" s="165" t="s">
        <v>166</v>
      </c>
      <c r="E216" s="242" t="s">
        <v>167</v>
      </c>
      <c r="F216" s="69" t="s">
        <v>686</v>
      </c>
      <c r="G216" s="69">
        <v>6</v>
      </c>
      <c r="H216" s="288">
        <v>42812.375</v>
      </c>
      <c r="I216" s="288">
        <v>42812.4583333333</v>
      </c>
      <c r="J216" s="86">
        <f t="shared" si="6"/>
        <v>1.99999999918509</v>
      </c>
      <c r="K216" s="26">
        <v>18</v>
      </c>
      <c r="L216" s="86">
        <f t="shared" si="7"/>
        <v>35.9999999853317</v>
      </c>
      <c r="M216" s="9"/>
    </row>
    <row r="217" spans="1:13">
      <c r="A217" s="287">
        <v>42814</v>
      </c>
      <c r="B217" s="155" t="s">
        <v>54</v>
      </c>
      <c r="C217" s="61" t="s">
        <v>146</v>
      </c>
      <c r="D217" s="69"/>
      <c r="E217" s="69"/>
      <c r="F217" s="69" t="s">
        <v>690</v>
      </c>
      <c r="G217" s="69">
        <v>6</v>
      </c>
      <c r="H217" s="288">
        <v>42812.8333333333</v>
      </c>
      <c r="I217" s="288">
        <v>42812.9375</v>
      </c>
      <c r="J217" s="86">
        <f t="shared" si="6"/>
        <v>2.50000000081491</v>
      </c>
      <c r="K217" s="26">
        <v>18</v>
      </c>
      <c r="L217" s="86">
        <f t="shared" si="7"/>
        <v>45.0000000146683</v>
      </c>
      <c r="M217" s="9"/>
    </row>
    <row r="218" spans="1:13">
      <c r="A218" s="287">
        <v>42814</v>
      </c>
      <c r="B218" s="69" t="s">
        <v>54</v>
      </c>
      <c r="C218" s="61" t="s">
        <v>144</v>
      </c>
      <c r="D218" s="69" t="s">
        <v>200</v>
      </c>
      <c r="E218" s="155" t="s">
        <v>56</v>
      </c>
      <c r="F218" s="69" t="s">
        <v>751</v>
      </c>
      <c r="G218" s="69">
        <v>6</v>
      </c>
      <c r="H218" s="288">
        <v>42812.4583333333</v>
      </c>
      <c r="I218" s="288">
        <v>42812.8333333333</v>
      </c>
      <c r="J218" s="86">
        <f t="shared" si="6"/>
        <v>9</v>
      </c>
      <c r="K218" s="26">
        <v>18</v>
      </c>
      <c r="L218" s="86">
        <f t="shared" si="7"/>
        <v>162</v>
      </c>
      <c r="M218" s="9"/>
    </row>
    <row r="219" spans="1:13">
      <c r="A219" s="287">
        <v>42814</v>
      </c>
      <c r="B219" s="69" t="s">
        <v>54</v>
      </c>
      <c r="C219" s="61" t="s">
        <v>186</v>
      </c>
      <c r="D219" s="69" t="s">
        <v>196</v>
      </c>
      <c r="E219" s="155" t="s">
        <v>56</v>
      </c>
      <c r="F219" s="69" t="s">
        <v>690</v>
      </c>
      <c r="G219" s="69">
        <v>2</v>
      </c>
      <c r="H219" s="288">
        <v>42809.5416666667</v>
      </c>
      <c r="I219" s="288">
        <v>42811.6666666667</v>
      </c>
      <c r="J219" s="86">
        <f t="shared" si="6"/>
        <v>51</v>
      </c>
      <c r="K219" s="26">
        <v>23</v>
      </c>
      <c r="L219" s="259">
        <f t="shared" si="7"/>
        <v>1173</v>
      </c>
      <c r="M219" s="9"/>
    </row>
    <row r="220" spans="1:13">
      <c r="A220" s="287">
        <v>42814</v>
      </c>
      <c r="B220" s="69" t="s">
        <v>54</v>
      </c>
      <c r="C220" s="61" t="s">
        <v>82</v>
      </c>
      <c r="D220" s="69" t="s">
        <v>192</v>
      </c>
      <c r="E220" s="155" t="s">
        <v>56</v>
      </c>
      <c r="F220" s="69" t="s">
        <v>690</v>
      </c>
      <c r="G220" s="69">
        <v>2</v>
      </c>
      <c r="H220" s="288">
        <v>42812.625</v>
      </c>
      <c r="I220" s="288">
        <v>42812.7708333333</v>
      </c>
      <c r="J220" s="86">
        <f t="shared" si="6"/>
        <v>3.49999999918509</v>
      </c>
      <c r="K220" s="26">
        <v>23</v>
      </c>
      <c r="L220" s="259">
        <f t="shared" si="7"/>
        <v>80.4999999812571</v>
      </c>
      <c r="M220" s="9"/>
    </row>
    <row r="221" spans="1:13">
      <c r="A221" s="287">
        <v>42814</v>
      </c>
      <c r="B221" s="69" t="s">
        <v>54</v>
      </c>
      <c r="C221" s="61" t="s">
        <v>186</v>
      </c>
      <c r="D221" s="69" t="s">
        <v>221</v>
      </c>
      <c r="E221" s="155" t="s">
        <v>56</v>
      </c>
      <c r="F221" s="69" t="s">
        <v>690</v>
      </c>
      <c r="G221" s="69">
        <v>2</v>
      </c>
      <c r="H221" s="288">
        <v>42813.375</v>
      </c>
      <c r="I221" s="288">
        <v>42813.9166666667</v>
      </c>
      <c r="J221" s="86">
        <f t="shared" si="6"/>
        <v>13.0000000008149</v>
      </c>
      <c r="K221" s="26">
        <v>23</v>
      </c>
      <c r="L221" s="86">
        <f t="shared" si="7"/>
        <v>299.000000018743</v>
      </c>
      <c r="M221" s="9"/>
    </row>
    <row r="222" spans="1:13">
      <c r="A222" s="287">
        <v>42814</v>
      </c>
      <c r="B222" s="69" t="s">
        <v>54</v>
      </c>
      <c r="C222" s="61" t="s">
        <v>144</v>
      </c>
      <c r="D222" s="69" t="s">
        <v>219</v>
      </c>
      <c r="E222" s="155" t="s">
        <v>56</v>
      </c>
      <c r="F222" s="69" t="s">
        <v>751</v>
      </c>
      <c r="G222" s="69">
        <v>4</v>
      </c>
      <c r="H222" s="288">
        <v>42812.75</v>
      </c>
      <c r="I222" s="288">
        <v>42813</v>
      </c>
      <c r="J222" s="86">
        <f t="shared" si="6"/>
        <v>6</v>
      </c>
      <c r="K222" s="26">
        <v>23</v>
      </c>
      <c r="L222" s="86">
        <f t="shared" si="7"/>
        <v>138</v>
      </c>
      <c r="M222" s="9"/>
    </row>
    <row r="223" spans="1:13">
      <c r="A223" s="287">
        <v>42814</v>
      </c>
      <c r="B223" s="155" t="s">
        <v>54</v>
      </c>
      <c r="C223" s="156" t="s">
        <v>38</v>
      </c>
      <c r="D223" s="159" t="s">
        <v>317</v>
      </c>
      <c r="E223" s="160" t="s">
        <v>56</v>
      </c>
      <c r="F223" s="69" t="s">
        <v>698</v>
      </c>
      <c r="G223" s="69">
        <v>4</v>
      </c>
      <c r="H223" s="288">
        <v>42809.8333333333</v>
      </c>
      <c r="I223" s="288">
        <v>42812.75</v>
      </c>
      <c r="J223" s="86">
        <f t="shared" si="6"/>
        <v>70.0000000008149</v>
      </c>
      <c r="K223" s="26">
        <v>23</v>
      </c>
      <c r="L223" s="259">
        <f t="shared" si="7"/>
        <v>1610.00000001874</v>
      </c>
      <c r="M223" s="9"/>
    </row>
    <row r="224" spans="1:13">
      <c r="A224" s="287">
        <v>42814</v>
      </c>
      <c r="B224" s="155" t="s">
        <v>54</v>
      </c>
      <c r="C224" s="156" t="s">
        <v>45</v>
      </c>
      <c r="D224" s="159" t="s">
        <v>300</v>
      </c>
      <c r="E224" s="160" t="s">
        <v>56</v>
      </c>
      <c r="F224" s="69" t="s">
        <v>690</v>
      </c>
      <c r="G224" s="69">
        <v>4</v>
      </c>
      <c r="H224" s="288">
        <v>42813</v>
      </c>
      <c r="I224" s="288">
        <v>42813.7291666667</v>
      </c>
      <c r="J224" s="86">
        <f t="shared" si="6"/>
        <v>17.5000000008149</v>
      </c>
      <c r="K224" s="26">
        <v>23</v>
      </c>
      <c r="L224" s="259">
        <f t="shared" si="7"/>
        <v>402.500000018743</v>
      </c>
      <c r="M224" s="9"/>
    </row>
    <row r="225" spans="1:13">
      <c r="A225" s="287">
        <v>42814</v>
      </c>
      <c r="B225" s="155" t="s">
        <v>54</v>
      </c>
      <c r="C225" s="156" t="s">
        <v>144</v>
      </c>
      <c r="D225" s="159" t="s">
        <v>299</v>
      </c>
      <c r="E225" s="160" t="s">
        <v>56</v>
      </c>
      <c r="F225" s="69" t="s">
        <v>745</v>
      </c>
      <c r="G225" s="69">
        <v>2</v>
      </c>
      <c r="H225" s="288">
        <v>42811.9166666667</v>
      </c>
      <c r="I225" s="288">
        <v>42812.6041666667</v>
      </c>
      <c r="J225" s="86">
        <f t="shared" si="6"/>
        <v>16.5</v>
      </c>
      <c r="K225" s="26">
        <v>23</v>
      </c>
      <c r="L225" s="259">
        <f t="shared" si="7"/>
        <v>379.5</v>
      </c>
      <c r="M225" s="9"/>
    </row>
    <row r="226" spans="1:13">
      <c r="A226" s="287">
        <v>42814</v>
      </c>
      <c r="B226" s="155" t="s">
        <v>54</v>
      </c>
      <c r="C226" s="156" t="s">
        <v>45</v>
      </c>
      <c r="D226" s="159" t="s">
        <v>301</v>
      </c>
      <c r="E226" s="160" t="s">
        <v>56</v>
      </c>
      <c r="F226" s="69" t="s">
        <v>698</v>
      </c>
      <c r="G226" s="69">
        <v>1</v>
      </c>
      <c r="H226" s="288">
        <v>42813.3125</v>
      </c>
      <c r="I226" s="288">
        <v>42813.4791666667</v>
      </c>
      <c r="J226" s="86">
        <f t="shared" si="6"/>
        <v>4.00000000081491</v>
      </c>
      <c r="K226" s="26">
        <v>23</v>
      </c>
      <c r="L226" s="86">
        <f t="shared" si="7"/>
        <v>92.0000000187429</v>
      </c>
      <c r="M226" s="9"/>
    </row>
    <row r="227" spans="1:13">
      <c r="A227" s="287">
        <v>42814</v>
      </c>
      <c r="B227" s="155" t="s">
        <v>54</v>
      </c>
      <c r="C227" s="156" t="s">
        <v>45</v>
      </c>
      <c r="D227" s="159" t="s">
        <v>301</v>
      </c>
      <c r="E227" s="160" t="s">
        <v>56</v>
      </c>
      <c r="F227" s="69" t="s">
        <v>698</v>
      </c>
      <c r="G227" s="69">
        <v>8</v>
      </c>
      <c r="H227" s="288">
        <v>42810.5416666667</v>
      </c>
      <c r="I227" s="288">
        <v>42811.625</v>
      </c>
      <c r="J227" s="86">
        <f t="shared" si="6"/>
        <v>25.9999999991851</v>
      </c>
      <c r="K227" s="26">
        <v>23</v>
      </c>
      <c r="L227" s="86">
        <f t="shared" si="7"/>
        <v>597.999999981257</v>
      </c>
      <c r="M227" s="9"/>
    </row>
    <row r="228" spans="1:13">
      <c r="A228" s="287">
        <v>42816</v>
      </c>
      <c r="B228" s="69" t="s">
        <v>54</v>
      </c>
      <c r="C228" s="61" t="s">
        <v>38</v>
      </c>
      <c r="D228" s="69" t="s">
        <v>716</v>
      </c>
      <c r="E228" s="155" t="s">
        <v>56</v>
      </c>
      <c r="F228" s="69" t="s">
        <v>690</v>
      </c>
      <c r="G228" s="69">
        <v>8</v>
      </c>
      <c r="H228" s="288">
        <v>42813.8333333333</v>
      </c>
      <c r="I228" s="288">
        <v>42814.5833333333</v>
      </c>
      <c r="J228" s="293">
        <f t="shared" si="6"/>
        <v>18</v>
      </c>
      <c r="K228" s="26">
        <v>18</v>
      </c>
      <c r="L228" s="259">
        <f t="shared" si="7"/>
        <v>324</v>
      </c>
      <c r="M228" s="9"/>
    </row>
    <row r="229" spans="1:13">
      <c r="A229" s="287">
        <v>42816</v>
      </c>
      <c r="B229" s="69" t="s">
        <v>54</v>
      </c>
      <c r="C229" s="61" t="s">
        <v>38</v>
      </c>
      <c r="D229" s="69" t="s">
        <v>716</v>
      </c>
      <c r="E229" s="155" t="s">
        <v>56</v>
      </c>
      <c r="F229" s="69" t="s">
        <v>745</v>
      </c>
      <c r="G229" s="69">
        <v>7</v>
      </c>
      <c r="H229" s="288">
        <v>42814.4166666667</v>
      </c>
      <c r="I229" s="288">
        <v>42815.5833333333</v>
      </c>
      <c r="J229" s="293">
        <f t="shared" si="6"/>
        <v>27.9999999983702</v>
      </c>
      <c r="K229" s="26">
        <v>18</v>
      </c>
      <c r="L229" s="259">
        <f t="shared" si="7"/>
        <v>503.999999970663</v>
      </c>
      <c r="M229" s="9"/>
    </row>
    <row r="230" spans="1:13">
      <c r="A230" s="287">
        <v>42816</v>
      </c>
      <c r="B230" s="69" t="s">
        <v>54</v>
      </c>
      <c r="C230" s="61" t="s">
        <v>186</v>
      </c>
      <c r="D230" s="69" t="s">
        <v>221</v>
      </c>
      <c r="E230" s="155" t="s">
        <v>56</v>
      </c>
      <c r="F230" s="69" t="s">
        <v>1258</v>
      </c>
      <c r="G230" s="69">
        <v>8</v>
      </c>
      <c r="H230" s="288">
        <v>42814.5833333333</v>
      </c>
      <c r="I230" s="288">
        <v>42816.2083333333</v>
      </c>
      <c r="J230" s="86">
        <f t="shared" si="6"/>
        <v>39</v>
      </c>
      <c r="K230" s="26">
        <v>18</v>
      </c>
      <c r="L230" s="86">
        <f t="shared" si="7"/>
        <v>702</v>
      </c>
      <c r="M230" s="9"/>
    </row>
    <row r="231" spans="1:13">
      <c r="A231" s="287">
        <v>42816</v>
      </c>
      <c r="B231" s="155" t="s">
        <v>54</v>
      </c>
      <c r="C231" s="164" t="s">
        <v>163</v>
      </c>
      <c r="D231" s="165" t="s">
        <v>172</v>
      </c>
      <c r="E231" s="242" t="s">
        <v>173</v>
      </c>
      <c r="F231" s="69" t="s">
        <v>1085</v>
      </c>
      <c r="G231" s="69">
        <v>6</v>
      </c>
      <c r="H231" s="288">
        <v>42814.625</v>
      </c>
      <c r="I231" s="288">
        <v>42814.875</v>
      </c>
      <c r="J231" s="86">
        <f t="shared" si="6"/>
        <v>6</v>
      </c>
      <c r="K231" s="26">
        <v>18</v>
      </c>
      <c r="L231" s="86">
        <f t="shared" si="7"/>
        <v>108</v>
      </c>
      <c r="M231" s="9"/>
    </row>
    <row r="232" spans="1:13">
      <c r="A232" s="287">
        <v>42816</v>
      </c>
      <c r="B232" s="69" t="s">
        <v>54</v>
      </c>
      <c r="C232" s="61" t="s">
        <v>144</v>
      </c>
      <c r="D232" s="69" t="s">
        <v>219</v>
      </c>
      <c r="E232" s="155" t="s">
        <v>56</v>
      </c>
      <c r="F232" s="69" t="s">
        <v>751</v>
      </c>
      <c r="G232" s="69">
        <v>6</v>
      </c>
      <c r="H232" s="288">
        <v>42814.875</v>
      </c>
      <c r="I232" s="288">
        <v>42815.6666666667</v>
      </c>
      <c r="J232" s="86">
        <f t="shared" si="6"/>
        <v>19.0000000008149</v>
      </c>
      <c r="K232" s="26">
        <v>18</v>
      </c>
      <c r="L232" s="86">
        <f t="shared" si="7"/>
        <v>342.000000014668</v>
      </c>
      <c r="M232" s="9"/>
    </row>
    <row r="233" spans="1:13">
      <c r="A233" s="287">
        <v>42816</v>
      </c>
      <c r="B233" s="155" t="s">
        <v>54</v>
      </c>
      <c r="C233" s="156" t="s">
        <v>45</v>
      </c>
      <c r="D233" s="159" t="s">
        <v>300</v>
      </c>
      <c r="E233" s="160" t="s">
        <v>56</v>
      </c>
      <c r="F233" s="69" t="s">
        <v>751</v>
      </c>
      <c r="G233" s="69">
        <v>1</v>
      </c>
      <c r="H233" s="288">
        <v>42815.4583333333</v>
      </c>
      <c r="I233" s="288">
        <v>42815.9375</v>
      </c>
      <c r="J233" s="86">
        <f t="shared" si="6"/>
        <v>11.5000000008149</v>
      </c>
      <c r="K233" s="26">
        <v>23</v>
      </c>
      <c r="L233" s="259">
        <f t="shared" si="7"/>
        <v>264.500000018743</v>
      </c>
      <c r="M233" s="9"/>
    </row>
    <row r="234" spans="1:13">
      <c r="A234" s="287">
        <v>42816</v>
      </c>
      <c r="B234" s="155" t="s">
        <v>54</v>
      </c>
      <c r="C234" s="156" t="s">
        <v>45</v>
      </c>
      <c r="D234" s="159" t="s">
        <v>301</v>
      </c>
      <c r="E234" s="160" t="s">
        <v>56</v>
      </c>
      <c r="F234" s="69" t="s">
        <v>698</v>
      </c>
      <c r="G234" s="69">
        <v>1</v>
      </c>
      <c r="H234" s="288">
        <v>42813.6458333333</v>
      </c>
      <c r="I234" s="288">
        <v>42815.0625</v>
      </c>
      <c r="J234" s="86">
        <f t="shared" si="6"/>
        <v>34.0000000008149</v>
      </c>
      <c r="K234" s="26">
        <v>23</v>
      </c>
      <c r="L234" s="86">
        <f t="shared" si="7"/>
        <v>782.000000018743</v>
      </c>
      <c r="M234" s="9"/>
    </row>
    <row r="235" spans="1:13">
      <c r="A235" s="287">
        <v>42816</v>
      </c>
      <c r="B235" s="155" t="s">
        <v>54</v>
      </c>
      <c r="C235" s="156" t="s">
        <v>38</v>
      </c>
      <c r="D235" s="159" t="s">
        <v>317</v>
      </c>
      <c r="E235" s="160" t="s">
        <v>56</v>
      </c>
      <c r="F235" s="69" t="s">
        <v>695</v>
      </c>
      <c r="G235" s="69">
        <v>3</v>
      </c>
      <c r="H235" s="288">
        <v>42812.5833333333</v>
      </c>
      <c r="I235" s="288">
        <v>42815.5</v>
      </c>
      <c r="J235" s="86">
        <f t="shared" si="6"/>
        <v>70.0000000008149</v>
      </c>
      <c r="K235" s="26">
        <v>23</v>
      </c>
      <c r="L235" s="259">
        <f t="shared" si="7"/>
        <v>1610.00000001874</v>
      </c>
      <c r="M235" s="9"/>
    </row>
    <row r="236" spans="1:13">
      <c r="A236" s="287">
        <v>42816</v>
      </c>
      <c r="B236" s="69" t="s">
        <v>54</v>
      </c>
      <c r="C236" s="61" t="s">
        <v>186</v>
      </c>
      <c r="D236" s="69" t="s">
        <v>222</v>
      </c>
      <c r="E236" s="155" t="s">
        <v>56</v>
      </c>
      <c r="F236" s="69" t="s">
        <v>695</v>
      </c>
      <c r="G236" s="69">
        <v>4</v>
      </c>
      <c r="H236" s="288">
        <v>42814.5625</v>
      </c>
      <c r="I236" s="288">
        <v>42815.625</v>
      </c>
      <c r="J236" s="86">
        <f t="shared" si="6"/>
        <v>25.5</v>
      </c>
      <c r="K236" s="26">
        <v>23</v>
      </c>
      <c r="L236" s="86">
        <f t="shared" si="7"/>
        <v>586.5</v>
      </c>
      <c r="M236" s="9"/>
    </row>
    <row r="237" spans="1:13">
      <c r="A237" s="287">
        <v>42818</v>
      </c>
      <c r="B237" s="69" t="s">
        <v>54</v>
      </c>
      <c r="C237" s="61" t="s">
        <v>186</v>
      </c>
      <c r="D237" s="69" t="s">
        <v>222</v>
      </c>
      <c r="E237" s="155" t="s">
        <v>56</v>
      </c>
      <c r="F237" s="69" t="s">
        <v>751</v>
      </c>
      <c r="G237" s="69">
        <v>6</v>
      </c>
      <c r="H237" s="288">
        <v>42817.875</v>
      </c>
      <c r="I237" s="288">
        <v>42817.9583333333</v>
      </c>
      <c r="J237" s="86">
        <f t="shared" si="6"/>
        <v>1.99999999918509</v>
      </c>
      <c r="K237" s="26">
        <v>18</v>
      </c>
      <c r="L237" s="86">
        <f t="shared" si="7"/>
        <v>35.9999999853317</v>
      </c>
      <c r="M237" s="9"/>
    </row>
    <row r="238" spans="1:13">
      <c r="A238" s="287">
        <v>42818</v>
      </c>
      <c r="B238" s="69" t="s">
        <v>54</v>
      </c>
      <c r="C238" s="61" t="s">
        <v>144</v>
      </c>
      <c r="D238" s="69" t="s">
        <v>219</v>
      </c>
      <c r="E238" s="155" t="s">
        <v>56</v>
      </c>
      <c r="F238" s="69" t="s">
        <v>751</v>
      </c>
      <c r="G238" s="69">
        <v>6</v>
      </c>
      <c r="H238" s="288">
        <v>42816.2083333333</v>
      </c>
      <c r="I238" s="288">
        <v>42817.875</v>
      </c>
      <c r="J238" s="86">
        <f t="shared" si="6"/>
        <v>40.0000000008149</v>
      </c>
      <c r="K238" s="26">
        <v>18</v>
      </c>
      <c r="L238" s="86">
        <f t="shared" si="7"/>
        <v>720.000000014668</v>
      </c>
      <c r="M238" s="9"/>
    </row>
    <row r="239" spans="1:13">
      <c r="A239" s="287">
        <v>42818</v>
      </c>
      <c r="B239" s="155" t="s">
        <v>54</v>
      </c>
      <c r="C239" s="161" t="s">
        <v>82</v>
      </c>
      <c r="D239" s="166" t="s">
        <v>101</v>
      </c>
      <c r="E239" s="159" t="s">
        <v>84</v>
      </c>
      <c r="F239" s="69" t="s">
        <v>1016</v>
      </c>
      <c r="G239" s="69">
        <v>6</v>
      </c>
      <c r="H239" s="288">
        <v>42816.5416666667</v>
      </c>
      <c r="I239" s="288">
        <v>42816.9166666667</v>
      </c>
      <c r="J239" s="86">
        <f t="shared" si="6"/>
        <v>9</v>
      </c>
      <c r="K239" s="26">
        <v>18</v>
      </c>
      <c r="L239" s="259">
        <f t="shared" si="7"/>
        <v>162</v>
      </c>
      <c r="M239" s="9"/>
    </row>
    <row r="240" spans="1:13">
      <c r="A240" s="287">
        <v>42818</v>
      </c>
      <c r="B240" s="69" t="s">
        <v>54</v>
      </c>
      <c r="C240" s="61" t="s">
        <v>186</v>
      </c>
      <c r="D240" s="69" t="s">
        <v>222</v>
      </c>
      <c r="E240" s="155" t="s">
        <v>56</v>
      </c>
      <c r="F240" s="69" t="s">
        <v>751</v>
      </c>
      <c r="G240" s="69">
        <v>1</v>
      </c>
      <c r="H240" s="288">
        <v>42815.9375</v>
      </c>
      <c r="I240" s="288">
        <v>42816.75</v>
      </c>
      <c r="J240" s="86">
        <f t="shared" si="6"/>
        <v>19.5</v>
      </c>
      <c r="K240" s="26">
        <v>23</v>
      </c>
      <c r="L240" s="86">
        <f t="shared" si="7"/>
        <v>448.5</v>
      </c>
      <c r="M240" s="9"/>
    </row>
    <row r="241" spans="1:13">
      <c r="A241" s="287">
        <v>42818</v>
      </c>
      <c r="B241" s="155" t="s">
        <v>54</v>
      </c>
      <c r="C241" s="156" t="s">
        <v>45</v>
      </c>
      <c r="D241" s="159" t="s">
        <v>352</v>
      </c>
      <c r="E241" s="160" t="s">
        <v>56</v>
      </c>
      <c r="F241" s="69" t="s">
        <v>690</v>
      </c>
      <c r="G241" s="69">
        <v>1</v>
      </c>
      <c r="H241" s="288">
        <v>42817.8333333333</v>
      </c>
      <c r="I241" s="288">
        <v>42817.875</v>
      </c>
      <c r="J241" s="86">
        <f t="shared" si="6"/>
        <v>1.00000000081491</v>
      </c>
      <c r="K241" s="26">
        <v>23</v>
      </c>
      <c r="L241" s="86">
        <f t="shared" si="7"/>
        <v>23.0000000187429</v>
      </c>
      <c r="M241" s="9"/>
    </row>
    <row r="242" spans="1:13">
      <c r="A242" s="287">
        <v>42818</v>
      </c>
      <c r="B242" s="168" t="s">
        <v>54</v>
      </c>
      <c r="C242" s="189" t="s">
        <v>186</v>
      </c>
      <c r="D242" s="168" t="s">
        <v>221</v>
      </c>
      <c r="E242" s="155" t="s">
        <v>56</v>
      </c>
      <c r="F242" s="69" t="s">
        <v>695</v>
      </c>
      <c r="G242" s="69">
        <v>2</v>
      </c>
      <c r="H242" s="288">
        <v>42814.875</v>
      </c>
      <c r="I242" s="288">
        <v>42816.625</v>
      </c>
      <c r="J242" s="86">
        <f t="shared" si="6"/>
        <v>42</v>
      </c>
      <c r="K242" s="26">
        <v>23</v>
      </c>
      <c r="L242" s="86">
        <f t="shared" si="7"/>
        <v>966</v>
      </c>
      <c r="M242" s="9"/>
    </row>
    <row r="243" spans="1:13">
      <c r="A243" s="287">
        <v>42818</v>
      </c>
      <c r="B243" s="155" t="s">
        <v>54</v>
      </c>
      <c r="C243" s="161" t="s">
        <v>82</v>
      </c>
      <c r="D243" s="166" t="s">
        <v>102</v>
      </c>
      <c r="E243" s="159" t="s">
        <v>84</v>
      </c>
      <c r="F243" s="69" t="s">
        <v>1085</v>
      </c>
      <c r="G243" s="69">
        <v>2</v>
      </c>
      <c r="H243" s="288">
        <v>42817.8333333333</v>
      </c>
      <c r="I243" s="288">
        <v>42817.9166666667</v>
      </c>
      <c r="J243" s="86">
        <f t="shared" si="6"/>
        <v>2.00000000162981</v>
      </c>
      <c r="K243" s="26">
        <v>23</v>
      </c>
      <c r="L243" s="259">
        <f t="shared" si="7"/>
        <v>46.0000000374857</v>
      </c>
      <c r="M243" s="9"/>
    </row>
    <row r="244" spans="1:13">
      <c r="A244" s="287">
        <v>42818</v>
      </c>
      <c r="B244" s="155" t="s">
        <v>54</v>
      </c>
      <c r="C244" s="161" t="s">
        <v>82</v>
      </c>
      <c r="D244" s="166" t="s">
        <v>1535</v>
      </c>
      <c r="E244" s="159" t="s">
        <v>84</v>
      </c>
      <c r="F244" s="69" t="s">
        <v>1016</v>
      </c>
      <c r="G244" s="69">
        <v>2</v>
      </c>
      <c r="H244" s="288">
        <v>42817.9166666667</v>
      </c>
      <c r="I244" s="288">
        <v>42817.9791666667</v>
      </c>
      <c r="J244" s="86">
        <f t="shared" si="6"/>
        <v>1.5</v>
      </c>
      <c r="K244" s="26">
        <v>23</v>
      </c>
      <c r="L244" s="86">
        <f t="shared" si="7"/>
        <v>34.5</v>
      </c>
      <c r="M244" s="9"/>
    </row>
    <row r="245" spans="1:13">
      <c r="A245" s="287">
        <v>42821</v>
      </c>
      <c r="B245" s="155" t="s">
        <v>54</v>
      </c>
      <c r="C245" s="156" t="s">
        <v>38</v>
      </c>
      <c r="D245" s="159" t="s">
        <v>317</v>
      </c>
      <c r="E245" s="160" t="s">
        <v>56</v>
      </c>
      <c r="F245" s="69" t="s">
        <v>1232</v>
      </c>
      <c r="G245" s="69">
        <v>8</v>
      </c>
      <c r="H245" s="288">
        <v>42820.0625</v>
      </c>
      <c r="I245" s="288">
        <v>42820.7083333333</v>
      </c>
      <c r="J245" s="86">
        <f t="shared" si="6"/>
        <v>15.4999999991851</v>
      </c>
      <c r="K245" s="26">
        <v>18</v>
      </c>
      <c r="L245" s="259">
        <f t="shared" si="7"/>
        <v>278.999999985332</v>
      </c>
      <c r="M245" s="9"/>
    </row>
    <row r="246" spans="1:13">
      <c r="A246" s="287">
        <v>42821</v>
      </c>
      <c r="B246" s="155" t="s">
        <v>54</v>
      </c>
      <c r="C246" s="156" t="s">
        <v>39</v>
      </c>
      <c r="D246" s="159" t="s">
        <v>363</v>
      </c>
      <c r="E246" s="160" t="s">
        <v>56</v>
      </c>
      <c r="F246" s="69" t="s">
        <v>698</v>
      </c>
      <c r="G246" s="69">
        <v>2</v>
      </c>
      <c r="H246" s="288">
        <v>42818.8333333333</v>
      </c>
      <c r="I246" s="288">
        <v>42820.7916666667</v>
      </c>
      <c r="J246" s="86">
        <f t="shared" si="6"/>
        <v>47.0000000016298</v>
      </c>
      <c r="K246" s="26">
        <v>23</v>
      </c>
      <c r="L246" s="86">
        <f t="shared" si="7"/>
        <v>1081.00000003749</v>
      </c>
      <c r="M246" s="9"/>
    </row>
    <row r="247" spans="1:13">
      <c r="A247" s="287">
        <v>42821</v>
      </c>
      <c r="B247" s="155" t="s">
        <v>54</v>
      </c>
      <c r="C247" s="156" t="s">
        <v>39</v>
      </c>
      <c r="D247" s="159" t="s">
        <v>363</v>
      </c>
      <c r="E247" s="160" t="s">
        <v>56</v>
      </c>
      <c r="F247" s="69" t="s">
        <v>695</v>
      </c>
      <c r="G247" s="69">
        <v>3</v>
      </c>
      <c r="H247" s="288">
        <v>42816.8958333333</v>
      </c>
      <c r="I247" s="288">
        <v>42819.2916666667</v>
      </c>
      <c r="J247" s="86">
        <f t="shared" si="6"/>
        <v>57.5000000016298</v>
      </c>
      <c r="K247" s="26">
        <v>23</v>
      </c>
      <c r="L247" s="86">
        <f t="shared" si="7"/>
        <v>1322.50000003749</v>
      </c>
      <c r="M247" s="9"/>
    </row>
    <row r="248" spans="1:13">
      <c r="A248" s="287">
        <v>42821</v>
      </c>
      <c r="B248" s="155" t="s">
        <v>54</v>
      </c>
      <c r="C248" s="156" t="s">
        <v>45</v>
      </c>
      <c r="D248" s="159" t="s">
        <v>300</v>
      </c>
      <c r="E248" s="160" t="s">
        <v>56</v>
      </c>
      <c r="F248" s="69" t="s">
        <v>751</v>
      </c>
      <c r="G248" s="69">
        <v>6</v>
      </c>
      <c r="H248" s="288">
        <v>42817.9166666667</v>
      </c>
      <c r="I248" s="288">
        <v>42820.375</v>
      </c>
      <c r="J248" s="86">
        <f t="shared" si="6"/>
        <v>58.9999999991851</v>
      </c>
      <c r="K248" s="26">
        <v>18</v>
      </c>
      <c r="L248" s="259">
        <f t="shared" si="7"/>
        <v>1061.99999998533</v>
      </c>
      <c r="M248" s="9"/>
    </row>
    <row r="249" spans="1:13">
      <c r="A249" s="287">
        <v>42821</v>
      </c>
      <c r="B249" s="155" t="s">
        <v>54</v>
      </c>
      <c r="C249" s="156" t="s">
        <v>39</v>
      </c>
      <c r="D249" s="159" t="s">
        <v>362</v>
      </c>
      <c r="E249" s="160" t="s">
        <v>56</v>
      </c>
      <c r="F249" s="69" t="s">
        <v>698</v>
      </c>
      <c r="G249" s="69">
        <v>4</v>
      </c>
      <c r="H249" s="288">
        <v>42816.7083333333</v>
      </c>
      <c r="I249" s="288">
        <v>42819.4791666667</v>
      </c>
      <c r="J249" s="86">
        <f t="shared" si="6"/>
        <v>66.5000000016298</v>
      </c>
      <c r="K249" s="26">
        <v>23</v>
      </c>
      <c r="L249" s="86">
        <f t="shared" si="7"/>
        <v>1529.50000003749</v>
      </c>
      <c r="M249" s="9"/>
    </row>
    <row r="250" spans="1:13">
      <c r="A250" s="287">
        <v>42821</v>
      </c>
      <c r="B250" s="155" t="s">
        <v>54</v>
      </c>
      <c r="C250" s="156" t="s">
        <v>45</v>
      </c>
      <c r="D250" s="159" t="s">
        <v>301</v>
      </c>
      <c r="E250" s="160" t="s">
        <v>56</v>
      </c>
      <c r="F250" s="69" t="s">
        <v>690</v>
      </c>
      <c r="G250" s="69">
        <v>2</v>
      </c>
      <c r="H250" s="288">
        <v>42818.4791666667</v>
      </c>
      <c r="I250" s="288">
        <v>42818.6875</v>
      </c>
      <c r="J250" s="86">
        <f t="shared" si="6"/>
        <v>4.99999999918509</v>
      </c>
      <c r="K250" s="26">
        <v>23</v>
      </c>
      <c r="L250" s="86">
        <f t="shared" si="7"/>
        <v>114.999999981257</v>
      </c>
      <c r="M250" s="9"/>
    </row>
    <row r="251" spans="1:13">
      <c r="A251" s="287">
        <v>42821</v>
      </c>
      <c r="B251" s="155" t="s">
        <v>54</v>
      </c>
      <c r="C251" s="156" t="s">
        <v>30</v>
      </c>
      <c r="D251" s="159" t="s">
        <v>365</v>
      </c>
      <c r="E251" s="160" t="s">
        <v>56</v>
      </c>
      <c r="F251" s="69" t="s">
        <v>695</v>
      </c>
      <c r="G251" s="69">
        <v>8</v>
      </c>
      <c r="H251" s="288">
        <v>42818.9583333333</v>
      </c>
      <c r="I251" s="288">
        <v>42820</v>
      </c>
      <c r="J251" s="86">
        <f t="shared" si="6"/>
        <v>25.0000000008149</v>
      </c>
      <c r="K251" s="26">
        <v>18</v>
      </c>
      <c r="L251" s="86">
        <f t="shared" si="7"/>
        <v>450.000000014668</v>
      </c>
      <c r="M251" s="9"/>
    </row>
    <row r="252" spans="1:13">
      <c r="A252" s="287">
        <v>42821</v>
      </c>
      <c r="B252" s="155" t="s">
        <v>54</v>
      </c>
      <c r="C252" s="156" t="s">
        <v>30</v>
      </c>
      <c r="D252" s="159" t="s">
        <v>365</v>
      </c>
      <c r="E252" s="160" t="s">
        <v>56</v>
      </c>
      <c r="F252" s="69" t="s">
        <v>1536</v>
      </c>
      <c r="G252" s="69">
        <v>8</v>
      </c>
      <c r="H252" s="288">
        <v>42820.7083333333</v>
      </c>
      <c r="I252" s="288">
        <v>42820.8333333333</v>
      </c>
      <c r="J252" s="86">
        <f t="shared" si="6"/>
        <v>3</v>
      </c>
      <c r="K252" s="26">
        <v>18</v>
      </c>
      <c r="L252" s="86">
        <f t="shared" si="7"/>
        <v>54</v>
      </c>
      <c r="M252" s="9"/>
    </row>
    <row r="253" spans="1:13">
      <c r="A253" s="287">
        <v>42821</v>
      </c>
      <c r="B253" s="155" t="s">
        <v>54</v>
      </c>
      <c r="C253" s="156" t="s">
        <v>38</v>
      </c>
      <c r="D253" s="159" t="s">
        <v>317</v>
      </c>
      <c r="E253" s="160" t="s">
        <v>56</v>
      </c>
      <c r="F253" s="69" t="s">
        <v>1537</v>
      </c>
      <c r="G253" s="69">
        <v>7</v>
      </c>
      <c r="H253" s="288">
        <v>42819.375</v>
      </c>
      <c r="I253" s="288">
        <v>42819.7083333333</v>
      </c>
      <c r="J253" s="86">
        <f t="shared" si="6"/>
        <v>7.99999999918509</v>
      </c>
      <c r="K253" s="26">
        <v>18</v>
      </c>
      <c r="L253" s="259">
        <f t="shared" si="7"/>
        <v>143.999999985332</v>
      </c>
      <c r="M253" s="9"/>
    </row>
    <row r="254" spans="1:13">
      <c r="A254" s="287">
        <v>42821</v>
      </c>
      <c r="B254" s="155" t="s">
        <v>54</v>
      </c>
      <c r="C254" s="156" t="s">
        <v>38</v>
      </c>
      <c r="D254" s="159" t="s">
        <v>317</v>
      </c>
      <c r="E254" s="160" t="s">
        <v>56</v>
      </c>
      <c r="F254" s="69" t="s">
        <v>1451</v>
      </c>
      <c r="G254" s="69">
        <v>6</v>
      </c>
      <c r="H254" s="288">
        <v>42818.5833333333</v>
      </c>
      <c r="I254" s="288">
        <v>42818.9166666667</v>
      </c>
      <c r="J254" s="86">
        <f t="shared" si="6"/>
        <v>8.00000000162981</v>
      </c>
      <c r="K254" s="26">
        <v>18</v>
      </c>
      <c r="L254" s="259">
        <f t="shared" si="7"/>
        <v>144.000000029337</v>
      </c>
      <c r="M254" s="9"/>
    </row>
    <row r="255" spans="1:13">
      <c r="A255" s="287">
        <v>42821</v>
      </c>
      <c r="B255" s="168" t="s">
        <v>54</v>
      </c>
      <c r="C255" s="189" t="s">
        <v>186</v>
      </c>
      <c r="D255" s="168" t="s">
        <v>222</v>
      </c>
      <c r="E255" s="155" t="s">
        <v>56</v>
      </c>
      <c r="F255" s="69" t="s">
        <v>698</v>
      </c>
      <c r="G255" s="69">
        <v>6</v>
      </c>
      <c r="H255" s="288">
        <v>42818.9166666667</v>
      </c>
      <c r="I255" s="288">
        <v>42821.125</v>
      </c>
      <c r="J255" s="86">
        <f t="shared" si="6"/>
        <v>52.9999999991851</v>
      </c>
      <c r="K255" s="26">
        <v>18</v>
      </c>
      <c r="L255" s="86">
        <f t="shared" si="7"/>
        <v>953.999999985332</v>
      </c>
      <c r="M255" s="9"/>
    </row>
    <row r="256" spans="1:13">
      <c r="A256" s="287">
        <v>42821</v>
      </c>
      <c r="B256" s="168" t="s">
        <v>54</v>
      </c>
      <c r="C256" s="189" t="s">
        <v>186</v>
      </c>
      <c r="D256" s="168" t="s">
        <v>222</v>
      </c>
      <c r="E256" s="155" t="s">
        <v>56</v>
      </c>
      <c r="F256" s="69" t="s">
        <v>690</v>
      </c>
      <c r="G256" s="69">
        <v>8</v>
      </c>
      <c r="H256" s="288">
        <v>42818.4583333333</v>
      </c>
      <c r="I256" s="288">
        <v>42818.5833333333</v>
      </c>
      <c r="J256" s="86">
        <f t="shared" si="6"/>
        <v>3</v>
      </c>
      <c r="K256" s="26">
        <v>18</v>
      </c>
      <c r="L256" s="86">
        <f t="shared" si="7"/>
        <v>54</v>
      </c>
      <c r="M256" s="9"/>
    </row>
    <row r="257" spans="1:13">
      <c r="A257" s="287">
        <v>42821</v>
      </c>
      <c r="B257" s="168" t="s">
        <v>54</v>
      </c>
      <c r="C257" s="189" t="s">
        <v>186</v>
      </c>
      <c r="D257" s="168" t="s">
        <v>221</v>
      </c>
      <c r="E257" s="155" t="s">
        <v>56</v>
      </c>
      <c r="F257" s="69" t="s">
        <v>695</v>
      </c>
      <c r="G257" s="69">
        <v>2</v>
      </c>
      <c r="H257" s="288">
        <v>42817.9791666667</v>
      </c>
      <c r="I257" s="288">
        <v>42818.4166666667</v>
      </c>
      <c r="J257" s="86">
        <f t="shared" si="6"/>
        <v>10.5</v>
      </c>
      <c r="K257" s="26">
        <v>23</v>
      </c>
      <c r="L257" s="86">
        <f t="shared" si="7"/>
        <v>241.5</v>
      </c>
      <c r="M257" s="9"/>
    </row>
    <row r="258" spans="1:13">
      <c r="A258" s="287">
        <v>42821</v>
      </c>
      <c r="B258" s="168" t="s">
        <v>54</v>
      </c>
      <c r="C258" s="189" t="s">
        <v>186</v>
      </c>
      <c r="D258" s="168" t="s">
        <v>222</v>
      </c>
      <c r="E258" s="155" t="s">
        <v>56</v>
      </c>
      <c r="F258" s="69" t="s">
        <v>751</v>
      </c>
      <c r="G258" s="69">
        <v>2</v>
      </c>
      <c r="H258" s="288">
        <v>42818.6875</v>
      </c>
      <c r="I258" s="288">
        <v>42818.7916666667</v>
      </c>
      <c r="J258" s="86">
        <f t="shared" si="6"/>
        <v>2.50000000081491</v>
      </c>
      <c r="K258" s="26">
        <v>23</v>
      </c>
      <c r="L258" s="86">
        <f t="shared" si="7"/>
        <v>57.5000000187429</v>
      </c>
      <c r="M258" s="9"/>
    </row>
    <row r="259" spans="1:13">
      <c r="A259" s="287">
        <v>42821</v>
      </c>
      <c r="B259" s="155" t="s">
        <v>54</v>
      </c>
      <c r="C259" s="164" t="s">
        <v>163</v>
      </c>
      <c r="D259" s="165" t="s">
        <v>172</v>
      </c>
      <c r="E259" s="242" t="s">
        <v>173</v>
      </c>
      <c r="F259" s="69" t="s">
        <v>1016</v>
      </c>
      <c r="G259" s="69">
        <v>2</v>
      </c>
      <c r="H259" s="288">
        <v>42818.7916666667</v>
      </c>
      <c r="I259" s="288">
        <v>42818.8333333333</v>
      </c>
      <c r="J259" s="86">
        <f t="shared" si="6"/>
        <v>0.999999998370185</v>
      </c>
      <c r="K259" s="26">
        <v>23</v>
      </c>
      <c r="L259" s="86">
        <f t="shared" si="7"/>
        <v>22.9999999625143</v>
      </c>
      <c r="M259" s="9"/>
    </row>
    <row r="260" spans="1:13">
      <c r="A260" s="287">
        <v>42823</v>
      </c>
      <c r="B260" s="155" t="s">
        <v>54</v>
      </c>
      <c r="C260" s="156" t="s">
        <v>39</v>
      </c>
      <c r="D260" s="159" t="s">
        <v>362</v>
      </c>
      <c r="E260" s="160" t="s">
        <v>56</v>
      </c>
      <c r="F260" s="69" t="s">
        <v>695</v>
      </c>
      <c r="G260" s="69">
        <v>1</v>
      </c>
      <c r="H260" s="288">
        <v>42819.6666666667</v>
      </c>
      <c r="I260" s="288">
        <v>42821.75</v>
      </c>
      <c r="J260" s="86">
        <f t="shared" si="6"/>
        <v>49.9999999991851</v>
      </c>
      <c r="K260" s="26">
        <v>23</v>
      </c>
      <c r="L260" s="86">
        <f t="shared" si="7"/>
        <v>1149.99999998126</v>
      </c>
      <c r="M260" s="9"/>
    </row>
    <row r="261" spans="1:13">
      <c r="A261" s="287">
        <v>42823</v>
      </c>
      <c r="B261" s="155" t="s">
        <v>54</v>
      </c>
      <c r="C261" s="156" t="s">
        <v>38</v>
      </c>
      <c r="D261" s="159" t="s">
        <v>317</v>
      </c>
      <c r="E261" s="160" t="s">
        <v>56</v>
      </c>
      <c r="F261" s="69" t="s">
        <v>948</v>
      </c>
      <c r="G261" s="69">
        <v>7</v>
      </c>
      <c r="H261" s="288">
        <v>42819.7083333333</v>
      </c>
      <c r="I261" s="288">
        <v>42821.9583333333</v>
      </c>
      <c r="J261" s="86">
        <f t="shared" si="6"/>
        <v>54</v>
      </c>
      <c r="K261" s="26">
        <v>18</v>
      </c>
      <c r="L261" s="86">
        <f t="shared" si="7"/>
        <v>972</v>
      </c>
      <c r="M261" s="9"/>
    </row>
    <row r="262" spans="1:13">
      <c r="A262" s="287">
        <v>42823</v>
      </c>
      <c r="B262" s="155" t="s">
        <v>54</v>
      </c>
      <c r="C262" s="156" t="s">
        <v>45</v>
      </c>
      <c r="D262" s="159" t="s">
        <v>301</v>
      </c>
      <c r="E262" s="160" t="s">
        <v>56</v>
      </c>
      <c r="F262" s="69" t="s">
        <v>801</v>
      </c>
      <c r="G262" s="69">
        <v>6</v>
      </c>
      <c r="H262" s="288">
        <v>42821.1458333333</v>
      </c>
      <c r="I262" s="288">
        <v>42821.375</v>
      </c>
      <c r="J262" s="86">
        <f t="shared" si="6"/>
        <v>5.50000000081491</v>
      </c>
      <c r="K262" s="26">
        <v>18</v>
      </c>
      <c r="L262" s="86">
        <f t="shared" si="7"/>
        <v>99.0000000146683</v>
      </c>
      <c r="M262" s="9"/>
    </row>
    <row r="263" spans="1:13">
      <c r="A263" s="287">
        <v>42823</v>
      </c>
      <c r="B263" s="155" t="s">
        <v>54</v>
      </c>
      <c r="C263" s="156" t="s">
        <v>45</v>
      </c>
      <c r="D263" s="159" t="s">
        <v>301</v>
      </c>
      <c r="E263" s="160" t="s">
        <v>56</v>
      </c>
      <c r="F263" s="69" t="s">
        <v>1232</v>
      </c>
      <c r="G263" s="69">
        <v>6</v>
      </c>
      <c r="H263" s="288">
        <v>42821.375</v>
      </c>
      <c r="I263" s="288">
        <v>42821.4583333333</v>
      </c>
      <c r="J263" s="86">
        <f t="shared" si="6"/>
        <v>1.99999999918509</v>
      </c>
      <c r="K263" s="26">
        <v>18</v>
      </c>
      <c r="L263" s="86">
        <f t="shared" si="7"/>
        <v>35.9999999853317</v>
      </c>
      <c r="M263" s="9"/>
    </row>
    <row r="264" spans="1:13">
      <c r="A264" s="287">
        <v>42823</v>
      </c>
      <c r="B264" s="155" t="s">
        <v>54</v>
      </c>
      <c r="C264" s="156" t="s">
        <v>45</v>
      </c>
      <c r="D264" s="159" t="s">
        <v>301</v>
      </c>
      <c r="E264" s="160" t="s">
        <v>56</v>
      </c>
      <c r="F264" s="69" t="s">
        <v>1451</v>
      </c>
      <c r="G264" s="69">
        <v>6</v>
      </c>
      <c r="H264" s="288">
        <v>42821.4583333333</v>
      </c>
      <c r="I264" s="288">
        <v>42821.625</v>
      </c>
      <c r="J264" s="86">
        <f t="shared" si="6"/>
        <v>4.00000000081491</v>
      </c>
      <c r="K264" s="26">
        <v>18</v>
      </c>
      <c r="L264" s="86">
        <f t="shared" si="7"/>
        <v>72.0000000146683</v>
      </c>
      <c r="M264" s="9"/>
    </row>
    <row r="265" spans="1:13">
      <c r="A265" s="287">
        <v>42823</v>
      </c>
      <c r="B265" s="155" t="s">
        <v>54</v>
      </c>
      <c r="C265" s="156" t="s">
        <v>45</v>
      </c>
      <c r="D265" s="159" t="s">
        <v>301</v>
      </c>
      <c r="E265" s="160" t="s">
        <v>56</v>
      </c>
      <c r="F265" s="69" t="s">
        <v>1451</v>
      </c>
      <c r="G265" s="69">
        <v>6</v>
      </c>
      <c r="H265" s="288">
        <v>42821.625</v>
      </c>
      <c r="I265" s="288">
        <v>42821.7083333333</v>
      </c>
      <c r="J265" s="86">
        <f t="shared" si="6"/>
        <v>1.99999999918509</v>
      </c>
      <c r="K265" s="26">
        <v>18</v>
      </c>
      <c r="L265" s="86">
        <f t="shared" si="7"/>
        <v>35.9999999853317</v>
      </c>
      <c r="M265" s="9"/>
    </row>
    <row r="266" spans="1:13">
      <c r="A266" s="287">
        <v>42823</v>
      </c>
      <c r="B266" s="155" t="s">
        <v>54</v>
      </c>
      <c r="C266" s="156" t="s">
        <v>45</v>
      </c>
      <c r="D266" s="159" t="s">
        <v>301</v>
      </c>
      <c r="E266" s="160" t="s">
        <v>56</v>
      </c>
      <c r="F266" s="69" t="s">
        <v>1451</v>
      </c>
      <c r="G266" s="69">
        <v>6</v>
      </c>
      <c r="H266" s="288">
        <v>42821.7083333333</v>
      </c>
      <c r="I266" s="288">
        <v>42821.875</v>
      </c>
      <c r="J266" s="86">
        <f t="shared" si="6"/>
        <v>4.00000000081491</v>
      </c>
      <c r="K266" s="26">
        <v>18</v>
      </c>
      <c r="L266" s="86">
        <f t="shared" si="7"/>
        <v>72.0000000146683</v>
      </c>
      <c r="M266" s="9"/>
    </row>
    <row r="267" spans="1:13">
      <c r="A267" s="287">
        <v>42823</v>
      </c>
      <c r="B267" s="155" t="s">
        <v>54</v>
      </c>
      <c r="C267" s="156" t="s">
        <v>45</v>
      </c>
      <c r="D267" s="159" t="s">
        <v>301</v>
      </c>
      <c r="E267" s="160" t="s">
        <v>56</v>
      </c>
      <c r="F267" s="69" t="s">
        <v>1451</v>
      </c>
      <c r="G267" s="69">
        <v>6</v>
      </c>
      <c r="H267" s="288">
        <v>42821.875</v>
      </c>
      <c r="I267" s="288">
        <v>42821.9791666667</v>
      </c>
      <c r="J267" s="86">
        <f t="shared" si="6"/>
        <v>2.50000000081491</v>
      </c>
      <c r="K267" s="26">
        <v>18</v>
      </c>
      <c r="L267" s="86">
        <f t="shared" si="7"/>
        <v>45.0000000146683</v>
      </c>
      <c r="M267" s="9"/>
    </row>
    <row r="268" spans="1:13">
      <c r="A268" s="287">
        <v>42823</v>
      </c>
      <c r="B268" s="155" t="s">
        <v>54</v>
      </c>
      <c r="C268" s="156" t="s">
        <v>30</v>
      </c>
      <c r="D268" s="159" t="s">
        <v>285</v>
      </c>
      <c r="E268" s="160" t="s">
        <v>56</v>
      </c>
      <c r="F268" s="69" t="s">
        <v>698</v>
      </c>
      <c r="G268" s="69">
        <v>6</v>
      </c>
      <c r="H268" s="288">
        <v>42821.9583333333</v>
      </c>
      <c r="I268" s="288">
        <v>42822.5833333333</v>
      </c>
      <c r="J268" s="86">
        <f t="shared" si="6"/>
        <v>15</v>
      </c>
      <c r="K268" s="26">
        <v>23</v>
      </c>
      <c r="L268" s="86">
        <f t="shared" si="7"/>
        <v>345</v>
      </c>
      <c r="M268" s="9"/>
    </row>
    <row r="269" spans="1:13">
      <c r="A269" s="287">
        <v>42823</v>
      </c>
      <c r="B269" s="168" t="s">
        <v>54</v>
      </c>
      <c r="C269" s="189" t="s">
        <v>96</v>
      </c>
      <c r="D269" s="168" t="s">
        <v>185</v>
      </c>
      <c r="E269" s="155" t="s">
        <v>56</v>
      </c>
      <c r="F269" s="69" t="s">
        <v>1016</v>
      </c>
      <c r="G269" s="69">
        <v>2</v>
      </c>
      <c r="H269" s="288">
        <v>42822.5</v>
      </c>
      <c r="I269" s="288">
        <v>42822.6458333333</v>
      </c>
      <c r="J269" s="86">
        <f t="shared" si="6"/>
        <v>3.49999999918509</v>
      </c>
      <c r="K269" s="26">
        <v>23</v>
      </c>
      <c r="L269" s="86">
        <f t="shared" si="7"/>
        <v>80.4999999812571</v>
      </c>
      <c r="M269" s="9"/>
    </row>
    <row r="270" spans="1:13">
      <c r="A270" s="287">
        <v>42823</v>
      </c>
      <c r="B270" s="155" t="s">
        <v>54</v>
      </c>
      <c r="C270" s="156" t="s">
        <v>38</v>
      </c>
      <c r="D270" s="159" t="s">
        <v>317</v>
      </c>
      <c r="E270" s="160" t="s">
        <v>56</v>
      </c>
      <c r="F270" s="69" t="s">
        <v>686</v>
      </c>
      <c r="G270" s="69">
        <v>2</v>
      </c>
      <c r="H270" s="288">
        <v>42822.4791666667</v>
      </c>
      <c r="I270" s="288">
        <v>42822.5</v>
      </c>
      <c r="J270" s="86">
        <f t="shared" si="6"/>
        <v>0.499999999185093</v>
      </c>
      <c r="K270" s="26">
        <v>23</v>
      </c>
      <c r="L270" s="86">
        <f t="shared" si="7"/>
        <v>11.4999999812571</v>
      </c>
      <c r="M270" s="9"/>
    </row>
    <row r="271" spans="1:13">
      <c r="A271" s="287">
        <v>42823</v>
      </c>
      <c r="B271" s="155" t="s">
        <v>54</v>
      </c>
      <c r="C271" s="156" t="s">
        <v>38</v>
      </c>
      <c r="D271" s="159" t="s">
        <v>317</v>
      </c>
      <c r="E271" s="160" t="s">
        <v>56</v>
      </c>
      <c r="F271" s="69" t="s">
        <v>686</v>
      </c>
      <c r="G271" s="69">
        <v>2</v>
      </c>
      <c r="H271" s="288">
        <v>42822.6458333333</v>
      </c>
      <c r="I271" s="288">
        <v>42822.8333333333</v>
      </c>
      <c r="J271" s="86">
        <f t="shared" si="6"/>
        <v>4.5</v>
      </c>
      <c r="K271" s="26">
        <v>23</v>
      </c>
      <c r="L271" s="86">
        <f t="shared" si="7"/>
        <v>103.5</v>
      </c>
      <c r="M271" s="9"/>
    </row>
    <row r="272" spans="1:13">
      <c r="A272" s="287">
        <v>42825</v>
      </c>
      <c r="B272" s="155" t="s">
        <v>54</v>
      </c>
      <c r="C272" s="161" t="s">
        <v>82</v>
      </c>
      <c r="D272" s="166" t="s">
        <v>98</v>
      </c>
      <c r="E272" s="159" t="s">
        <v>84</v>
      </c>
      <c r="F272" s="69" t="s">
        <v>1085</v>
      </c>
      <c r="G272" s="69">
        <v>6</v>
      </c>
      <c r="H272" s="288">
        <v>42823.6666666667</v>
      </c>
      <c r="I272" s="288">
        <v>42823.8333333333</v>
      </c>
      <c r="J272" s="86">
        <f t="shared" si="6"/>
        <v>4.00000000011642</v>
      </c>
      <c r="K272" s="26">
        <v>18</v>
      </c>
      <c r="L272" s="86">
        <f t="shared" si="7"/>
        <v>72.0000000020955</v>
      </c>
      <c r="M272" s="9"/>
    </row>
    <row r="273" spans="1:13">
      <c r="A273" s="287">
        <v>42825</v>
      </c>
      <c r="B273" s="168" t="s">
        <v>54</v>
      </c>
      <c r="C273" s="189" t="s">
        <v>1274</v>
      </c>
      <c r="D273" s="168" t="s">
        <v>213</v>
      </c>
      <c r="E273" s="155" t="s">
        <v>56</v>
      </c>
      <c r="F273" s="69" t="s">
        <v>1085</v>
      </c>
      <c r="G273" s="69">
        <v>6</v>
      </c>
      <c r="H273" s="288">
        <v>42823.3333333333</v>
      </c>
      <c r="I273" s="288">
        <v>42823.4583333333</v>
      </c>
      <c r="J273" s="86">
        <f t="shared" si="6"/>
        <v>3</v>
      </c>
      <c r="K273" s="26">
        <v>18</v>
      </c>
      <c r="L273" s="86">
        <f t="shared" si="7"/>
        <v>54</v>
      </c>
      <c r="M273" s="9"/>
    </row>
    <row r="274" spans="1:13">
      <c r="A274" s="287">
        <v>42825</v>
      </c>
      <c r="B274" s="155" t="s">
        <v>54</v>
      </c>
      <c r="C274" s="161" t="s">
        <v>82</v>
      </c>
      <c r="D274" s="166" t="s">
        <v>101</v>
      </c>
      <c r="E274" s="159" t="s">
        <v>84</v>
      </c>
      <c r="F274" s="69" t="s">
        <v>1085</v>
      </c>
      <c r="G274" s="69">
        <v>7</v>
      </c>
      <c r="H274" s="288">
        <v>42824.375</v>
      </c>
      <c r="I274" s="288">
        <v>42824.6666666667</v>
      </c>
      <c r="J274" s="86">
        <f t="shared" si="6"/>
        <v>6.99999999994179</v>
      </c>
      <c r="K274" s="26">
        <v>18</v>
      </c>
      <c r="L274" s="86">
        <f t="shared" si="7"/>
        <v>125.999999998952</v>
      </c>
      <c r="M274" s="9"/>
    </row>
    <row r="275" spans="1:13">
      <c r="A275" s="287">
        <v>42825</v>
      </c>
      <c r="B275" s="155" t="s">
        <v>54</v>
      </c>
      <c r="C275" s="161" t="s">
        <v>82</v>
      </c>
      <c r="D275" s="166" t="s">
        <v>102</v>
      </c>
      <c r="E275" s="159" t="s">
        <v>84</v>
      </c>
      <c r="F275" s="69" t="s">
        <v>1085</v>
      </c>
      <c r="G275" s="69">
        <v>7</v>
      </c>
      <c r="H275" s="288">
        <v>42824.6666666667</v>
      </c>
      <c r="I275" s="288">
        <v>42825</v>
      </c>
      <c r="J275" s="86">
        <f t="shared" si="6"/>
        <v>8.00000000005821</v>
      </c>
      <c r="K275" s="26">
        <v>18</v>
      </c>
      <c r="L275" s="86">
        <f t="shared" si="7"/>
        <v>144.000000001048</v>
      </c>
      <c r="M275" s="9"/>
    </row>
    <row r="276" spans="1:13">
      <c r="A276" s="287">
        <v>42825</v>
      </c>
      <c r="B276" s="168" t="s">
        <v>54</v>
      </c>
      <c r="C276" s="189" t="s">
        <v>144</v>
      </c>
      <c r="D276" s="168" t="s">
        <v>199</v>
      </c>
      <c r="E276" s="155" t="s">
        <v>56</v>
      </c>
      <c r="F276" s="69" t="s">
        <v>801</v>
      </c>
      <c r="G276" s="69">
        <v>7</v>
      </c>
      <c r="H276" s="288">
        <v>42824.1041666667</v>
      </c>
      <c r="I276" s="288">
        <v>42824.375</v>
      </c>
      <c r="J276" s="86">
        <f t="shared" si="6"/>
        <v>6.50000000005821</v>
      </c>
      <c r="K276" s="26">
        <v>18</v>
      </c>
      <c r="L276" s="86">
        <f t="shared" si="7"/>
        <v>117.000000001048</v>
      </c>
      <c r="M276" s="9"/>
    </row>
    <row r="277" spans="1:13">
      <c r="A277" s="287">
        <v>42825</v>
      </c>
      <c r="B277" s="168" t="s">
        <v>54</v>
      </c>
      <c r="C277" s="189" t="s">
        <v>186</v>
      </c>
      <c r="D277" s="168" t="s">
        <v>222</v>
      </c>
      <c r="E277" s="155" t="s">
        <v>56</v>
      </c>
      <c r="F277" s="69" t="s">
        <v>801</v>
      </c>
      <c r="G277" s="69">
        <v>2</v>
      </c>
      <c r="H277" s="288">
        <v>42823.4166666667</v>
      </c>
      <c r="I277" s="288">
        <v>42823.5</v>
      </c>
      <c r="J277" s="86">
        <f t="shared" si="6"/>
        <v>2.00000000005821</v>
      </c>
      <c r="K277" s="26">
        <v>23</v>
      </c>
      <c r="L277" s="86">
        <f t="shared" si="7"/>
        <v>46.0000000013388</v>
      </c>
      <c r="M277" s="9"/>
    </row>
    <row r="278" spans="1:13">
      <c r="A278" s="287">
        <v>42825</v>
      </c>
      <c r="B278" s="168" t="s">
        <v>54</v>
      </c>
      <c r="C278" s="189" t="s">
        <v>186</v>
      </c>
      <c r="D278" s="168" t="s">
        <v>1058</v>
      </c>
      <c r="E278" s="155" t="s">
        <v>56</v>
      </c>
      <c r="F278" s="69" t="s">
        <v>801</v>
      </c>
      <c r="G278" s="69">
        <v>2</v>
      </c>
      <c r="H278" s="288">
        <v>42823.5</v>
      </c>
      <c r="I278" s="288">
        <v>42823.5833333333</v>
      </c>
      <c r="J278" s="86">
        <f t="shared" ref="J278:J341" si="8">(I278-H278)*24</f>
        <v>1.99999999918509</v>
      </c>
      <c r="K278" s="26">
        <v>23</v>
      </c>
      <c r="L278" s="86">
        <f t="shared" ref="L278:L341" si="9">J278*K278</f>
        <v>45.9999999812571</v>
      </c>
      <c r="M278" s="9"/>
    </row>
    <row r="279" spans="1:13">
      <c r="A279" s="287">
        <v>42825</v>
      </c>
      <c r="B279" s="168" t="s">
        <v>54</v>
      </c>
      <c r="C279" s="189" t="s">
        <v>186</v>
      </c>
      <c r="D279" s="168" t="s">
        <v>221</v>
      </c>
      <c r="E279" s="155" t="s">
        <v>56</v>
      </c>
      <c r="F279" s="69" t="s">
        <v>801</v>
      </c>
      <c r="G279" s="69">
        <v>2</v>
      </c>
      <c r="H279" s="296">
        <v>42823.5833333333</v>
      </c>
      <c r="I279" s="273">
        <v>42823.625</v>
      </c>
      <c r="J279" s="86">
        <f t="shared" si="8"/>
        <v>1.00000000081491</v>
      </c>
      <c r="K279" s="26">
        <v>23</v>
      </c>
      <c r="L279" s="86">
        <f t="shared" si="9"/>
        <v>23.0000000187429</v>
      </c>
      <c r="M279" s="9"/>
    </row>
    <row r="280" spans="1:13">
      <c r="A280" s="287">
        <v>42825</v>
      </c>
      <c r="B280" s="155" t="s">
        <v>54</v>
      </c>
      <c r="C280" s="156" t="s">
        <v>38</v>
      </c>
      <c r="D280" s="159" t="s">
        <v>317</v>
      </c>
      <c r="E280" s="160" t="s">
        <v>56</v>
      </c>
      <c r="F280" s="69" t="s">
        <v>937</v>
      </c>
      <c r="G280" s="69">
        <v>2</v>
      </c>
      <c r="H280" s="288">
        <v>42823.7916666667</v>
      </c>
      <c r="I280" s="288">
        <v>42824</v>
      </c>
      <c r="J280" s="86">
        <f t="shared" si="8"/>
        <v>4.99999999918509</v>
      </c>
      <c r="K280" s="26">
        <v>23</v>
      </c>
      <c r="L280" s="86">
        <f t="shared" si="9"/>
        <v>114.999999981257</v>
      </c>
      <c r="M280" s="9"/>
    </row>
    <row r="281" spans="1:13">
      <c r="A281" s="287">
        <v>42825</v>
      </c>
      <c r="B281" s="155" t="s">
        <v>54</v>
      </c>
      <c r="C281" s="156" t="s">
        <v>30</v>
      </c>
      <c r="D281" s="159" t="s">
        <v>364</v>
      </c>
      <c r="E281" s="160" t="s">
        <v>56</v>
      </c>
      <c r="F281" s="69" t="s">
        <v>698</v>
      </c>
      <c r="G281" s="69">
        <v>8</v>
      </c>
      <c r="H281" s="288">
        <v>42820.8333333333</v>
      </c>
      <c r="I281" s="288">
        <v>42823.1666666667</v>
      </c>
      <c r="J281" s="86">
        <f t="shared" si="8"/>
        <v>56.0000000016298</v>
      </c>
      <c r="K281" s="26">
        <v>18</v>
      </c>
      <c r="L281" s="86">
        <f t="shared" si="9"/>
        <v>1008.00000002934</v>
      </c>
      <c r="M281" s="9"/>
    </row>
    <row r="282" spans="1:13">
      <c r="A282" s="287">
        <v>42825</v>
      </c>
      <c r="B282" s="155" t="s">
        <v>54</v>
      </c>
      <c r="C282" s="156" t="s">
        <v>39</v>
      </c>
      <c r="D282" s="159" t="s">
        <v>376</v>
      </c>
      <c r="E282" s="160" t="s">
        <v>56</v>
      </c>
      <c r="F282" s="69" t="s">
        <v>1451</v>
      </c>
      <c r="G282" s="69">
        <v>1</v>
      </c>
      <c r="H282" s="288">
        <v>42823.9583333333</v>
      </c>
      <c r="I282" s="288">
        <v>42824.625</v>
      </c>
      <c r="J282" s="86">
        <f t="shared" si="8"/>
        <v>16.0000000008149</v>
      </c>
      <c r="K282" s="26">
        <v>23</v>
      </c>
      <c r="L282" s="86">
        <f t="shared" si="9"/>
        <v>368.000000018743</v>
      </c>
      <c r="M282" s="9"/>
    </row>
    <row r="283" spans="1:13">
      <c r="A283" s="287">
        <v>42825</v>
      </c>
      <c r="B283" s="155" t="s">
        <v>54</v>
      </c>
      <c r="C283" s="156" t="s">
        <v>30</v>
      </c>
      <c r="D283" s="159" t="s">
        <v>364</v>
      </c>
      <c r="E283" s="160" t="s">
        <v>56</v>
      </c>
      <c r="F283" s="69" t="s">
        <v>695</v>
      </c>
      <c r="G283" s="69">
        <v>7</v>
      </c>
      <c r="H283" s="288">
        <v>42822.125</v>
      </c>
      <c r="I283" s="288">
        <v>42824.1041666667</v>
      </c>
      <c r="J283" s="86">
        <f t="shared" si="8"/>
        <v>47.5000000008149</v>
      </c>
      <c r="K283" s="26">
        <v>18</v>
      </c>
      <c r="L283" s="86">
        <f t="shared" si="9"/>
        <v>855.000000014668</v>
      </c>
      <c r="M283" s="9"/>
    </row>
    <row r="284" spans="1:13">
      <c r="A284" s="287">
        <v>42825</v>
      </c>
      <c r="B284" s="168" t="s">
        <v>54</v>
      </c>
      <c r="C284" s="189" t="s">
        <v>38</v>
      </c>
      <c r="D284" s="69" t="s">
        <v>716</v>
      </c>
      <c r="E284" s="155" t="s">
        <v>56</v>
      </c>
      <c r="F284" s="69" t="s">
        <v>1085</v>
      </c>
      <c r="G284" s="69">
        <v>5</v>
      </c>
      <c r="H284" s="288">
        <v>42823.7291666667</v>
      </c>
      <c r="I284" s="288">
        <v>42824.0416666667</v>
      </c>
      <c r="J284" s="86">
        <f t="shared" si="8"/>
        <v>7.5</v>
      </c>
      <c r="K284" s="26">
        <v>25</v>
      </c>
      <c r="L284" s="86">
        <f t="shared" si="9"/>
        <v>187.5</v>
      </c>
      <c r="M284" s="9"/>
    </row>
    <row r="285" spans="1:13">
      <c r="A285" s="287">
        <v>42828</v>
      </c>
      <c r="B285" s="155" t="s">
        <v>54</v>
      </c>
      <c r="C285" s="156" t="s">
        <v>39</v>
      </c>
      <c r="D285" s="159" t="s">
        <v>376</v>
      </c>
      <c r="E285" s="160" t="s">
        <v>56</v>
      </c>
      <c r="F285" s="69" t="s">
        <v>948</v>
      </c>
      <c r="G285" s="69">
        <v>8</v>
      </c>
      <c r="H285" s="288">
        <v>42824.9166666667</v>
      </c>
      <c r="I285" s="288">
        <v>42825.7083333333</v>
      </c>
      <c r="J285" s="86">
        <f t="shared" si="8"/>
        <v>18.9999999983702</v>
      </c>
      <c r="K285" s="26">
        <v>18</v>
      </c>
      <c r="L285" s="86">
        <f t="shared" si="9"/>
        <v>341.999999970663</v>
      </c>
      <c r="M285" s="9"/>
    </row>
    <row r="286" spans="1:13">
      <c r="A286" s="287">
        <v>42828</v>
      </c>
      <c r="B286" s="168" t="s">
        <v>54</v>
      </c>
      <c r="C286" s="189" t="s">
        <v>96</v>
      </c>
      <c r="D286" s="168" t="s">
        <v>193</v>
      </c>
      <c r="E286" s="155" t="s">
        <v>56</v>
      </c>
      <c r="F286" s="69" t="s">
        <v>1016</v>
      </c>
      <c r="G286" s="69">
        <v>8</v>
      </c>
      <c r="H286" s="288">
        <v>42825.8958333333</v>
      </c>
      <c r="I286" s="288">
        <v>42826.0833333333</v>
      </c>
      <c r="J286" s="86">
        <f t="shared" si="8"/>
        <v>4.5</v>
      </c>
      <c r="K286" s="26">
        <v>18</v>
      </c>
      <c r="L286" s="86">
        <f t="shared" si="9"/>
        <v>81</v>
      </c>
      <c r="M286" s="9"/>
    </row>
    <row r="287" spans="1:13">
      <c r="A287" s="287">
        <v>42828</v>
      </c>
      <c r="B287" s="168" t="s">
        <v>54</v>
      </c>
      <c r="C287" s="189" t="s">
        <v>96</v>
      </c>
      <c r="D287" s="168" t="s">
        <v>193</v>
      </c>
      <c r="E287" s="155" t="s">
        <v>56</v>
      </c>
      <c r="F287" s="69" t="s">
        <v>1085</v>
      </c>
      <c r="G287" s="69">
        <v>8</v>
      </c>
      <c r="H287" s="288">
        <v>42825.7083333333</v>
      </c>
      <c r="I287" s="288">
        <v>42825.8958333333</v>
      </c>
      <c r="J287" s="86">
        <f t="shared" si="8"/>
        <v>4.5</v>
      </c>
      <c r="K287" s="26">
        <v>18</v>
      </c>
      <c r="L287" s="86">
        <f t="shared" si="9"/>
        <v>81</v>
      </c>
      <c r="M287" s="9"/>
    </row>
    <row r="288" spans="1:13">
      <c r="A288" s="287">
        <v>42828</v>
      </c>
      <c r="B288" s="155" t="s">
        <v>54</v>
      </c>
      <c r="C288" s="156" t="s">
        <v>39</v>
      </c>
      <c r="D288" s="159" t="s">
        <v>376</v>
      </c>
      <c r="E288" s="160" t="s">
        <v>56</v>
      </c>
      <c r="F288" s="69" t="s">
        <v>801</v>
      </c>
      <c r="G288" s="69">
        <v>8</v>
      </c>
      <c r="H288" s="288">
        <v>42826.0833333333</v>
      </c>
      <c r="I288" s="288">
        <v>42826.4166666667</v>
      </c>
      <c r="J288" s="86">
        <f t="shared" si="8"/>
        <v>8.00000000162981</v>
      </c>
      <c r="K288" s="26">
        <v>18</v>
      </c>
      <c r="L288" s="86">
        <f t="shared" si="9"/>
        <v>144.000000029337</v>
      </c>
      <c r="M288" s="9"/>
    </row>
    <row r="289" spans="1:13">
      <c r="A289" s="287">
        <v>42828</v>
      </c>
      <c r="B289" s="168" t="s">
        <v>54</v>
      </c>
      <c r="C289" s="189" t="s">
        <v>186</v>
      </c>
      <c r="D289" s="168" t="s">
        <v>222</v>
      </c>
      <c r="E289" s="155" t="s">
        <v>56</v>
      </c>
      <c r="F289" s="69" t="s">
        <v>751</v>
      </c>
      <c r="G289" s="69">
        <v>8</v>
      </c>
      <c r="H289" s="288">
        <v>42826.4166666667</v>
      </c>
      <c r="I289" s="288">
        <v>42826.7916666667</v>
      </c>
      <c r="J289" s="86">
        <f t="shared" si="8"/>
        <v>9</v>
      </c>
      <c r="K289" s="26">
        <v>18</v>
      </c>
      <c r="L289" s="86">
        <f t="shared" si="9"/>
        <v>162</v>
      </c>
      <c r="M289" s="9"/>
    </row>
    <row r="290" spans="1:13">
      <c r="A290" s="287">
        <v>42828</v>
      </c>
      <c r="B290" s="155" t="s">
        <v>54</v>
      </c>
      <c r="C290" s="156" t="s">
        <v>30</v>
      </c>
      <c r="D290" s="159" t="s">
        <v>365</v>
      </c>
      <c r="E290" s="160" t="s">
        <v>56</v>
      </c>
      <c r="F290" s="69" t="s">
        <v>751</v>
      </c>
      <c r="G290" s="69">
        <v>7</v>
      </c>
      <c r="H290" s="288">
        <v>42825</v>
      </c>
      <c r="I290" s="288">
        <v>42825.5208333333</v>
      </c>
      <c r="J290" s="86">
        <f t="shared" si="8"/>
        <v>12.4999999991851</v>
      </c>
      <c r="K290" s="26">
        <v>18</v>
      </c>
      <c r="L290" s="86">
        <f t="shared" si="9"/>
        <v>224.999999985332</v>
      </c>
      <c r="M290" s="9"/>
    </row>
    <row r="291" spans="1:13">
      <c r="A291" s="287">
        <v>42828</v>
      </c>
      <c r="B291" s="155" t="s">
        <v>54</v>
      </c>
      <c r="C291" s="156" t="s">
        <v>30</v>
      </c>
      <c r="D291" s="159" t="s">
        <v>365</v>
      </c>
      <c r="E291" s="160" t="s">
        <v>56</v>
      </c>
      <c r="F291" s="69" t="s">
        <v>751</v>
      </c>
      <c r="G291" s="69">
        <v>7</v>
      </c>
      <c r="H291" s="288">
        <v>42825.5625</v>
      </c>
      <c r="I291" s="288">
        <v>42826.5416666667</v>
      </c>
      <c r="J291" s="86">
        <f t="shared" si="8"/>
        <v>23.5000000008149</v>
      </c>
      <c r="K291" s="26">
        <v>18</v>
      </c>
      <c r="L291" s="86">
        <f t="shared" si="9"/>
        <v>423.000000014668</v>
      </c>
      <c r="M291" s="9"/>
    </row>
    <row r="292" spans="1:13">
      <c r="A292" s="287">
        <v>42828</v>
      </c>
      <c r="B292" s="155" t="s">
        <v>54</v>
      </c>
      <c r="C292" s="156" t="s">
        <v>30</v>
      </c>
      <c r="D292" s="159" t="s">
        <v>364</v>
      </c>
      <c r="E292" s="160" t="s">
        <v>56</v>
      </c>
      <c r="F292" s="69" t="s">
        <v>751</v>
      </c>
      <c r="G292" s="69">
        <v>7</v>
      </c>
      <c r="H292" s="288">
        <v>42826.5416666667</v>
      </c>
      <c r="I292" s="288">
        <v>42827.3333333333</v>
      </c>
      <c r="J292" s="86">
        <f t="shared" si="8"/>
        <v>18.9999999983702</v>
      </c>
      <c r="K292" s="26">
        <v>18</v>
      </c>
      <c r="L292" s="86">
        <f t="shared" si="9"/>
        <v>341.999999970663</v>
      </c>
      <c r="M292" s="9"/>
    </row>
    <row r="293" ht="24" spans="1:13">
      <c r="A293" s="287">
        <v>42828</v>
      </c>
      <c r="B293" s="155" t="s">
        <v>54</v>
      </c>
      <c r="C293" s="189" t="s">
        <v>96</v>
      </c>
      <c r="D293" s="165" t="s">
        <v>161</v>
      </c>
      <c r="E293" s="242" t="s">
        <v>162</v>
      </c>
      <c r="F293" s="69" t="s">
        <v>1538</v>
      </c>
      <c r="G293" s="69">
        <v>6</v>
      </c>
      <c r="H293" s="288">
        <v>42823.8333333333</v>
      </c>
      <c r="I293" s="288">
        <v>42826.25</v>
      </c>
      <c r="J293" s="86">
        <f t="shared" si="8"/>
        <v>58.0000000008149</v>
      </c>
      <c r="K293" s="26">
        <v>18</v>
      </c>
      <c r="L293" s="86">
        <f t="shared" si="9"/>
        <v>1044.00000001467</v>
      </c>
      <c r="M293" s="9"/>
    </row>
    <row r="294" spans="1:13">
      <c r="A294" s="287">
        <v>42828</v>
      </c>
      <c r="B294" s="68" t="s">
        <v>54</v>
      </c>
      <c r="C294" s="61" t="s">
        <v>201</v>
      </c>
      <c r="D294" s="69" t="s">
        <v>202</v>
      </c>
      <c r="E294" s="69" t="s">
        <v>84</v>
      </c>
      <c r="F294" s="69" t="s">
        <v>1539</v>
      </c>
      <c r="G294" s="69">
        <v>6</v>
      </c>
      <c r="H294" s="288">
        <v>42826.25</v>
      </c>
      <c r="I294" s="288">
        <v>42828.4166666667</v>
      </c>
      <c r="J294" s="86">
        <f t="shared" si="8"/>
        <v>52.0000000008149</v>
      </c>
      <c r="K294" s="26">
        <v>18</v>
      </c>
      <c r="L294" s="86">
        <f t="shared" si="9"/>
        <v>936.000000014668</v>
      </c>
      <c r="M294" s="9"/>
    </row>
    <row r="295" spans="1:13">
      <c r="A295" s="287">
        <v>42828</v>
      </c>
      <c r="B295" s="168" t="s">
        <v>54</v>
      </c>
      <c r="C295" s="189" t="s">
        <v>46</v>
      </c>
      <c r="D295" s="168" t="s">
        <v>217</v>
      </c>
      <c r="E295" s="155" t="s">
        <v>56</v>
      </c>
      <c r="F295" s="69" t="s">
        <v>1085</v>
      </c>
      <c r="G295" s="69">
        <v>9</v>
      </c>
      <c r="H295" s="288">
        <v>42827.5833333333</v>
      </c>
      <c r="I295" s="288">
        <v>42827.8333333333</v>
      </c>
      <c r="J295" s="86">
        <f t="shared" si="8"/>
        <v>6</v>
      </c>
      <c r="K295" s="26">
        <v>23</v>
      </c>
      <c r="L295" s="86">
        <f t="shared" si="9"/>
        <v>138</v>
      </c>
      <c r="M295" s="9"/>
    </row>
    <row r="296" spans="1:13">
      <c r="A296" s="287">
        <v>42828</v>
      </c>
      <c r="B296" s="155" t="s">
        <v>54</v>
      </c>
      <c r="C296" s="170" t="s">
        <v>82</v>
      </c>
      <c r="D296" s="171" t="s">
        <v>233</v>
      </c>
      <c r="E296" s="261" t="s">
        <v>232</v>
      </c>
      <c r="F296" s="69" t="s">
        <v>1085</v>
      </c>
      <c r="G296" s="69">
        <v>5</v>
      </c>
      <c r="H296" s="288">
        <v>42826.5416666667</v>
      </c>
      <c r="I296" s="288">
        <v>42826.6666666667</v>
      </c>
      <c r="J296" s="86">
        <f t="shared" si="8"/>
        <v>3</v>
      </c>
      <c r="K296" s="26">
        <v>25</v>
      </c>
      <c r="L296" s="86">
        <f t="shared" si="9"/>
        <v>75</v>
      </c>
      <c r="M296" s="9"/>
    </row>
    <row r="297" spans="1:13">
      <c r="A297" s="287">
        <v>42828</v>
      </c>
      <c r="B297" s="155" t="s">
        <v>54</v>
      </c>
      <c r="C297" s="170" t="s">
        <v>82</v>
      </c>
      <c r="D297" s="171" t="s">
        <v>231</v>
      </c>
      <c r="E297" s="261" t="s">
        <v>232</v>
      </c>
      <c r="F297" s="69" t="s">
        <v>1085</v>
      </c>
      <c r="G297" s="69">
        <v>5</v>
      </c>
      <c r="H297" s="288">
        <v>42826.6666666667</v>
      </c>
      <c r="I297" s="288">
        <v>42827.0833333333</v>
      </c>
      <c r="J297" s="86">
        <f t="shared" si="8"/>
        <v>9.99999999837019</v>
      </c>
      <c r="K297" s="26">
        <v>25</v>
      </c>
      <c r="L297" s="86">
        <f t="shared" si="9"/>
        <v>249.999999959255</v>
      </c>
      <c r="M297" s="9"/>
    </row>
    <row r="298" spans="1:13">
      <c r="A298" s="287">
        <v>42828</v>
      </c>
      <c r="B298" s="155" t="s">
        <v>54</v>
      </c>
      <c r="C298" s="156" t="s">
        <v>45</v>
      </c>
      <c r="D298" s="159" t="s">
        <v>352</v>
      </c>
      <c r="E298" s="160" t="s">
        <v>56</v>
      </c>
      <c r="F298" s="69" t="s">
        <v>745</v>
      </c>
      <c r="G298" s="69">
        <v>1</v>
      </c>
      <c r="H298" s="288">
        <v>42824.6666666667</v>
      </c>
      <c r="I298" s="288">
        <v>42826.4166666667</v>
      </c>
      <c r="J298" s="86">
        <f t="shared" si="8"/>
        <v>42</v>
      </c>
      <c r="K298" s="26">
        <v>23</v>
      </c>
      <c r="L298" s="86">
        <f t="shared" si="9"/>
        <v>966</v>
      </c>
      <c r="M298" s="9"/>
    </row>
    <row r="299" spans="1:13">
      <c r="A299" s="287">
        <v>42828</v>
      </c>
      <c r="B299" s="168" t="s">
        <v>54</v>
      </c>
      <c r="C299" s="189" t="s">
        <v>186</v>
      </c>
      <c r="D299" s="168" t="s">
        <v>213</v>
      </c>
      <c r="E299" s="155" t="s">
        <v>56</v>
      </c>
      <c r="F299" s="69" t="s">
        <v>1016</v>
      </c>
      <c r="G299" s="69">
        <v>1</v>
      </c>
      <c r="H299" s="288">
        <v>42826.5208333333</v>
      </c>
      <c r="I299" s="288">
        <v>42826.5625</v>
      </c>
      <c r="J299" s="86">
        <f t="shared" si="8"/>
        <v>1.00000000081491</v>
      </c>
      <c r="K299" s="26">
        <v>23</v>
      </c>
      <c r="L299" s="86">
        <f t="shared" si="9"/>
        <v>23.0000000187429</v>
      </c>
      <c r="M299" s="9"/>
    </row>
    <row r="300" spans="1:13">
      <c r="A300" s="287">
        <v>42828</v>
      </c>
      <c r="B300" s="155" t="s">
        <v>54</v>
      </c>
      <c r="C300" s="156" t="s">
        <v>39</v>
      </c>
      <c r="D300" s="159" t="s">
        <v>376</v>
      </c>
      <c r="E300" s="160" t="s">
        <v>56</v>
      </c>
      <c r="F300" s="69" t="s">
        <v>698</v>
      </c>
      <c r="G300" s="69">
        <v>1</v>
      </c>
      <c r="H300" s="288">
        <v>42826.5625</v>
      </c>
      <c r="I300" s="288">
        <v>42826.8958333333</v>
      </c>
      <c r="J300" s="86">
        <f t="shared" si="8"/>
        <v>7.99999999918509</v>
      </c>
      <c r="K300" s="26">
        <v>23</v>
      </c>
      <c r="L300" s="86">
        <f t="shared" si="9"/>
        <v>183.999999981257</v>
      </c>
      <c r="M300" s="9"/>
    </row>
    <row r="301" spans="1:13">
      <c r="A301" s="287">
        <v>42828</v>
      </c>
      <c r="B301" s="155" t="s">
        <v>54</v>
      </c>
      <c r="C301" s="156" t="s">
        <v>38</v>
      </c>
      <c r="D301" s="159" t="s">
        <v>317</v>
      </c>
      <c r="E301" s="160" t="s">
        <v>56</v>
      </c>
      <c r="F301" s="69" t="s">
        <v>695</v>
      </c>
      <c r="G301" s="69">
        <v>2</v>
      </c>
      <c r="H301" s="288">
        <v>42824</v>
      </c>
      <c r="I301" s="288">
        <v>42827.9166666667</v>
      </c>
      <c r="J301" s="86">
        <f t="shared" si="8"/>
        <v>94.0000000008149</v>
      </c>
      <c r="K301" s="26">
        <v>23</v>
      </c>
      <c r="L301" s="86">
        <f t="shared" si="9"/>
        <v>2162.00000001874</v>
      </c>
      <c r="M301" s="9"/>
    </row>
    <row r="302" spans="1:13">
      <c r="A302" s="287">
        <v>42828</v>
      </c>
      <c r="B302" s="168" t="s">
        <v>54</v>
      </c>
      <c r="C302" s="189" t="s">
        <v>144</v>
      </c>
      <c r="D302" s="168" t="s">
        <v>219</v>
      </c>
      <c r="E302" s="155" t="s">
        <v>56</v>
      </c>
      <c r="F302" s="69" t="s">
        <v>751</v>
      </c>
      <c r="G302" s="69">
        <v>3</v>
      </c>
      <c r="H302" s="288">
        <v>42825.3333333333</v>
      </c>
      <c r="I302" s="288">
        <v>42825.4583333333</v>
      </c>
      <c r="J302" s="86">
        <f t="shared" si="8"/>
        <v>3</v>
      </c>
      <c r="K302" s="26">
        <v>23</v>
      </c>
      <c r="L302" s="86">
        <f t="shared" si="9"/>
        <v>69</v>
      </c>
      <c r="M302" s="9"/>
    </row>
    <row r="303" spans="1:13">
      <c r="A303" s="287">
        <v>42831</v>
      </c>
      <c r="B303" s="155" t="s">
        <v>54</v>
      </c>
      <c r="C303" s="156" t="s">
        <v>39</v>
      </c>
      <c r="D303" s="159" t="s">
        <v>376</v>
      </c>
      <c r="E303" s="160" t="s">
        <v>56</v>
      </c>
      <c r="F303" s="69" t="s">
        <v>695</v>
      </c>
      <c r="G303" s="69">
        <v>2</v>
      </c>
      <c r="H303" s="288">
        <v>42827.9166666667</v>
      </c>
      <c r="I303" s="288">
        <v>42828.6041666667</v>
      </c>
      <c r="J303" s="86">
        <f t="shared" si="8"/>
        <v>16.5</v>
      </c>
      <c r="K303" s="26">
        <v>23</v>
      </c>
      <c r="L303" s="86">
        <f t="shared" si="9"/>
        <v>379.5</v>
      </c>
      <c r="M303" s="9"/>
    </row>
    <row r="304" spans="1:13">
      <c r="A304" s="287">
        <v>42831</v>
      </c>
      <c r="B304" s="155" t="s">
        <v>54</v>
      </c>
      <c r="C304" s="189" t="s">
        <v>96</v>
      </c>
      <c r="D304" s="165" t="s">
        <v>161</v>
      </c>
      <c r="E304" s="242" t="s">
        <v>162</v>
      </c>
      <c r="F304" s="69" t="s">
        <v>745</v>
      </c>
      <c r="G304" s="69">
        <v>2</v>
      </c>
      <c r="H304" s="288">
        <v>42828.6041666667</v>
      </c>
      <c r="I304" s="288">
        <v>42828.6875</v>
      </c>
      <c r="J304" s="86">
        <f t="shared" si="8"/>
        <v>1.99999999918509</v>
      </c>
      <c r="K304" s="26">
        <v>23</v>
      </c>
      <c r="L304" s="86">
        <f t="shared" si="9"/>
        <v>45.9999999812571</v>
      </c>
      <c r="M304" s="9"/>
    </row>
    <row r="305" spans="1:13">
      <c r="A305" s="287">
        <v>42831</v>
      </c>
      <c r="B305" s="155" t="s">
        <v>54</v>
      </c>
      <c r="C305" s="189" t="s">
        <v>96</v>
      </c>
      <c r="D305" s="165" t="s">
        <v>161</v>
      </c>
      <c r="E305" s="242" t="s">
        <v>162</v>
      </c>
      <c r="F305" s="69" t="s">
        <v>745</v>
      </c>
      <c r="G305" s="69">
        <v>2</v>
      </c>
      <c r="H305" s="288">
        <v>42828.6875</v>
      </c>
      <c r="I305" s="288">
        <v>42828.7708333333</v>
      </c>
      <c r="J305" s="86">
        <f t="shared" si="8"/>
        <v>1.99999999918509</v>
      </c>
      <c r="K305" s="26">
        <v>23</v>
      </c>
      <c r="L305" s="86">
        <f t="shared" si="9"/>
        <v>45.9999999812571</v>
      </c>
      <c r="M305" s="9"/>
    </row>
    <row r="306" spans="1:13">
      <c r="A306" s="287">
        <v>42831</v>
      </c>
      <c r="B306" s="155" t="s">
        <v>54</v>
      </c>
      <c r="C306" s="189" t="s">
        <v>96</v>
      </c>
      <c r="D306" s="165" t="s">
        <v>161</v>
      </c>
      <c r="E306" s="242" t="s">
        <v>162</v>
      </c>
      <c r="F306" s="69" t="s">
        <v>745</v>
      </c>
      <c r="G306" s="69">
        <v>2</v>
      </c>
      <c r="H306" s="288">
        <v>42830.5833333333</v>
      </c>
      <c r="I306" s="288">
        <v>42830.7083333333</v>
      </c>
      <c r="J306" s="86">
        <f t="shared" si="8"/>
        <v>3</v>
      </c>
      <c r="K306" s="26">
        <v>23</v>
      </c>
      <c r="L306" s="86">
        <f t="shared" si="9"/>
        <v>69</v>
      </c>
      <c r="M306" s="9"/>
    </row>
    <row r="307" spans="1:13">
      <c r="A307" s="287">
        <v>42831</v>
      </c>
      <c r="B307" s="155" t="s">
        <v>54</v>
      </c>
      <c r="C307" s="189" t="s">
        <v>96</v>
      </c>
      <c r="D307" s="165" t="s">
        <v>161</v>
      </c>
      <c r="E307" s="242" t="s">
        <v>162</v>
      </c>
      <c r="F307" s="69" t="s">
        <v>745</v>
      </c>
      <c r="G307" s="69">
        <v>2</v>
      </c>
      <c r="H307" s="288">
        <v>42830.7083333333</v>
      </c>
      <c r="I307" s="288">
        <v>42830.7916666667</v>
      </c>
      <c r="J307" s="86">
        <f t="shared" si="8"/>
        <v>2.00000000162981</v>
      </c>
      <c r="K307" s="26">
        <v>23</v>
      </c>
      <c r="L307" s="86">
        <f t="shared" si="9"/>
        <v>46.0000000374857</v>
      </c>
      <c r="M307" s="9"/>
    </row>
    <row r="308" spans="1:13">
      <c r="A308" s="287">
        <v>42831</v>
      </c>
      <c r="B308" s="155" t="s">
        <v>54</v>
      </c>
      <c r="C308" s="156" t="s">
        <v>45</v>
      </c>
      <c r="D308" s="159" t="s">
        <v>300</v>
      </c>
      <c r="E308" s="160" t="s">
        <v>56</v>
      </c>
      <c r="F308" s="69" t="s">
        <v>690</v>
      </c>
      <c r="G308" s="69">
        <v>2</v>
      </c>
      <c r="H308" s="288">
        <v>42830.7916666667</v>
      </c>
      <c r="I308" s="288">
        <v>42830.9583333333</v>
      </c>
      <c r="J308" s="86">
        <f t="shared" si="8"/>
        <v>3.99999999837019</v>
      </c>
      <c r="K308" s="26">
        <v>23</v>
      </c>
      <c r="L308" s="86">
        <f t="shared" si="9"/>
        <v>91.9999999625143</v>
      </c>
      <c r="M308" s="9"/>
    </row>
    <row r="309" spans="1:13">
      <c r="A309" s="287">
        <v>42831</v>
      </c>
      <c r="B309" s="168" t="s">
        <v>54</v>
      </c>
      <c r="C309" s="189" t="s">
        <v>144</v>
      </c>
      <c r="D309" s="168" t="s">
        <v>200</v>
      </c>
      <c r="E309" s="155" t="s">
        <v>56</v>
      </c>
      <c r="F309" s="69" t="s">
        <v>751</v>
      </c>
      <c r="G309" s="69">
        <v>1</v>
      </c>
      <c r="H309" s="288">
        <v>42826.8958333333</v>
      </c>
      <c r="I309" s="288">
        <v>42830.6666666667</v>
      </c>
      <c r="J309" s="86">
        <v>66.5</v>
      </c>
      <c r="K309" s="26">
        <v>23</v>
      </c>
      <c r="L309" s="86">
        <f t="shared" si="9"/>
        <v>1529.5</v>
      </c>
      <c r="M309" s="9" t="s">
        <v>1540</v>
      </c>
    </row>
    <row r="310" spans="1:13">
      <c r="A310" s="287">
        <v>42831</v>
      </c>
      <c r="B310" s="155" t="s">
        <v>54</v>
      </c>
      <c r="C310" s="156" t="s">
        <v>45</v>
      </c>
      <c r="D310" s="159" t="s">
        <v>300</v>
      </c>
      <c r="E310" s="160" t="s">
        <v>56</v>
      </c>
      <c r="F310" s="69" t="s">
        <v>1016</v>
      </c>
      <c r="G310" s="69">
        <v>9</v>
      </c>
      <c r="H310" s="288">
        <v>42828.6458333333</v>
      </c>
      <c r="I310" s="288">
        <v>42828.8958333333</v>
      </c>
      <c r="J310" s="86">
        <f t="shared" si="8"/>
        <v>6</v>
      </c>
      <c r="K310" s="26">
        <v>23</v>
      </c>
      <c r="L310" s="86">
        <f t="shared" si="9"/>
        <v>138</v>
      </c>
      <c r="M310" s="9"/>
    </row>
    <row r="311" spans="1:13">
      <c r="A311" s="287">
        <v>42831</v>
      </c>
      <c r="B311" s="168" t="s">
        <v>54</v>
      </c>
      <c r="C311" s="189" t="s">
        <v>96</v>
      </c>
      <c r="D311" s="168" t="s">
        <v>189</v>
      </c>
      <c r="E311" s="155" t="s">
        <v>56</v>
      </c>
      <c r="F311" s="69" t="s">
        <v>1016</v>
      </c>
      <c r="G311" s="69">
        <v>8</v>
      </c>
      <c r="H311" s="288">
        <v>42828.4166666667</v>
      </c>
      <c r="I311" s="288">
        <v>42828.5833333333</v>
      </c>
      <c r="J311" s="86">
        <f t="shared" si="8"/>
        <v>3.99999999837019</v>
      </c>
      <c r="K311" s="26">
        <v>23</v>
      </c>
      <c r="L311" s="86">
        <f t="shared" si="9"/>
        <v>91.9999999625143</v>
      </c>
      <c r="M311" s="9"/>
    </row>
    <row r="312" spans="1:13">
      <c r="A312" s="287">
        <v>42833</v>
      </c>
      <c r="B312" s="155" t="s">
        <v>54</v>
      </c>
      <c r="C312" s="156" t="s">
        <v>45</v>
      </c>
      <c r="D312" s="159" t="s">
        <v>300</v>
      </c>
      <c r="E312" s="160" t="s">
        <v>56</v>
      </c>
      <c r="F312" s="69" t="s">
        <v>1085</v>
      </c>
      <c r="G312" s="69">
        <v>9</v>
      </c>
      <c r="H312" s="288">
        <v>42828.75</v>
      </c>
      <c r="I312" s="288">
        <v>42828.8541666667</v>
      </c>
      <c r="J312" s="86">
        <f t="shared" si="8"/>
        <v>2.50000000081491</v>
      </c>
      <c r="K312" s="26">
        <v>23</v>
      </c>
      <c r="L312" s="86">
        <f t="shared" si="9"/>
        <v>57.5000000187429</v>
      </c>
      <c r="M312" s="9"/>
    </row>
    <row r="313" spans="1:13">
      <c r="A313" s="287">
        <v>42833</v>
      </c>
      <c r="B313" s="155" t="s">
        <v>54</v>
      </c>
      <c r="C313" s="156" t="s">
        <v>45</v>
      </c>
      <c r="D313" s="159" t="s">
        <v>300</v>
      </c>
      <c r="E313" s="160" t="s">
        <v>56</v>
      </c>
      <c r="F313" s="69" t="s">
        <v>751</v>
      </c>
      <c r="G313" s="69">
        <v>8</v>
      </c>
      <c r="H313" s="288">
        <v>42832.375</v>
      </c>
      <c r="I313" s="288">
        <v>42832.9166666667</v>
      </c>
      <c r="J313" s="86">
        <f t="shared" si="8"/>
        <v>13.0000000008149</v>
      </c>
      <c r="K313" s="26">
        <v>18</v>
      </c>
      <c r="L313" s="86">
        <f t="shared" si="9"/>
        <v>234.000000014668</v>
      </c>
      <c r="M313" s="9"/>
    </row>
    <row r="314" spans="1:13">
      <c r="A314" s="287">
        <v>42833</v>
      </c>
      <c r="B314" s="168" t="s">
        <v>54</v>
      </c>
      <c r="C314" s="189" t="s">
        <v>96</v>
      </c>
      <c r="D314" s="168" t="s">
        <v>189</v>
      </c>
      <c r="E314" s="155" t="s">
        <v>56</v>
      </c>
      <c r="F314" s="69" t="s">
        <v>1085</v>
      </c>
      <c r="G314" s="69">
        <v>8</v>
      </c>
      <c r="H314" s="288">
        <v>42831.5833333333</v>
      </c>
      <c r="I314" s="288">
        <v>42831.6458333333</v>
      </c>
      <c r="J314" s="86">
        <f t="shared" si="8"/>
        <v>1.5</v>
      </c>
      <c r="K314" s="26">
        <v>18</v>
      </c>
      <c r="L314" s="86">
        <f t="shared" si="9"/>
        <v>27</v>
      </c>
      <c r="M314" s="9"/>
    </row>
    <row r="315" spans="1:13">
      <c r="A315" s="287">
        <v>42833</v>
      </c>
      <c r="B315" s="155" t="s">
        <v>54</v>
      </c>
      <c r="C315" s="156" t="s">
        <v>328</v>
      </c>
      <c r="D315" s="159" t="s">
        <v>329</v>
      </c>
      <c r="E315" s="160" t="s">
        <v>56</v>
      </c>
      <c r="F315" s="69" t="s">
        <v>686</v>
      </c>
      <c r="G315" s="69">
        <v>8</v>
      </c>
      <c r="H315" s="288">
        <v>42831.6458333333</v>
      </c>
      <c r="I315" s="288">
        <v>42831.6875</v>
      </c>
      <c r="J315" s="86">
        <f t="shared" si="8"/>
        <v>1.00000000081491</v>
      </c>
      <c r="K315" s="26">
        <v>18</v>
      </c>
      <c r="L315" s="86">
        <f t="shared" si="9"/>
        <v>18.0000000146683</v>
      </c>
      <c r="M315" s="9"/>
    </row>
    <row r="316" spans="1:13">
      <c r="A316" s="287">
        <v>42833</v>
      </c>
      <c r="B316" s="155" t="s">
        <v>54</v>
      </c>
      <c r="C316" s="189" t="s">
        <v>96</v>
      </c>
      <c r="D316" s="165" t="s">
        <v>161</v>
      </c>
      <c r="E316" s="242" t="s">
        <v>162</v>
      </c>
      <c r="F316" s="69" t="s">
        <v>745</v>
      </c>
      <c r="G316" s="69">
        <v>8</v>
      </c>
      <c r="H316" s="288">
        <v>42832.1666666667</v>
      </c>
      <c r="I316" s="288">
        <v>42832.375</v>
      </c>
      <c r="J316" s="86">
        <f t="shared" si="8"/>
        <v>4.99999999918509</v>
      </c>
      <c r="K316" s="26">
        <v>18</v>
      </c>
      <c r="L316" s="86">
        <f t="shared" si="9"/>
        <v>89.9999999853317</v>
      </c>
      <c r="M316" s="9"/>
    </row>
    <row r="317" spans="1:13">
      <c r="A317" s="287">
        <v>42833</v>
      </c>
      <c r="B317" s="155" t="s">
        <v>54</v>
      </c>
      <c r="C317" s="189" t="s">
        <v>96</v>
      </c>
      <c r="D317" s="165" t="s">
        <v>161</v>
      </c>
      <c r="E317" s="242" t="s">
        <v>162</v>
      </c>
      <c r="F317" s="69" t="s">
        <v>745</v>
      </c>
      <c r="G317" s="69">
        <v>1</v>
      </c>
      <c r="H317" s="288">
        <v>42831.6458333333</v>
      </c>
      <c r="I317" s="288">
        <v>42831.75</v>
      </c>
      <c r="J317" s="86">
        <f t="shared" si="8"/>
        <v>2.50000000081491</v>
      </c>
      <c r="K317" s="26">
        <v>23</v>
      </c>
      <c r="L317" s="86">
        <f t="shared" si="9"/>
        <v>57.5000000187429</v>
      </c>
      <c r="M317" s="9"/>
    </row>
    <row r="318" spans="1:13">
      <c r="A318" s="287">
        <v>42833</v>
      </c>
      <c r="B318" s="168" t="s">
        <v>54</v>
      </c>
      <c r="C318" s="189" t="s">
        <v>144</v>
      </c>
      <c r="D318" s="168" t="s">
        <v>200</v>
      </c>
      <c r="E318" s="155" t="s">
        <v>56</v>
      </c>
      <c r="F318" s="69" t="s">
        <v>751</v>
      </c>
      <c r="G318" s="69">
        <v>1</v>
      </c>
      <c r="H318" s="288">
        <v>42830.6666666667</v>
      </c>
      <c r="I318" s="288">
        <v>42831.0208333333</v>
      </c>
      <c r="J318" s="86">
        <f t="shared" si="8"/>
        <v>8.49999999837019</v>
      </c>
      <c r="K318" s="26">
        <v>23</v>
      </c>
      <c r="L318" s="86">
        <f t="shared" si="9"/>
        <v>195.499999962514</v>
      </c>
      <c r="M318" s="9"/>
    </row>
    <row r="319" spans="1:13">
      <c r="A319" s="287">
        <v>42833</v>
      </c>
      <c r="B319" s="155" t="s">
        <v>54</v>
      </c>
      <c r="C319" s="189" t="s">
        <v>96</v>
      </c>
      <c r="D319" s="165" t="s">
        <v>161</v>
      </c>
      <c r="E319" s="242" t="s">
        <v>162</v>
      </c>
      <c r="F319" s="69" t="s">
        <v>745</v>
      </c>
      <c r="G319" s="69">
        <v>1</v>
      </c>
      <c r="H319" s="288">
        <v>42831.75</v>
      </c>
      <c r="I319" s="288">
        <v>42831.8125</v>
      </c>
      <c r="J319" s="86">
        <f t="shared" si="8"/>
        <v>1.5</v>
      </c>
      <c r="K319" s="26">
        <v>23</v>
      </c>
      <c r="L319" s="86">
        <f t="shared" si="9"/>
        <v>34.5</v>
      </c>
      <c r="M319" s="9"/>
    </row>
    <row r="320" spans="1:13">
      <c r="A320" s="287">
        <v>42833</v>
      </c>
      <c r="B320" s="155" t="s">
        <v>54</v>
      </c>
      <c r="C320" s="189" t="s">
        <v>96</v>
      </c>
      <c r="D320" s="165" t="s">
        <v>161</v>
      </c>
      <c r="E320" s="242" t="s">
        <v>162</v>
      </c>
      <c r="F320" s="69" t="s">
        <v>745</v>
      </c>
      <c r="G320" s="69">
        <v>1</v>
      </c>
      <c r="H320" s="288">
        <v>42831.8125</v>
      </c>
      <c r="I320" s="288">
        <v>42831.8541666667</v>
      </c>
      <c r="J320" s="86">
        <f t="shared" si="8"/>
        <v>1.00000000081491</v>
      </c>
      <c r="K320" s="26">
        <v>23</v>
      </c>
      <c r="L320" s="86">
        <f t="shared" si="9"/>
        <v>23.0000000187429</v>
      </c>
      <c r="M320" s="9"/>
    </row>
    <row r="321" ht="24" spans="1:13">
      <c r="A321" s="287">
        <v>42833</v>
      </c>
      <c r="B321" s="155" t="s">
        <v>54</v>
      </c>
      <c r="C321" s="156" t="s">
        <v>45</v>
      </c>
      <c r="D321" s="159" t="s">
        <v>352</v>
      </c>
      <c r="E321" s="160" t="s">
        <v>56</v>
      </c>
      <c r="F321" s="69" t="s">
        <v>690</v>
      </c>
      <c r="G321" s="69">
        <v>2</v>
      </c>
      <c r="H321" s="288">
        <v>42828.7708333333</v>
      </c>
      <c r="I321" s="288">
        <v>42831.125</v>
      </c>
      <c r="J321" s="86">
        <v>23.5</v>
      </c>
      <c r="K321" s="26">
        <v>23</v>
      </c>
      <c r="L321" s="86">
        <f t="shared" si="9"/>
        <v>540.5</v>
      </c>
      <c r="M321" s="9" t="s">
        <v>1541</v>
      </c>
    </row>
    <row r="322" spans="1:13">
      <c r="A322" s="287">
        <v>42835</v>
      </c>
      <c r="B322" s="155" t="s">
        <v>54</v>
      </c>
      <c r="C322" s="156" t="s">
        <v>45</v>
      </c>
      <c r="D322" s="159" t="s">
        <v>352</v>
      </c>
      <c r="E322" s="160" t="s">
        <v>56</v>
      </c>
      <c r="F322" s="69" t="s">
        <v>690</v>
      </c>
      <c r="G322" s="69">
        <v>1</v>
      </c>
      <c r="H322" s="288">
        <v>42833.5208333333</v>
      </c>
      <c r="I322" s="288">
        <v>42833.6041666667</v>
      </c>
      <c r="J322" s="86">
        <f t="shared" si="8"/>
        <v>2.00000000162981</v>
      </c>
      <c r="K322" s="26">
        <v>23</v>
      </c>
      <c r="L322" s="86">
        <f t="shared" si="9"/>
        <v>46.0000000374857</v>
      </c>
      <c r="M322" s="9"/>
    </row>
    <row r="323" spans="1:13">
      <c r="A323" s="287">
        <v>42835</v>
      </c>
      <c r="B323" s="155" t="s">
        <v>54</v>
      </c>
      <c r="C323" s="156" t="s">
        <v>30</v>
      </c>
      <c r="D323" s="159" t="s">
        <v>365</v>
      </c>
      <c r="E323" s="160" t="s">
        <v>56</v>
      </c>
      <c r="F323" s="69" t="s">
        <v>751</v>
      </c>
      <c r="G323" s="69">
        <v>1</v>
      </c>
      <c r="H323" s="288">
        <v>42833.4166666667</v>
      </c>
      <c r="I323" s="288">
        <v>42833.5208333333</v>
      </c>
      <c r="J323" s="86">
        <f t="shared" si="8"/>
        <v>2.49999999837019</v>
      </c>
      <c r="K323" s="26">
        <v>23</v>
      </c>
      <c r="L323" s="86">
        <f t="shared" si="9"/>
        <v>57.4999999625143</v>
      </c>
      <c r="M323" s="9"/>
    </row>
    <row r="324" spans="1:13">
      <c r="A324" s="287">
        <v>42835</v>
      </c>
      <c r="B324" s="155" t="s">
        <v>54</v>
      </c>
      <c r="C324" s="156" t="s">
        <v>38</v>
      </c>
      <c r="D324" s="159" t="s">
        <v>317</v>
      </c>
      <c r="E324" s="160" t="s">
        <v>56</v>
      </c>
      <c r="F324" s="69" t="s">
        <v>1016</v>
      </c>
      <c r="G324" s="69">
        <v>1</v>
      </c>
      <c r="H324" s="288">
        <v>42832.9166666667</v>
      </c>
      <c r="I324" s="288">
        <v>42833.4166666667</v>
      </c>
      <c r="J324" s="86">
        <f t="shared" si="8"/>
        <v>12</v>
      </c>
      <c r="K324" s="26">
        <v>23</v>
      </c>
      <c r="L324" s="86">
        <f t="shared" si="9"/>
        <v>276</v>
      </c>
      <c r="M324" s="9"/>
    </row>
    <row r="325" spans="1:13">
      <c r="A325" s="287">
        <v>42835</v>
      </c>
      <c r="B325" s="168" t="s">
        <v>54</v>
      </c>
      <c r="C325" s="189" t="s">
        <v>328</v>
      </c>
      <c r="D325" s="168" t="s">
        <v>221</v>
      </c>
      <c r="E325" s="155" t="s">
        <v>56</v>
      </c>
      <c r="F325" s="69" t="s">
        <v>1016</v>
      </c>
      <c r="G325" s="69">
        <v>1</v>
      </c>
      <c r="H325" s="288">
        <v>42834.0416666667</v>
      </c>
      <c r="I325" s="288">
        <v>42834.3333333333</v>
      </c>
      <c r="J325" s="86">
        <f t="shared" si="8"/>
        <v>6.99999999837019</v>
      </c>
      <c r="K325" s="26">
        <v>23</v>
      </c>
      <c r="L325" s="86">
        <f t="shared" si="9"/>
        <v>160.999999962514</v>
      </c>
      <c r="M325" s="9"/>
    </row>
    <row r="326" spans="1:13">
      <c r="A326" s="287">
        <v>42835</v>
      </c>
      <c r="B326" s="168" t="s">
        <v>54</v>
      </c>
      <c r="C326" s="189" t="s">
        <v>201</v>
      </c>
      <c r="D326" s="168" t="s">
        <v>220</v>
      </c>
      <c r="E326" s="155" t="s">
        <v>56</v>
      </c>
      <c r="F326" s="69" t="s">
        <v>690</v>
      </c>
      <c r="G326" s="69">
        <v>9</v>
      </c>
      <c r="H326" s="288">
        <v>42832.4583333333</v>
      </c>
      <c r="I326" s="288">
        <v>42832.9583333333</v>
      </c>
      <c r="J326" s="86">
        <f t="shared" si="8"/>
        <v>12</v>
      </c>
      <c r="K326" s="26">
        <v>23</v>
      </c>
      <c r="L326" s="86">
        <f t="shared" si="9"/>
        <v>276</v>
      </c>
      <c r="M326" s="9"/>
    </row>
    <row r="327" spans="1:13">
      <c r="A327" s="287">
        <v>42837</v>
      </c>
      <c r="B327" s="155" t="s">
        <v>54</v>
      </c>
      <c r="C327" s="156" t="s">
        <v>39</v>
      </c>
      <c r="D327" s="159" t="s">
        <v>298</v>
      </c>
      <c r="E327" s="160" t="s">
        <v>56</v>
      </c>
      <c r="F327" s="69" t="s">
        <v>751</v>
      </c>
      <c r="G327" s="69">
        <v>8</v>
      </c>
      <c r="H327" s="288">
        <v>42837.0416666667</v>
      </c>
      <c r="I327" s="288">
        <v>42837.25</v>
      </c>
      <c r="J327" s="86">
        <f t="shared" si="8"/>
        <v>4.99999999918509</v>
      </c>
      <c r="K327" s="26">
        <v>18</v>
      </c>
      <c r="L327" s="86">
        <f t="shared" si="9"/>
        <v>89.9999999853317</v>
      </c>
      <c r="M327" s="9"/>
    </row>
    <row r="328" spans="1:13">
      <c r="A328" s="287">
        <v>42837</v>
      </c>
      <c r="B328" s="155" t="s">
        <v>54</v>
      </c>
      <c r="C328" s="156" t="s">
        <v>39</v>
      </c>
      <c r="D328" s="159" t="s">
        <v>298</v>
      </c>
      <c r="E328" s="160" t="s">
        <v>56</v>
      </c>
      <c r="F328" s="69" t="s">
        <v>698</v>
      </c>
      <c r="G328" s="69">
        <v>9</v>
      </c>
      <c r="H328" s="288">
        <v>42832.9583333333</v>
      </c>
      <c r="I328" s="288">
        <v>42835.5416666667</v>
      </c>
      <c r="J328" s="86">
        <f t="shared" si="8"/>
        <v>62.0000000016298</v>
      </c>
      <c r="K328" s="26">
        <v>23</v>
      </c>
      <c r="L328" s="86">
        <f t="shared" si="9"/>
        <v>1426.00000003749</v>
      </c>
      <c r="M328" s="9"/>
    </row>
    <row r="329" spans="1:13">
      <c r="A329" s="287">
        <v>42837</v>
      </c>
      <c r="B329" s="155" t="s">
        <v>54</v>
      </c>
      <c r="C329" s="156" t="s">
        <v>144</v>
      </c>
      <c r="D329" s="159" t="s">
        <v>299</v>
      </c>
      <c r="E329" s="160" t="s">
        <v>56</v>
      </c>
      <c r="F329" s="69" t="s">
        <v>1542</v>
      </c>
      <c r="G329" s="69">
        <v>9</v>
      </c>
      <c r="H329" s="288">
        <v>42835.6041666667</v>
      </c>
      <c r="I329" s="288">
        <v>42835.7916666667</v>
      </c>
      <c r="J329" s="86">
        <f t="shared" si="8"/>
        <v>4.5</v>
      </c>
      <c r="K329" s="26">
        <v>23</v>
      </c>
      <c r="L329" s="86">
        <f t="shared" si="9"/>
        <v>103.5</v>
      </c>
      <c r="M329" s="9"/>
    </row>
    <row r="330" spans="1:13">
      <c r="A330" s="287">
        <v>42837</v>
      </c>
      <c r="B330" s="155" t="s">
        <v>54</v>
      </c>
      <c r="C330" s="188" t="s">
        <v>30</v>
      </c>
      <c r="D330" s="157" t="s">
        <v>126</v>
      </c>
      <c r="E330" s="155" t="s">
        <v>56</v>
      </c>
      <c r="F330" s="69" t="s">
        <v>1085</v>
      </c>
      <c r="G330" s="69">
        <v>10</v>
      </c>
      <c r="H330" s="288">
        <v>42837.0416666667</v>
      </c>
      <c r="I330" s="288">
        <v>42837.125</v>
      </c>
      <c r="J330" s="86">
        <f t="shared" si="8"/>
        <v>1.99999999918509</v>
      </c>
      <c r="K330" s="26">
        <v>23</v>
      </c>
      <c r="L330" s="86">
        <f t="shared" si="9"/>
        <v>45.9999999812571</v>
      </c>
      <c r="M330" s="9"/>
    </row>
    <row r="331" spans="1:13">
      <c r="A331" s="287">
        <v>42837</v>
      </c>
      <c r="B331" s="168" t="s">
        <v>54</v>
      </c>
      <c r="C331" s="189" t="s">
        <v>186</v>
      </c>
      <c r="D331" s="168" t="s">
        <v>187</v>
      </c>
      <c r="E331" s="155" t="s">
        <v>56</v>
      </c>
      <c r="F331" s="69" t="s">
        <v>1016</v>
      </c>
      <c r="G331" s="69">
        <v>10</v>
      </c>
      <c r="H331" s="288">
        <v>42837.125</v>
      </c>
      <c r="I331" s="288">
        <v>42837.2916666667</v>
      </c>
      <c r="J331" s="86">
        <f t="shared" si="8"/>
        <v>4.00000000081491</v>
      </c>
      <c r="K331" s="26">
        <v>23</v>
      </c>
      <c r="L331" s="86">
        <f t="shared" si="9"/>
        <v>92.0000000187429</v>
      </c>
      <c r="M331" s="9"/>
    </row>
    <row r="332" spans="1:13">
      <c r="A332" s="287">
        <v>42839</v>
      </c>
      <c r="B332" s="155" t="s">
        <v>54</v>
      </c>
      <c r="C332" s="156" t="s">
        <v>39</v>
      </c>
      <c r="D332" s="159" t="s">
        <v>363</v>
      </c>
      <c r="E332" s="160" t="s">
        <v>56</v>
      </c>
      <c r="F332" s="69" t="s">
        <v>751</v>
      </c>
      <c r="G332" s="69">
        <v>8</v>
      </c>
      <c r="H332" s="288">
        <v>42837.25</v>
      </c>
      <c r="I332" s="288">
        <v>42837.5416666667</v>
      </c>
      <c r="J332" s="86">
        <f t="shared" si="8"/>
        <v>6.99999999994179</v>
      </c>
      <c r="K332" s="26">
        <v>18</v>
      </c>
      <c r="L332" s="86">
        <f t="shared" si="9"/>
        <v>125.999999998952</v>
      </c>
      <c r="M332" s="9"/>
    </row>
    <row r="333" spans="1:13">
      <c r="A333" s="287">
        <v>42839</v>
      </c>
      <c r="B333" s="155" t="s">
        <v>54</v>
      </c>
      <c r="C333" s="156" t="s">
        <v>39</v>
      </c>
      <c r="D333" s="159" t="s">
        <v>362</v>
      </c>
      <c r="E333" s="160" t="s">
        <v>56</v>
      </c>
      <c r="F333" s="69" t="s">
        <v>751</v>
      </c>
      <c r="G333" s="69">
        <v>8</v>
      </c>
      <c r="H333" s="288">
        <v>42838.6666666667</v>
      </c>
      <c r="I333" s="288">
        <v>42838.9166666667</v>
      </c>
      <c r="J333" s="86">
        <f t="shared" si="8"/>
        <v>6</v>
      </c>
      <c r="K333" s="26">
        <v>18</v>
      </c>
      <c r="L333" s="86">
        <f t="shared" si="9"/>
        <v>108</v>
      </c>
      <c r="M333" s="9"/>
    </row>
    <row r="334" spans="1:13">
      <c r="A334" s="287">
        <v>42839</v>
      </c>
      <c r="B334" s="155" t="s">
        <v>54</v>
      </c>
      <c r="C334" s="156" t="s">
        <v>27</v>
      </c>
      <c r="D334" s="159" t="s">
        <v>373</v>
      </c>
      <c r="E334" s="160" t="s">
        <v>56</v>
      </c>
      <c r="F334" s="69" t="s">
        <v>686</v>
      </c>
      <c r="G334" s="69">
        <v>8</v>
      </c>
      <c r="H334" s="288">
        <v>42837.75</v>
      </c>
      <c r="I334" s="288">
        <v>42838.25</v>
      </c>
      <c r="J334" s="86">
        <f t="shared" si="8"/>
        <v>12</v>
      </c>
      <c r="K334" s="26">
        <v>18</v>
      </c>
      <c r="L334" s="86">
        <f t="shared" si="9"/>
        <v>216</v>
      </c>
      <c r="M334" s="9"/>
    </row>
    <row r="335" spans="1:13">
      <c r="A335" s="287">
        <v>42839</v>
      </c>
      <c r="B335" s="155" t="s">
        <v>54</v>
      </c>
      <c r="C335" s="156" t="s">
        <v>27</v>
      </c>
      <c r="D335" s="159" t="s">
        <v>372</v>
      </c>
      <c r="E335" s="160" t="s">
        <v>56</v>
      </c>
      <c r="F335" s="69" t="s">
        <v>686</v>
      </c>
      <c r="G335" s="69">
        <v>8</v>
      </c>
      <c r="H335" s="288">
        <v>42838.25</v>
      </c>
      <c r="I335" s="288">
        <v>42838.4166666667</v>
      </c>
      <c r="J335" s="86">
        <f t="shared" si="8"/>
        <v>3.99999999994179</v>
      </c>
      <c r="K335" s="26">
        <v>18</v>
      </c>
      <c r="L335" s="86">
        <f t="shared" si="9"/>
        <v>71.9999999989523</v>
      </c>
      <c r="M335" s="9"/>
    </row>
    <row r="336" spans="1:13">
      <c r="A336" s="287">
        <v>42839</v>
      </c>
      <c r="B336" s="155" t="s">
        <v>54</v>
      </c>
      <c r="C336" s="156" t="s">
        <v>39</v>
      </c>
      <c r="D336" s="159" t="s">
        <v>362</v>
      </c>
      <c r="E336" s="160" t="s">
        <v>56</v>
      </c>
      <c r="F336" s="69" t="s">
        <v>751</v>
      </c>
      <c r="G336" s="69">
        <v>8</v>
      </c>
      <c r="H336" s="288">
        <v>42837.5416666667</v>
      </c>
      <c r="I336" s="288">
        <v>42837.75</v>
      </c>
      <c r="J336" s="86">
        <f t="shared" si="8"/>
        <v>5.00000000005821</v>
      </c>
      <c r="K336" s="26">
        <v>18</v>
      </c>
      <c r="L336" s="86">
        <f t="shared" si="9"/>
        <v>90.0000000010477</v>
      </c>
      <c r="M336" s="9"/>
    </row>
    <row r="337" spans="1:13">
      <c r="A337" s="287">
        <v>42839</v>
      </c>
      <c r="B337" s="155" t="s">
        <v>54</v>
      </c>
      <c r="C337" s="188" t="s">
        <v>30</v>
      </c>
      <c r="D337" s="157" t="s">
        <v>126</v>
      </c>
      <c r="E337" s="155" t="s">
        <v>56</v>
      </c>
      <c r="F337" s="69" t="s">
        <v>801</v>
      </c>
      <c r="G337" s="69">
        <v>6</v>
      </c>
      <c r="H337" s="288">
        <v>42838.7083333333</v>
      </c>
      <c r="I337" s="288">
        <v>42839.0208333333</v>
      </c>
      <c r="J337" s="86">
        <f t="shared" si="8"/>
        <v>7.5</v>
      </c>
      <c r="K337" s="26">
        <v>23</v>
      </c>
      <c r="L337" s="86">
        <f t="shared" si="9"/>
        <v>172.5</v>
      </c>
      <c r="M337" s="9"/>
    </row>
    <row r="338" spans="1:13">
      <c r="A338" s="287">
        <v>42839</v>
      </c>
      <c r="B338" s="168" t="s">
        <v>54</v>
      </c>
      <c r="C338" s="189" t="s">
        <v>46</v>
      </c>
      <c r="D338" s="168" t="s">
        <v>217</v>
      </c>
      <c r="E338" s="155" t="s">
        <v>56</v>
      </c>
      <c r="F338" s="69" t="s">
        <v>695</v>
      </c>
      <c r="G338" s="69">
        <v>10</v>
      </c>
      <c r="H338" s="288">
        <v>42837.2916666667</v>
      </c>
      <c r="I338" s="288">
        <v>42837.375</v>
      </c>
      <c r="J338" s="86">
        <f t="shared" si="8"/>
        <v>2.00000000005821</v>
      </c>
      <c r="K338" s="26">
        <v>23</v>
      </c>
      <c r="L338" s="86">
        <f t="shared" si="9"/>
        <v>46.0000000013388</v>
      </c>
      <c r="M338" s="9"/>
    </row>
    <row r="339" spans="1:13">
      <c r="A339" s="287">
        <v>42839</v>
      </c>
      <c r="B339" s="168" t="s">
        <v>54</v>
      </c>
      <c r="C339" s="189" t="s">
        <v>46</v>
      </c>
      <c r="D339" s="168" t="s">
        <v>218</v>
      </c>
      <c r="E339" s="155" t="s">
        <v>56</v>
      </c>
      <c r="F339" s="69" t="s">
        <v>1016</v>
      </c>
      <c r="G339" s="69">
        <v>10</v>
      </c>
      <c r="H339" s="288">
        <v>42837.375</v>
      </c>
      <c r="I339" s="288">
        <v>42837.5</v>
      </c>
      <c r="J339" s="86">
        <f t="shared" si="8"/>
        <v>3</v>
      </c>
      <c r="K339" s="26">
        <v>23</v>
      </c>
      <c r="L339" s="86">
        <f t="shared" si="9"/>
        <v>69</v>
      </c>
      <c r="M339" s="9"/>
    </row>
    <row r="340" spans="1:13">
      <c r="A340" s="287">
        <v>42839</v>
      </c>
      <c r="B340" s="168" t="s">
        <v>54</v>
      </c>
      <c r="C340" s="189" t="s">
        <v>328</v>
      </c>
      <c r="D340" s="168" t="s">
        <v>222</v>
      </c>
      <c r="E340" s="155" t="s">
        <v>56</v>
      </c>
      <c r="F340" s="69" t="s">
        <v>1543</v>
      </c>
      <c r="G340" s="69">
        <v>1</v>
      </c>
      <c r="H340" s="288">
        <v>42836.75</v>
      </c>
      <c r="I340" s="288">
        <v>42836.875</v>
      </c>
      <c r="J340" s="86">
        <f t="shared" si="8"/>
        <v>3</v>
      </c>
      <c r="K340" s="26">
        <v>23</v>
      </c>
      <c r="L340" s="86">
        <f t="shared" si="9"/>
        <v>69</v>
      </c>
      <c r="M340" s="9"/>
    </row>
    <row r="341" spans="1:13">
      <c r="A341" s="287">
        <v>42839</v>
      </c>
      <c r="B341" s="168" t="s">
        <v>54</v>
      </c>
      <c r="C341" s="189" t="s">
        <v>328</v>
      </c>
      <c r="D341" s="168" t="s">
        <v>221</v>
      </c>
      <c r="E341" s="155" t="s">
        <v>56</v>
      </c>
      <c r="F341" s="69" t="s">
        <v>1085</v>
      </c>
      <c r="G341" s="69">
        <v>1</v>
      </c>
      <c r="H341" s="288">
        <v>42836.875</v>
      </c>
      <c r="I341" s="288">
        <v>42836.9583333333</v>
      </c>
      <c r="J341" s="86">
        <f t="shared" si="8"/>
        <v>2.00000000005821</v>
      </c>
      <c r="K341" s="26">
        <v>23</v>
      </c>
      <c r="L341" s="86">
        <f t="shared" si="9"/>
        <v>46.0000000013388</v>
      </c>
      <c r="M341" s="9"/>
    </row>
    <row r="342" spans="1:13">
      <c r="A342" s="287">
        <v>42839</v>
      </c>
      <c r="B342" s="168" t="s">
        <v>54</v>
      </c>
      <c r="C342" s="189" t="s">
        <v>295</v>
      </c>
      <c r="D342" s="168" t="s">
        <v>213</v>
      </c>
      <c r="E342" s="155" t="s">
        <v>56</v>
      </c>
      <c r="F342" s="69" t="s">
        <v>1016</v>
      </c>
      <c r="G342" s="69">
        <v>1</v>
      </c>
      <c r="H342" s="288">
        <v>42836.9583333333</v>
      </c>
      <c r="I342" s="288">
        <v>42837</v>
      </c>
      <c r="J342" s="86">
        <f t="shared" ref="J342:J405" si="10">(I342-H342)*24</f>
        <v>1.00000000081491</v>
      </c>
      <c r="K342" s="26">
        <v>23</v>
      </c>
      <c r="L342" s="86">
        <f t="shared" ref="L342:L405" si="11">J342*K342</f>
        <v>23.0000000187429</v>
      </c>
      <c r="M342" s="9"/>
    </row>
    <row r="343" spans="1:13">
      <c r="A343" s="287">
        <v>42839</v>
      </c>
      <c r="B343" s="155" t="s">
        <v>54</v>
      </c>
      <c r="C343" s="156" t="s">
        <v>30</v>
      </c>
      <c r="D343" s="159" t="s">
        <v>365</v>
      </c>
      <c r="E343" s="160" t="s">
        <v>56</v>
      </c>
      <c r="F343" s="69" t="s">
        <v>1542</v>
      </c>
      <c r="G343" s="69">
        <v>1</v>
      </c>
      <c r="H343" s="288">
        <v>42837.7291666667</v>
      </c>
      <c r="I343" s="288">
        <v>42837.8333333333</v>
      </c>
      <c r="J343" s="86">
        <f t="shared" si="10"/>
        <v>2.49999999837019</v>
      </c>
      <c r="K343" s="26">
        <v>23</v>
      </c>
      <c r="L343" s="86">
        <f t="shared" si="11"/>
        <v>57.4999999625143</v>
      </c>
      <c r="M343" s="9"/>
    </row>
    <row r="344" spans="1:13">
      <c r="A344" s="287">
        <v>42842</v>
      </c>
      <c r="B344" s="155" t="s">
        <v>54</v>
      </c>
      <c r="C344" s="156" t="s">
        <v>30</v>
      </c>
      <c r="D344" s="159" t="s">
        <v>364</v>
      </c>
      <c r="E344" s="160" t="s">
        <v>56</v>
      </c>
      <c r="F344" s="69" t="s">
        <v>751</v>
      </c>
      <c r="G344" s="69">
        <v>8</v>
      </c>
      <c r="H344" s="288">
        <v>42839.4166666667</v>
      </c>
      <c r="I344" s="288">
        <v>42839.6666666667</v>
      </c>
      <c r="J344" s="86">
        <f t="shared" si="10"/>
        <v>6</v>
      </c>
      <c r="K344" s="26">
        <v>18</v>
      </c>
      <c r="L344" s="86">
        <f t="shared" si="11"/>
        <v>108</v>
      </c>
      <c r="M344" s="9"/>
    </row>
    <row r="345" spans="1:13">
      <c r="A345" s="287">
        <v>42842</v>
      </c>
      <c r="B345" s="168" t="s">
        <v>54</v>
      </c>
      <c r="C345" s="189" t="s">
        <v>163</v>
      </c>
      <c r="D345" s="168" t="s">
        <v>190</v>
      </c>
      <c r="E345" s="155" t="s">
        <v>56</v>
      </c>
      <c r="F345" s="69" t="s">
        <v>1085</v>
      </c>
      <c r="G345" s="69">
        <v>6</v>
      </c>
      <c r="H345" s="288">
        <v>42839.0208333333</v>
      </c>
      <c r="I345" s="288">
        <v>42839.7916666667</v>
      </c>
      <c r="J345" s="86">
        <f t="shared" si="10"/>
        <v>18.5000000016298</v>
      </c>
      <c r="K345" s="26">
        <v>23</v>
      </c>
      <c r="L345" s="86">
        <f t="shared" si="11"/>
        <v>425.500000037486</v>
      </c>
      <c r="M345" s="9"/>
    </row>
    <row r="346" spans="1:13">
      <c r="A346" s="287">
        <v>42842</v>
      </c>
      <c r="B346" s="168" t="s">
        <v>54</v>
      </c>
      <c r="C346" s="189" t="s">
        <v>82</v>
      </c>
      <c r="D346" s="168" t="s">
        <v>192</v>
      </c>
      <c r="E346" s="155" t="s">
        <v>56</v>
      </c>
      <c r="F346" s="69" t="s">
        <v>1085</v>
      </c>
      <c r="G346" s="69">
        <v>9</v>
      </c>
      <c r="H346" s="288">
        <v>42839.5</v>
      </c>
      <c r="I346" s="288">
        <v>42839.625</v>
      </c>
      <c r="J346" s="86">
        <f t="shared" si="10"/>
        <v>3</v>
      </c>
      <c r="K346" s="26">
        <v>23</v>
      </c>
      <c r="L346" s="86">
        <f t="shared" si="11"/>
        <v>69</v>
      </c>
      <c r="M346" s="9"/>
    </row>
    <row r="347" spans="1:13">
      <c r="A347" s="287">
        <v>42842</v>
      </c>
      <c r="B347" s="168" t="s">
        <v>54</v>
      </c>
      <c r="C347" s="189" t="s">
        <v>82</v>
      </c>
      <c r="D347" s="168" t="s">
        <v>183</v>
      </c>
      <c r="E347" s="155" t="s">
        <v>56</v>
      </c>
      <c r="F347" s="69" t="s">
        <v>1016</v>
      </c>
      <c r="G347" s="69">
        <v>1</v>
      </c>
      <c r="H347" s="288">
        <v>42839.7916666667</v>
      </c>
      <c r="I347" s="288">
        <v>42840</v>
      </c>
      <c r="J347" s="86">
        <f t="shared" si="10"/>
        <v>4.99999999918509</v>
      </c>
      <c r="K347" s="26">
        <v>23</v>
      </c>
      <c r="L347" s="86">
        <f t="shared" si="11"/>
        <v>114.999999981257</v>
      </c>
      <c r="M347" s="9"/>
    </row>
    <row r="348" spans="1:13">
      <c r="A348" s="287">
        <v>42842</v>
      </c>
      <c r="B348" s="168" t="s">
        <v>54</v>
      </c>
      <c r="C348" s="189" t="s">
        <v>328</v>
      </c>
      <c r="D348" s="168" t="s">
        <v>222</v>
      </c>
      <c r="E348" s="155" t="s">
        <v>56</v>
      </c>
      <c r="F348" s="69" t="s">
        <v>1016</v>
      </c>
      <c r="G348" s="69">
        <v>1</v>
      </c>
      <c r="H348" s="288">
        <v>42839.7291666667</v>
      </c>
      <c r="I348" s="288">
        <v>42839.7916666667</v>
      </c>
      <c r="J348" s="86">
        <f t="shared" si="10"/>
        <v>1.5</v>
      </c>
      <c r="K348" s="26">
        <v>23</v>
      </c>
      <c r="L348" s="86">
        <f t="shared" si="11"/>
        <v>34.5</v>
      </c>
      <c r="M348" s="9"/>
    </row>
    <row r="349" spans="1:13">
      <c r="A349" s="287">
        <v>42842</v>
      </c>
      <c r="B349" s="168" t="s">
        <v>54</v>
      </c>
      <c r="C349" s="189" t="s">
        <v>328</v>
      </c>
      <c r="D349" s="168" t="s">
        <v>221</v>
      </c>
      <c r="E349" s="155" t="s">
        <v>56</v>
      </c>
      <c r="F349" s="69" t="s">
        <v>1016</v>
      </c>
      <c r="G349" s="69">
        <v>1</v>
      </c>
      <c r="H349" s="288">
        <v>42841.7708333333</v>
      </c>
      <c r="I349" s="288">
        <v>42841.9375</v>
      </c>
      <c r="J349" s="86">
        <f t="shared" si="10"/>
        <v>4.00000000081491</v>
      </c>
      <c r="K349" s="26">
        <v>23</v>
      </c>
      <c r="L349" s="86">
        <f t="shared" si="11"/>
        <v>92.0000000187429</v>
      </c>
      <c r="M349" s="9"/>
    </row>
    <row r="350" spans="1:13">
      <c r="A350" s="287">
        <v>42842</v>
      </c>
      <c r="B350" s="168" t="s">
        <v>54</v>
      </c>
      <c r="C350" s="189" t="s">
        <v>82</v>
      </c>
      <c r="D350" s="168" t="s">
        <v>183</v>
      </c>
      <c r="E350" s="155" t="s">
        <v>56</v>
      </c>
      <c r="F350" s="69" t="s">
        <v>1085</v>
      </c>
      <c r="G350" s="69">
        <v>1</v>
      </c>
      <c r="H350" s="288">
        <v>42840</v>
      </c>
      <c r="I350" s="288">
        <v>42840.5833333333</v>
      </c>
      <c r="J350" s="86">
        <f t="shared" si="10"/>
        <v>13.9999999991851</v>
      </c>
      <c r="K350" s="26">
        <v>23</v>
      </c>
      <c r="L350" s="86">
        <f t="shared" si="11"/>
        <v>321.999999981257</v>
      </c>
      <c r="M350" s="9"/>
    </row>
    <row r="351" spans="1:13">
      <c r="A351" s="287">
        <v>42844</v>
      </c>
      <c r="B351" s="168" t="s">
        <v>54</v>
      </c>
      <c r="C351" s="161" t="s">
        <v>96</v>
      </c>
      <c r="D351" s="168" t="s">
        <v>193</v>
      </c>
      <c r="E351" s="155" t="s">
        <v>56</v>
      </c>
      <c r="F351" s="69" t="s">
        <v>1016</v>
      </c>
      <c r="G351" s="69">
        <v>7</v>
      </c>
      <c r="H351" s="288">
        <v>42842.8125</v>
      </c>
      <c r="I351" s="288">
        <v>42842.9791666667</v>
      </c>
      <c r="J351" s="86">
        <f t="shared" si="10"/>
        <v>4.00000000081491</v>
      </c>
      <c r="K351" s="26">
        <v>18</v>
      </c>
      <c r="L351" s="86">
        <f t="shared" si="11"/>
        <v>72.0000000146683</v>
      </c>
      <c r="M351" s="9"/>
    </row>
    <row r="352" spans="1:13">
      <c r="A352" s="287">
        <v>42844</v>
      </c>
      <c r="B352" s="168" t="s">
        <v>54</v>
      </c>
      <c r="C352" s="161" t="s">
        <v>96</v>
      </c>
      <c r="D352" s="168" t="s">
        <v>193</v>
      </c>
      <c r="E352" s="155" t="s">
        <v>56</v>
      </c>
      <c r="F352" s="69" t="s">
        <v>1085</v>
      </c>
      <c r="G352" s="69">
        <v>7</v>
      </c>
      <c r="H352" s="288">
        <v>42842.9791666667</v>
      </c>
      <c r="I352" s="288">
        <v>42843.125</v>
      </c>
      <c r="J352" s="86">
        <f t="shared" si="10"/>
        <v>3.49999999918509</v>
      </c>
      <c r="K352" s="26">
        <v>18</v>
      </c>
      <c r="L352" s="86">
        <f t="shared" si="11"/>
        <v>62.9999999853317</v>
      </c>
      <c r="M352" s="9"/>
    </row>
    <row r="353" spans="1:13">
      <c r="A353" s="287">
        <v>42844</v>
      </c>
      <c r="B353" s="168" t="s">
        <v>54</v>
      </c>
      <c r="C353" s="161" t="s">
        <v>186</v>
      </c>
      <c r="D353" s="168" t="s">
        <v>187</v>
      </c>
      <c r="E353" s="155" t="s">
        <v>56</v>
      </c>
      <c r="F353" s="69" t="s">
        <v>1085</v>
      </c>
      <c r="G353" s="69">
        <v>10</v>
      </c>
      <c r="H353" s="288">
        <v>42843.7916666667</v>
      </c>
      <c r="I353" s="288">
        <v>42844.0833333333</v>
      </c>
      <c r="J353" s="86">
        <f t="shared" si="10"/>
        <v>6.99999999837019</v>
      </c>
      <c r="K353" s="26">
        <v>23</v>
      </c>
      <c r="L353" s="86">
        <f t="shared" si="11"/>
        <v>160.999999962514</v>
      </c>
      <c r="M353" s="9"/>
    </row>
    <row r="354" spans="1:13">
      <c r="A354" s="287">
        <v>42844</v>
      </c>
      <c r="B354" s="155" t="s">
        <v>54</v>
      </c>
      <c r="C354" s="164" t="s">
        <v>163</v>
      </c>
      <c r="D354" s="165" t="s">
        <v>164</v>
      </c>
      <c r="E354" s="242" t="s">
        <v>165</v>
      </c>
      <c r="F354" s="69" t="s">
        <v>1016</v>
      </c>
      <c r="G354" s="69">
        <v>1</v>
      </c>
      <c r="H354" s="288">
        <v>42841.9375</v>
      </c>
      <c r="I354" s="288">
        <v>42843.625</v>
      </c>
      <c r="J354" s="86">
        <f t="shared" si="10"/>
        <v>40.5</v>
      </c>
      <c r="K354" s="26">
        <v>23</v>
      </c>
      <c r="L354" s="86">
        <f t="shared" si="11"/>
        <v>931.5</v>
      </c>
      <c r="M354" s="9"/>
    </row>
    <row r="355" spans="1:13">
      <c r="A355" s="287">
        <v>42844</v>
      </c>
      <c r="B355" s="155" t="s">
        <v>54</v>
      </c>
      <c r="C355" s="164" t="s">
        <v>163</v>
      </c>
      <c r="D355" s="165" t="s">
        <v>166</v>
      </c>
      <c r="E355" s="242" t="s">
        <v>167</v>
      </c>
      <c r="F355" s="69" t="s">
        <v>1016</v>
      </c>
      <c r="G355" s="69">
        <v>7</v>
      </c>
      <c r="H355" s="288">
        <v>42843.125</v>
      </c>
      <c r="I355" s="288">
        <v>42843.5833333333</v>
      </c>
      <c r="J355" s="86">
        <f t="shared" si="10"/>
        <v>10.9999999991851</v>
      </c>
      <c r="K355" s="26">
        <v>18</v>
      </c>
      <c r="L355" s="86">
        <f t="shared" si="11"/>
        <v>197.999999985332</v>
      </c>
      <c r="M355" s="9"/>
    </row>
    <row r="356" spans="1:13">
      <c r="A356" s="287">
        <v>42844</v>
      </c>
      <c r="B356" s="155" t="s">
        <v>54</v>
      </c>
      <c r="C356" s="164" t="s">
        <v>163</v>
      </c>
      <c r="D356" s="165" t="s">
        <v>166</v>
      </c>
      <c r="E356" s="242" t="s">
        <v>167</v>
      </c>
      <c r="F356" s="69" t="s">
        <v>1085</v>
      </c>
      <c r="G356" s="69">
        <v>1</v>
      </c>
      <c r="H356" s="288">
        <v>42843.625</v>
      </c>
      <c r="I356" s="288">
        <v>42843.7291666667</v>
      </c>
      <c r="J356" s="86">
        <f t="shared" si="10"/>
        <v>2.50000000081491</v>
      </c>
      <c r="K356" s="26">
        <v>23</v>
      </c>
      <c r="L356" s="86">
        <f t="shared" si="11"/>
        <v>57.5000000187429</v>
      </c>
      <c r="M356" s="9"/>
    </row>
    <row r="357" spans="1:13">
      <c r="A357" s="287">
        <v>42846</v>
      </c>
      <c r="B357" s="168" t="s">
        <v>54</v>
      </c>
      <c r="C357" s="161" t="s">
        <v>328</v>
      </c>
      <c r="D357" s="168" t="s">
        <v>221</v>
      </c>
      <c r="E357" s="155" t="s">
        <v>56</v>
      </c>
      <c r="F357" s="69" t="s">
        <v>1085</v>
      </c>
      <c r="G357" s="69">
        <v>7</v>
      </c>
      <c r="H357" s="288">
        <v>42844.8333333333</v>
      </c>
      <c r="I357" s="288">
        <v>42845.0625</v>
      </c>
      <c r="J357" s="86">
        <f t="shared" si="10"/>
        <v>5.50000000081491</v>
      </c>
      <c r="K357" s="26">
        <v>18</v>
      </c>
      <c r="L357" s="86">
        <f t="shared" si="11"/>
        <v>99.0000000146683</v>
      </c>
      <c r="M357" s="9"/>
    </row>
    <row r="358" spans="1:13">
      <c r="A358" s="287">
        <v>42846</v>
      </c>
      <c r="B358" s="168" t="s">
        <v>54</v>
      </c>
      <c r="C358" s="161" t="s">
        <v>82</v>
      </c>
      <c r="D358" s="168" t="s">
        <v>181</v>
      </c>
      <c r="E358" s="155" t="s">
        <v>56</v>
      </c>
      <c r="F358" s="69" t="s">
        <v>1016</v>
      </c>
      <c r="G358" s="69">
        <v>7</v>
      </c>
      <c r="H358" s="288">
        <v>42844.6666666667</v>
      </c>
      <c r="I358" s="288">
        <v>42844.8333333333</v>
      </c>
      <c r="J358" s="86">
        <f t="shared" si="10"/>
        <v>3.99999999837019</v>
      </c>
      <c r="K358" s="26">
        <v>18</v>
      </c>
      <c r="L358" s="86">
        <f t="shared" si="11"/>
        <v>71.9999999706633</v>
      </c>
      <c r="M358" s="9"/>
    </row>
    <row r="359" spans="1:13">
      <c r="A359" s="287">
        <v>42846</v>
      </c>
      <c r="B359" s="168" t="s">
        <v>54</v>
      </c>
      <c r="C359" s="161" t="s">
        <v>82</v>
      </c>
      <c r="D359" s="168" t="s">
        <v>203</v>
      </c>
      <c r="E359" s="155" t="s">
        <v>56</v>
      </c>
      <c r="F359" s="69" t="s">
        <v>1016</v>
      </c>
      <c r="G359" s="69">
        <v>7</v>
      </c>
      <c r="H359" s="288">
        <v>42845.0625</v>
      </c>
      <c r="I359" s="288">
        <v>42845.7083333333</v>
      </c>
      <c r="J359" s="86">
        <f t="shared" si="10"/>
        <v>15.4999999991851</v>
      </c>
      <c r="K359" s="26">
        <v>18</v>
      </c>
      <c r="L359" s="86">
        <f t="shared" si="11"/>
        <v>278.999999985332</v>
      </c>
      <c r="M359" s="9"/>
    </row>
    <row r="360" spans="1:13">
      <c r="A360" s="287">
        <v>42846</v>
      </c>
      <c r="B360" s="155" t="s">
        <v>54</v>
      </c>
      <c r="C360" s="161" t="s">
        <v>96</v>
      </c>
      <c r="D360" s="165" t="s">
        <v>161</v>
      </c>
      <c r="E360" s="242" t="s">
        <v>162</v>
      </c>
      <c r="F360" s="69" t="s">
        <v>745</v>
      </c>
      <c r="G360" s="69">
        <v>7</v>
      </c>
      <c r="H360" s="288">
        <v>42845.875</v>
      </c>
      <c r="I360" s="288">
        <v>42845.9166666667</v>
      </c>
      <c r="J360" s="86">
        <f t="shared" si="10"/>
        <v>1.00000000081491</v>
      </c>
      <c r="K360" s="26">
        <v>18</v>
      </c>
      <c r="L360" s="86">
        <f t="shared" si="11"/>
        <v>18.0000000146683</v>
      </c>
      <c r="M360" s="9"/>
    </row>
    <row r="361" spans="1:13">
      <c r="A361" s="287">
        <v>42846</v>
      </c>
      <c r="B361" s="168" t="s">
        <v>54</v>
      </c>
      <c r="C361" s="167" t="s">
        <v>295</v>
      </c>
      <c r="D361" s="154" t="s">
        <v>296</v>
      </c>
      <c r="E361" s="154" t="s">
        <v>297</v>
      </c>
      <c r="F361" s="69" t="s">
        <v>1085</v>
      </c>
      <c r="G361" s="69">
        <v>10</v>
      </c>
      <c r="H361" s="288">
        <v>42844.8333333333</v>
      </c>
      <c r="I361" s="288">
        <v>42845.0833333333</v>
      </c>
      <c r="J361" s="86">
        <f t="shared" si="10"/>
        <v>6</v>
      </c>
      <c r="K361" s="26">
        <v>23</v>
      </c>
      <c r="L361" s="86">
        <f t="shared" si="11"/>
        <v>138</v>
      </c>
      <c r="M361" s="9"/>
    </row>
    <row r="362" spans="1:13">
      <c r="A362" s="287">
        <v>42846</v>
      </c>
      <c r="B362" s="168" t="s">
        <v>54</v>
      </c>
      <c r="C362" s="161" t="s">
        <v>82</v>
      </c>
      <c r="D362" s="168" t="s">
        <v>188</v>
      </c>
      <c r="E362" s="155" t="s">
        <v>56</v>
      </c>
      <c r="F362" s="69" t="s">
        <v>1085</v>
      </c>
      <c r="G362" s="69">
        <v>1</v>
      </c>
      <c r="H362" s="288">
        <v>42845.4375</v>
      </c>
      <c r="I362" s="288">
        <v>42845.5</v>
      </c>
      <c r="J362" s="86">
        <f t="shared" si="10"/>
        <v>1.5</v>
      </c>
      <c r="K362" s="26">
        <v>23</v>
      </c>
      <c r="L362" s="86">
        <f t="shared" si="11"/>
        <v>34.5</v>
      </c>
      <c r="M362" s="9"/>
    </row>
    <row r="363" spans="1:13">
      <c r="A363" s="287">
        <v>42846</v>
      </c>
      <c r="B363" s="155" t="s">
        <v>54</v>
      </c>
      <c r="C363" s="161" t="s">
        <v>96</v>
      </c>
      <c r="D363" s="165" t="s">
        <v>161</v>
      </c>
      <c r="E363" s="242" t="s">
        <v>162</v>
      </c>
      <c r="F363" s="69" t="s">
        <v>745</v>
      </c>
      <c r="G363" s="69">
        <v>3</v>
      </c>
      <c r="H363" s="288">
        <v>42845.8333333333</v>
      </c>
      <c r="I363" s="288">
        <v>42845.9166666667</v>
      </c>
      <c r="J363" s="86">
        <f t="shared" si="10"/>
        <v>2.00000000162981</v>
      </c>
      <c r="K363" s="26">
        <v>23</v>
      </c>
      <c r="L363" s="86">
        <f t="shared" si="11"/>
        <v>46.0000000374857</v>
      </c>
      <c r="M363" s="9"/>
    </row>
    <row r="364" spans="1:13">
      <c r="A364" s="287">
        <v>42849</v>
      </c>
      <c r="B364" s="168" t="s">
        <v>54</v>
      </c>
      <c r="C364" s="167" t="s">
        <v>45</v>
      </c>
      <c r="D364" s="154" t="s">
        <v>301</v>
      </c>
      <c r="E364" s="154" t="s">
        <v>261</v>
      </c>
      <c r="F364" s="69" t="s">
        <v>695</v>
      </c>
      <c r="G364" s="69">
        <v>3</v>
      </c>
      <c r="H364" s="288">
        <v>42846.9583333333</v>
      </c>
      <c r="I364" s="288">
        <v>42847.4583333333</v>
      </c>
      <c r="J364" s="86">
        <f t="shared" si="10"/>
        <v>12</v>
      </c>
      <c r="K364" s="26">
        <v>23</v>
      </c>
      <c r="L364" s="86">
        <f t="shared" si="11"/>
        <v>276</v>
      </c>
      <c r="M364" s="9"/>
    </row>
    <row r="365" spans="1:13">
      <c r="A365" s="287">
        <v>42849</v>
      </c>
      <c r="B365" s="155" t="s">
        <v>54</v>
      </c>
      <c r="C365" s="161" t="s">
        <v>96</v>
      </c>
      <c r="D365" s="165" t="s">
        <v>161</v>
      </c>
      <c r="E365" s="242" t="s">
        <v>162</v>
      </c>
      <c r="F365" s="69" t="s">
        <v>745</v>
      </c>
      <c r="G365" s="69">
        <v>7</v>
      </c>
      <c r="H365" s="288">
        <v>42846.875</v>
      </c>
      <c r="I365" s="288">
        <v>42846.9166666667</v>
      </c>
      <c r="J365" s="86">
        <f t="shared" si="10"/>
        <v>1.00000000081491</v>
      </c>
      <c r="K365" s="26">
        <v>18</v>
      </c>
      <c r="L365" s="86">
        <f t="shared" si="11"/>
        <v>18.0000000146683</v>
      </c>
      <c r="M365" s="9"/>
    </row>
    <row r="366" spans="1:13">
      <c r="A366" s="287">
        <v>42849</v>
      </c>
      <c r="B366" s="155" t="s">
        <v>54</v>
      </c>
      <c r="C366" s="161" t="s">
        <v>96</v>
      </c>
      <c r="D366" s="165" t="s">
        <v>161</v>
      </c>
      <c r="E366" s="242" t="s">
        <v>162</v>
      </c>
      <c r="F366" s="69" t="s">
        <v>745</v>
      </c>
      <c r="G366" s="69">
        <v>7</v>
      </c>
      <c r="H366" s="288">
        <v>42846.625</v>
      </c>
      <c r="I366" s="288">
        <v>42846.875</v>
      </c>
      <c r="J366" s="86">
        <f t="shared" si="10"/>
        <v>6</v>
      </c>
      <c r="K366" s="26">
        <v>18</v>
      </c>
      <c r="L366" s="86">
        <f t="shared" si="11"/>
        <v>108</v>
      </c>
      <c r="M366" s="9"/>
    </row>
    <row r="367" spans="1:13">
      <c r="A367" s="287">
        <v>42849</v>
      </c>
      <c r="B367" s="155" t="s">
        <v>54</v>
      </c>
      <c r="C367" s="161" t="s">
        <v>96</v>
      </c>
      <c r="D367" s="165" t="s">
        <v>161</v>
      </c>
      <c r="E367" s="242" t="s">
        <v>162</v>
      </c>
      <c r="F367" s="69" t="s">
        <v>745</v>
      </c>
      <c r="G367" s="69">
        <v>7</v>
      </c>
      <c r="H367" s="288">
        <v>42847.4583333333</v>
      </c>
      <c r="I367" s="288">
        <v>42847.5416666667</v>
      </c>
      <c r="J367" s="86">
        <f t="shared" si="10"/>
        <v>2.00000000162981</v>
      </c>
      <c r="K367" s="26">
        <v>18</v>
      </c>
      <c r="L367" s="86">
        <f t="shared" si="11"/>
        <v>36.0000000293367</v>
      </c>
      <c r="M367" s="9"/>
    </row>
    <row r="368" spans="1:13">
      <c r="A368" s="287">
        <v>42849</v>
      </c>
      <c r="B368" s="155" t="s">
        <v>54</v>
      </c>
      <c r="C368" s="161" t="s">
        <v>96</v>
      </c>
      <c r="D368" s="165" t="s">
        <v>161</v>
      </c>
      <c r="E368" s="242" t="s">
        <v>162</v>
      </c>
      <c r="F368" s="69" t="s">
        <v>745</v>
      </c>
      <c r="G368" s="69">
        <v>7</v>
      </c>
      <c r="H368" s="288">
        <v>42846.9166666667</v>
      </c>
      <c r="I368" s="288">
        <v>42846.9583333333</v>
      </c>
      <c r="J368" s="86">
        <f t="shared" si="10"/>
        <v>0.999999998370185</v>
      </c>
      <c r="K368" s="26">
        <v>18</v>
      </c>
      <c r="L368" s="86">
        <f t="shared" si="11"/>
        <v>17.9999999706633</v>
      </c>
      <c r="M368" s="9"/>
    </row>
    <row r="369" spans="1:13">
      <c r="A369" s="287">
        <v>42849</v>
      </c>
      <c r="B369" s="168" t="s">
        <v>54</v>
      </c>
      <c r="C369" s="161" t="s">
        <v>82</v>
      </c>
      <c r="D369" s="168" t="s">
        <v>183</v>
      </c>
      <c r="E369" s="155" t="s">
        <v>56</v>
      </c>
      <c r="F369" s="69" t="s">
        <v>1085</v>
      </c>
      <c r="G369" s="69">
        <v>7</v>
      </c>
      <c r="H369" s="288">
        <v>42847.5416666667</v>
      </c>
      <c r="I369" s="288">
        <v>42847.8333333333</v>
      </c>
      <c r="J369" s="86">
        <f t="shared" si="10"/>
        <v>6.99999999837019</v>
      </c>
      <c r="K369" s="26">
        <v>18</v>
      </c>
      <c r="L369" s="86">
        <f t="shared" si="11"/>
        <v>125.999999970663</v>
      </c>
      <c r="M369" s="9"/>
    </row>
    <row r="370" spans="1:13">
      <c r="A370" s="287">
        <v>42849</v>
      </c>
      <c r="B370" s="168" t="s">
        <v>54</v>
      </c>
      <c r="C370" s="161" t="s">
        <v>328</v>
      </c>
      <c r="D370" s="168" t="s">
        <v>222</v>
      </c>
      <c r="E370" s="155" t="s">
        <v>56</v>
      </c>
      <c r="F370" s="69" t="s">
        <v>1016</v>
      </c>
      <c r="G370" s="69">
        <v>1</v>
      </c>
      <c r="H370" s="288">
        <v>42846.4166666667</v>
      </c>
      <c r="I370" s="288">
        <v>42846.8125</v>
      </c>
      <c r="J370" s="86">
        <f t="shared" si="10"/>
        <v>9.49999999918509</v>
      </c>
      <c r="K370" s="26">
        <v>23</v>
      </c>
      <c r="L370" s="86">
        <f t="shared" si="11"/>
        <v>218.499999981257</v>
      </c>
      <c r="M370" s="9"/>
    </row>
    <row r="371" spans="1:13">
      <c r="A371" s="287">
        <v>42851</v>
      </c>
      <c r="B371" s="155" t="s">
        <v>54</v>
      </c>
      <c r="C371" s="164" t="s">
        <v>163</v>
      </c>
      <c r="D371" s="165" t="s">
        <v>164</v>
      </c>
      <c r="E371" s="242" t="s">
        <v>165</v>
      </c>
      <c r="F371" s="69" t="s">
        <v>1085</v>
      </c>
      <c r="G371" s="69">
        <v>8</v>
      </c>
      <c r="H371" s="288">
        <v>42850.7916666667</v>
      </c>
      <c r="I371" s="288">
        <v>42851.1458333333</v>
      </c>
      <c r="J371" s="86">
        <f t="shared" si="10"/>
        <v>8.49999999837019</v>
      </c>
      <c r="K371" s="26">
        <v>18</v>
      </c>
      <c r="L371" s="86">
        <f t="shared" si="11"/>
        <v>152.999999970663</v>
      </c>
      <c r="M371" s="9"/>
    </row>
    <row r="372" spans="1:13">
      <c r="A372" s="287">
        <v>42851</v>
      </c>
      <c r="B372" s="168" t="s">
        <v>54</v>
      </c>
      <c r="C372" s="167" t="s">
        <v>45</v>
      </c>
      <c r="D372" s="154" t="s">
        <v>301</v>
      </c>
      <c r="E372" s="154" t="s">
        <v>261</v>
      </c>
      <c r="F372" s="69" t="s">
        <v>1085</v>
      </c>
      <c r="G372" s="69">
        <v>8</v>
      </c>
      <c r="H372" s="288">
        <v>42850.5</v>
      </c>
      <c r="I372" s="288">
        <v>42850.7916666667</v>
      </c>
      <c r="J372" s="86">
        <f t="shared" si="10"/>
        <v>7.00000000081491</v>
      </c>
      <c r="K372" s="26">
        <v>18</v>
      </c>
      <c r="L372" s="86">
        <f t="shared" si="11"/>
        <v>126.000000014668</v>
      </c>
      <c r="M372" s="9"/>
    </row>
    <row r="373" spans="1:13">
      <c r="A373" s="287">
        <v>42851</v>
      </c>
      <c r="B373" s="168" t="s">
        <v>54</v>
      </c>
      <c r="C373" s="167" t="s">
        <v>45</v>
      </c>
      <c r="D373" s="154" t="s">
        <v>352</v>
      </c>
      <c r="E373" s="154" t="s">
        <v>280</v>
      </c>
      <c r="F373" s="69" t="s">
        <v>745</v>
      </c>
      <c r="G373" s="69">
        <v>7</v>
      </c>
      <c r="H373" s="288">
        <v>42850.125</v>
      </c>
      <c r="I373" s="288">
        <v>42850.2083333333</v>
      </c>
      <c r="J373" s="86">
        <f t="shared" si="10"/>
        <v>1.99999999918509</v>
      </c>
      <c r="K373" s="26">
        <v>18</v>
      </c>
      <c r="L373" s="86">
        <f t="shared" si="11"/>
        <v>35.9999999853317</v>
      </c>
      <c r="M373" s="9"/>
    </row>
    <row r="374" spans="1:13">
      <c r="A374" s="287">
        <v>42851</v>
      </c>
      <c r="B374" s="168" t="s">
        <v>54</v>
      </c>
      <c r="C374" s="167" t="s">
        <v>45</v>
      </c>
      <c r="D374" s="154" t="s">
        <v>352</v>
      </c>
      <c r="E374" s="154" t="s">
        <v>280</v>
      </c>
      <c r="F374" s="69" t="s">
        <v>745</v>
      </c>
      <c r="G374" s="69">
        <v>7</v>
      </c>
      <c r="H374" s="288">
        <v>42850.2083333333</v>
      </c>
      <c r="I374" s="288">
        <v>42850.4791666667</v>
      </c>
      <c r="J374" s="86">
        <f t="shared" si="10"/>
        <v>6.50000000162981</v>
      </c>
      <c r="K374" s="26">
        <v>18</v>
      </c>
      <c r="L374" s="86">
        <f t="shared" si="11"/>
        <v>117.000000029337</v>
      </c>
      <c r="M374" s="9"/>
    </row>
    <row r="375" spans="1:13">
      <c r="A375" s="287">
        <v>42851</v>
      </c>
      <c r="B375" s="168" t="s">
        <v>54</v>
      </c>
      <c r="C375" s="167" t="s">
        <v>45</v>
      </c>
      <c r="D375" s="154" t="s">
        <v>352</v>
      </c>
      <c r="E375" s="154" t="s">
        <v>280</v>
      </c>
      <c r="F375" s="69" t="s">
        <v>745</v>
      </c>
      <c r="G375" s="69">
        <v>7</v>
      </c>
      <c r="H375" s="288">
        <v>42850.4791666667</v>
      </c>
      <c r="I375" s="288">
        <v>42850.6666666667</v>
      </c>
      <c r="J375" s="86">
        <f t="shared" si="10"/>
        <v>4.5</v>
      </c>
      <c r="K375" s="26">
        <v>18</v>
      </c>
      <c r="L375" s="86">
        <f t="shared" si="11"/>
        <v>81</v>
      </c>
      <c r="M375" s="9"/>
    </row>
    <row r="376" spans="1:13">
      <c r="A376" s="287">
        <v>42851</v>
      </c>
      <c r="B376" s="168" t="s">
        <v>54</v>
      </c>
      <c r="C376" s="167" t="s">
        <v>45</v>
      </c>
      <c r="D376" s="154" t="s">
        <v>352</v>
      </c>
      <c r="E376" s="154" t="s">
        <v>280</v>
      </c>
      <c r="F376" s="69" t="s">
        <v>751</v>
      </c>
      <c r="G376" s="69">
        <v>7</v>
      </c>
      <c r="H376" s="288">
        <v>42850.6666666667</v>
      </c>
      <c r="I376" s="288">
        <v>42850.8958333333</v>
      </c>
      <c r="J376" s="86">
        <f t="shared" si="10"/>
        <v>5.49999999837019</v>
      </c>
      <c r="K376" s="26">
        <v>18</v>
      </c>
      <c r="L376" s="86">
        <f t="shared" si="11"/>
        <v>98.9999999706633</v>
      </c>
      <c r="M376" s="9"/>
    </row>
    <row r="377" spans="1:13">
      <c r="A377" s="287">
        <v>42851</v>
      </c>
      <c r="B377" s="168" t="s">
        <v>54</v>
      </c>
      <c r="C377" s="167" t="s">
        <v>45</v>
      </c>
      <c r="D377" s="154" t="s">
        <v>352</v>
      </c>
      <c r="E377" s="154" t="s">
        <v>280</v>
      </c>
      <c r="F377" s="69" t="s">
        <v>690</v>
      </c>
      <c r="G377" s="69">
        <v>1</v>
      </c>
      <c r="H377" s="288">
        <v>42849.75</v>
      </c>
      <c r="I377" s="288">
        <v>42849.9791666667</v>
      </c>
      <c r="J377" s="86">
        <f t="shared" si="10"/>
        <v>5.50000000081491</v>
      </c>
      <c r="K377" s="26">
        <v>23</v>
      </c>
      <c r="L377" s="86">
        <f t="shared" si="11"/>
        <v>126.500000018743</v>
      </c>
      <c r="M377" s="9"/>
    </row>
    <row r="378" spans="1:13">
      <c r="A378" s="287">
        <v>42851</v>
      </c>
      <c r="B378" s="168" t="s">
        <v>54</v>
      </c>
      <c r="C378" s="161" t="s">
        <v>144</v>
      </c>
      <c r="D378" s="168" t="s">
        <v>200</v>
      </c>
      <c r="E378" s="155" t="s">
        <v>56</v>
      </c>
      <c r="F378" s="69" t="s">
        <v>751</v>
      </c>
      <c r="G378" s="69">
        <v>1</v>
      </c>
      <c r="H378" s="288">
        <v>42850.5416666667</v>
      </c>
      <c r="I378" s="288">
        <v>42850.9583333333</v>
      </c>
      <c r="J378" s="86">
        <f t="shared" si="10"/>
        <v>9.99999999837019</v>
      </c>
      <c r="K378" s="26">
        <v>23</v>
      </c>
      <c r="L378" s="86">
        <f t="shared" si="11"/>
        <v>229.999999962514</v>
      </c>
      <c r="M378" s="9"/>
    </row>
    <row r="379" spans="1:13">
      <c r="A379" s="287">
        <v>42853</v>
      </c>
      <c r="B379" s="168" t="s">
        <v>54</v>
      </c>
      <c r="C379" s="161" t="s">
        <v>144</v>
      </c>
      <c r="D379" s="168" t="s">
        <v>219</v>
      </c>
      <c r="E379" s="155" t="s">
        <v>56</v>
      </c>
      <c r="F379" s="69" t="s">
        <v>751</v>
      </c>
      <c r="G379" s="69">
        <v>7</v>
      </c>
      <c r="H379" s="288">
        <v>42851.0416666667</v>
      </c>
      <c r="I379" s="288">
        <v>42851.5</v>
      </c>
      <c r="J379" s="86">
        <f t="shared" si="10"/>
        <v>10.9999999991851</v>
      </c>
      <c r="K379" s="26">
        <v>18</v>
      </c>
      <c r="L379" s="86">
        <f t="shared" si="11"/>
        <v>197.999999985332</v>
      </c>
      <c r="M379" s="9"/>
    </row>
    <row r="380" spans="1:13">
      <c r="A380" s="287">
        <v>42853</v>
      </c>
      <c r="B380" s="168" t="s">
        <v>54</v>
      </c>
      <c r="C380" s="161" t="s">
        <v>38</v>
      </c>
      <c r="D380" s="166" t="s">
        <v>256</v>
      </c>
      <c r="E380" s="68" t="s">
        <v>257</v>
      </c>
      <c r="F380" s="69" t="s">
        <v>690</v>
      </c>
      <c r="G380" s="69">
        <v>7</v>
      </c>
      <c r="H380" s="288">
        <v>42851.5</v>
      </c>
      <c r="I380" s="288">
        <v>42851.5208333333</v>
      </c>
      <c r="J380" s="86">
        <f t="shared" si="10"/>
        <v>0.499999999185093</v>
      </c>
      <c r="K380" s="26">
        <v>18</v>
      </c>
      <c r="L380" s="86">
        <f t="shared" si="11"/>
        <v>8.99999998533167</v>
      </c>
      <c r="M380" s="9"/>
    </row>
    <row r="381" spans="1:13">
      <c r="A381" s="287">
        <v>42853</v>
      </c>
      <c r="B381" s="168" t="s">
        <v>54</v>
      </c>
      <c r="C381" s="161" t="s">
        <v>163</v>
      </c>
      <c r="D381" s="168" t="s">
        <v>190</v>
      </c>
      <c r="E381" s="155" t="s">
        <v>56</v>
      </c>
      <c r="F381" s="69" t="s">
        <v>1016</v>
      </c>
      <c r="G381" s="69">
        <v>9</v>
      </c>
      <c r="H381" s="288">
        <v>42851.5833333333</v>
      </c>
      <c r="I381" s="288">
        <v>42851.625</v>
      </c>
      <c r="J381" s="86">
        <f t="shared" si="10"/>
        <v>1.00000000081491</v>
      </c>
      <c r="K381" s="26">
        <v>23</v>
      </c>
      <c r="L381" s="86">
        <f t="shared" si="11"/>
        <v>23.0000000187429</v>
      </c>
      <c r="M381" s="9"/>
    </row>
    <row r="382" spans="1:13">
      <c r="A382" s="287">
        <v>42853</v>
      </c>
      <c r="B382" s="168" t="s">
        <v>54</v>
      </c>
      <c r="C382" s="167" t="s">
        <v>30</v>
      </c>
      <c r="D382" s="154" t="s">
        <v>283</v>
      </c>
      <c r="E382" s="154" t="s">
        <v>284</v>
      </c>
      <c r="F382" s="69" t="s">
        <v>1016</v>
      </c>
      <c r="G382" s="69">
        <v>10</v>
      </c>
      <c r="H382" s="288">
        <v>42852.3333333333</v>
      </c>
      <c r="I382" s="288">
        <v>42852.5833333333</v>
      </c>
      <c r="J382" s="86">
        <f t="shared" si="10"/>
        <v>6</v>
      </c>
      <c r="K382" s="26">
        <v>23</v>
      </c>
      <c r="L382" s="86">
        <f t="shared" si="11"/>
        <v>138</v>
      </c>
      <c r="M382" s="9"/>
    </row>
    <row r="383" spans="1:13">
      <c r="A383" s="287">
        <v>42853</v>
      </c>
      <c r="B383" s="168" t="s">
        <v>54</v>
      </c>
      <c r="C383" s="167" t="s">
        <v>39</v>
      </c>
      <c r="D383" s="154" t="s">
        <v>363</v>
      </c>
      <c r="E383" s="154" t="s">
        <v>342</v>
      </c>
      <c r="F383" s="69" t="s">
        <v>690</v>
      </c>
      <c r="G383" s="69">
        <v>1</v>
      </c>
      <c r="H383" s="288">
        <v>42852.75</v>
      </c>
      <c r="I383" s="288">
        <v>42852.875</v>
      </c>
      <c r="J383" s="86">
        <f t="shared" si="10"/>
        <v>3</v>
      </c>
      <c r="K383" s="26">
        <v>23</v>
      </c>
      <c r="L383" s="86">
        <f t="shared" si="11"/>
        <v>69</v>
      </c>
      <c r="M383" s="9"/>
    </row>
    <row r="384" spans="1:13">
      <c r="A384" s="287">
        <v>42858</v>
      </c>
      <c r="B384" s="168" t="s">
        <v>54</v>
      </c>
      <c r="C384" s="167" t="s">
        <v>38</v>
      </c>
      <c r="D384" s="154" t="s">
        <v>472</v>
      </c>
      <c r="E384" s="154" t="s">
        <v>261</v>
      </c>
      <c r="F384" s="69" t="s">
        <v>690</v>
      </c>
      <c r="G384" s="69">
        <v>1</v>
      </c>
      <c r="H384" s="288">
        <v>42853.4166666667</v>
      </c>
      <c r="I384" s="288">
        <v>42854.25</v>
      </c>
      <c r="J384" s="86">
        <f t="shared" si="10"/>
        <v>19.9999999991851</v>
      </c>
      <c r="K384" s="26">
        <v>23</v>
      </c>
      <c r="L384" s="86">
        <f t="shared" si="11"/>
        <v>459.999999981257</v>
      </c>
      <c r="M384" s="9"/>
    </row>
    <row r="385" spans="1:13">
      <c r="A385" s="287">
        <v>42858</v>
      </c>
      <c r="B385" s="168" t="s">
        <v>54</v>
      </c>
      <c r="C385" s="161" t="s">
        <v>328</v>
      </c>
      <c r="D385" s="168" t="s">
        <v>221</v>
      </c>
      <c r="E385" s="155" t="s">
        <v>56</v>
      </c>
      <c r="F385" s="69" t="s">
        <v>801</v>
      </c>
      <c r="G385" s="69">
        <v>1</v>
      </c>
      <c r="H385" s="288">
        <v>42854.25</v>
      </c>
      <c r="I385" s="288">
        <v>42854.4166666667</v>
      </c>
      <c r="J385" s="86">
        <f t="shared" si="10"/>
        <v>4.00000000081491</v>
      </c>
      <c r="K385" s="26">
        <v>23</v>
      </c>
      <c r="L385" s="86">
        <f t="shared" si="11"/>
        <v>92.0000000187429</v>
      </c>
      <c r="M385" s="9"/>
    </row>
    <row r="386" spans="1:13">
      <c r="A386" s="287">
        <v>42858</v>
      </c>
      <c r="B386" s="168" t="s">
        <v>54</v>
      </c>
      <c r="C386" s="167" t="s">
        <v>30</v>
      </c>
      <c r="D386" s="154" t="s">
        <v>283</v>
      </c>
      <c r="E386" s="154" t="s">
        <v>284</v>
      </c>
      <c r="F386" s="69" t="s">
        <v>801</v>
      </c>
      <c r="G386" s="69">
        <v>10</v>
      </c>
      <c r="H386" s="288">
        <v>42855.8333333333</v>
      </c>
      <c r="I386" s="288">
        <v>42857.6666666667</v>
      </c>
      <c r="J386" s="86">
        <f t="shared" si="10"/>
        <v>44.0000000016298</v>
      </c>
      <c r="K386" s="26">
        <v>23</v>
      </c>
      <c r="L386" s="86">
        <f t="shared" si="11"/>
        <v>1012.00000003749</v>
      </c>
      <c r="M386" s="9"/>
    </row>
    <row r="387" spans="1:13">
      <c r="A387" s="287">
        <v>42858</v>
      </c>
      <c r="B387" s="168" t="s">
        <v>54</v>
      </c>
      <c r="C387" s="167" t="s">
        <v>45</v>
      </c>
      <c r="D387" s="154" t="s">
        <v>352</v>
      </c>
      <c r="E387" s="154" t="s">
        <v>280</v>
      </c>
      <c r="F387" s="69" t="s">
        <v>751</v>
      </c>
      <c r="G387" s="69">
        <v>7</v>
      </c>
      <c r="H387" s="288">
        <v>42857.375</v>
      </c>
      <c r="I387" s="288">
        <v>42857.5416666667</v>
      </c>
      <c r="J387" s="86">
        <f t="shared" si="10"/>
        <v>4.00000000081491</v>
      </c>
      <c r="K387" s="26">
        <v>23</v>
      </c>
      <c r="L387" s="86">
        <f t="shared" si="11"/>
        <v>92.0000000187429</v>
      </c>
      <c r="M387" s="9"/>
    </row>
    <row r="388" spans="1:13">
      <c r="A388" s="287">
        <v>42860</v>
      </c>
      <c r="B388" s="168" t="s">
        <v>54</v>
      </c>
      <c r="C388" s="167" t="s">
        <v>38</v>
      </c>
      <c r="D388" s="154" t="s">
        <v>472</v>
      </c>
      <c r="E388" s="154" t="s">
        <v>261</v>
      </c>
      <c r="F388" s="69" t="s">
        <v>690</v>
      </c>
      <c r="G388" s="69">
        <v>7</v>
      </c>
      <c r="H388" s="288">
        <v>42858.1666666667</v>
      </c>
      <c r="I388" s="288">
        <v>42858.5833333333</v>
      </c>
      <c r="J388" s="86">
        <f t="shared" si="10"/>
        <v>9.99999999837019</v>
      </c>
      <c r="K388" s="26">
        <v>18</v>
      </c>
      <c r="L388" s="86">
        <f t="shared" si="11"/>
        <v>179.999999970663</v>
      </c>
      <c r="M388" s="9"/>
    </row>
    <row r="389" spans="1:13">
      <c r="A389" s="287">
        <v>42860</v>
      </c>
      <c r="B389" s="168" t="s">
        <v>54</v>
      </c>
      <c r="C389" s="61" t="s">
        <v>23</v>
      </c>
      <c r="D389" s="69" t="s">
        <v>763</v>
      </c>
      <c r="E389" s="69" t="s">
        <v>56</v>
      </c>
      <c r="F389" s="69" t="s">
        <v>1016</v>
      </c>
      <c r="G389" s="69">
        <v>5</v>
      </c>
      <c r="H389" s="288">
        <v>42859.5833333333</v>
      </c>
      <c r="I389" s="288">
        <v>42859.8333333333</v>
      </c>
      <c r="J389" s="86">
        <f t="shared" si="10"/>
        <v>6</v>
      </c>
      <c r="K389" s="26">
        <v>25</v>
      </c>
      <c r="L389" s="86">
        <f t="shared" si="11"/>
        <v>150</v>
      </c>
      <c r="M389" s="9"/>
    </row>
    <row r="390" spans="1:13">
      <c r="A390" s="287">
        <v>42860</v>
      </c>
      <c r="B390" s="168" t="s">
        <v>54</v>
      </c>
      <c r="C390" s="61" t="s">
        <v>23</v>
      </c>
      <c r="D390" s="69" t="s">
        <v>763</v>
      </c>
      <c r="E390" s="69" t="s">
        <v>56</v>
      </c>
      <c r="F390" s="69" t="s">
        <v>1085</v>
      </c>
      <c r="G390" s="69">
        <v>5</v>
      </c>
      <c r="H390" s="288">
        <v>42859.8333333333</v>
      </c>
      <c r="I390" s="288">
        <v>42860.125</v>
      </c>
      <c r="J390" s="86">
        <f t="shared" si="10"/>
        <v>7.00000000081491</v>
      </c>
      <c r="K390" s="26">
        <v>25</v>
      </c>
      <c r="L390" s="86">
        <f t="shared" si="11"/>
        <v>175.000000020373</v>
      </c>
      <c r="M390" s="9"/>
    </row>
    <row r="391" spans="1:13">
      <c r="A391" s="287">
        <v>42863</v>
      </c>
      <c r="B391" s="168" t="s">
        <v>54</v>
      </c>
      <c r="C391" s="161" t="s">
        <v>328</v>
      </c>
      <c r="D391" s="168" t="s">
        <v>222</v>
      </c>
      <c r="E391" s="155" t="s">
        <v>56</v>
      </c>
      <c r="F391" s="69" t="s">
        <v>1085</v>
      </c>
      <c r="G391" s="69">
        <v>5</v>
      </c>
      <c r="H391" s="288">
        <v>42862.4166666667</v>
      </c>
      <c r="I391" s="288">
        <v>42862.5</v>
      </c>
      <c r="J391" s="86">
        <f t="shared" si="10"/>
        <v>1.99999999918509</v>
      </c>
      <c r="K391" s="26">
        <v>25</v>
      </c>
      <c r="L391" s="86">
        <f t="shared" si="11"/>
        <v>49.9999999796273</v>
      </c>
      <c r="M391" s="9"/>
    </row>
    <row r="392" spans="1:13">
      <c r="A392" s="287">
        <v>42863</v>
      </c>
      <c r="B392" s="168" t="s">
        <v>54</v>
      </c>
      <c r="C392" s="167" t="s">
        <v>366</v>
      </c>
      <c r="D392" s="154" t="s">
        <v>368</v>
      </c>
      <c r="E392" s="154" t="s">
        <v>357</v>
      </c>
      <c r="F392" s="69" t="s">
        <v>695</v>
      </c>
      <c r="G392" s="69">
        <v>2</v>
      </c>
      <c r="H392" s="288">
        <v>42860.0833333333</v>
      </c>
      <c r="I392" s="288">
        <v>42862.625</v>
      </c>
      <c r="J392" s="86">
        <f t="shared" si="10"/>
        <v>61.0000000008149</v>
      </c>
      <c r="K392" s="26">
        <v>23</v>
      </c>
      <c r="L392" s="86">
        <f t="shared" si="11"/>
        <v>1403.00000001874</v>
      </c>
      <c r="M392" s="9"/>
    </row>
    <row r="393" spans="1:13">
      <c r="A393" s="287">
        <v>42863</v>
      </c>
      <c r="B393" s="168" t="s">
        <v>54</v>
      </c>
      <c r="C393" s="161" t="s">
        <v>328</v>
      </c>
      <c r="D393" s="168" t="s">
        <v>222</v>
      </c>
      <c r="E393" s="155" t="s">
        <v>56</v>
      </c>
      <c r="F393" s="69" t="s">
        <v>690</v>
      </c>
      <c r="G393" s="69">
        <v>2</v>
      </c>
      <c r="H393" s="288">
        <v>42862.625</v>
      </c>
      <c r="I393" s="288">
        <v>42862.7083333333</v>
      </c>
      <c r="J393" s="86">
        <f t="shared" si="10"/>
        <v>1.99999999918509</v>
      </c>
      <c r="K393" s="26">
        <v>23</v>
      </c>
      <c r="L393" s="86">
        <f t="shared" si="11"/>
        <v>45.9999999812571</v>
      </c>
      <c r="M393" s="9"/>
    </row>
    <row r="394" spans="1:13">
      <c r="A394" s="287">
        <v>42865</v>
      </c>
      <c r="B394" s="155" t="s">
        <v>54</v>
      </c>
      <c r="C394" s="161" t="s">
        <v>96</v>
      </c>
      <c r="D394" s="165" t="s">
        <v>174</v>
      </c>
      <c r="E394" s="242" t="s">
        <v>175</v>
      </c>
      <c r="F394" s="69" t="s">
        <v>1016</v>
      </c>
      <c r="G394" s="69">
        <v>6</v>
      </c>
      <c r="H394" s="288">
        <v>42864.125</v>
      </c>
      <c r="I394" s="288">
        <v>42864.3958333333</v>
      </c>
      <c r="J394" s="86">
        <f t="shared" si="10"/>
        <v>6.49999999918509</v>
      </c>
      <c r="K394" s="26">
        <v>23</v>
      </c>
      <c r="L394" s="86">
        <f t="shared" si="11"/>
        <v>149.499999981257</v>
      </c>
      <c r="M394" s="9"/>
    </row>
    <row r="395" spans="1:13">
      <c r="A395" s="287">
        <v>42865</v>
      </c>
      <c r="B395" s="168" t="s">
        <v>54</v>
      </c>
      <c r="C395" s="167" t="s">
        <v>366</v>
      </c>
      <c r="D395" s="154" t="s">
        <v>368</v>
      </c>
      <c r="E395" s="154" t="s">
        <v>357</v>
      </c>
      <c r="F395" s="69" t="s">
        <v>1544</v>
      </c>
      <c r="G395" s="69">
        <v>3</v>
      </c>
      <c r="H395" s="288">
        <v>42863.9583333333</v>
      </c>
      <c r="I395" s="288">
        <v>42864.3333333333</v>
      </c>
      <c r="J395" s="86">
        <f t="shared" si="10"/>
        <v>9</v>
      </c>
      <c r="K395" s="26">
        <v>23</v>
      </c>
      <c r="L395" s="86">
        <f t="shared" si="11"/>
        <v>207</v>
      </c>
      <c r="M395" s="9"/>
    </row>
    <row r="396" spans="1:13">
      <c r="A396" s="287">
        <v>42865</v>
      </c>
      <c r="B396" s="168" t="s">
        <v>54</v>
      </c>
      <c r="C396" s="167" t="s">
        <v>366</v>
      </c>
      <c r="D396" s="154" t="s">
        <v>368</v>
      </c>
      <c r="E396" s="154" t="s">
        <v>357</v>
      </c>
      <c r="F396" s="69" t="s">
        <v>1544</v>
      </c>
      <c r="G396" s="69">
        <v>3</v>
      </c>
      <c r="H396" s="288">
        <v>42863.5</v>
      </c>
      <c r="I396" s="288">
        <v>42863.9583333333</v>
      </c>
      <c r="J396" s="86">
        <f t="shared" si="10"/>
        <v>10.9999999991851</v>
      </c>
      <c r="K396" s="26">
        <v>23</v>
      </c>
      <c r="L396" s="86">
        <f t="shared" si="11"/>
        <v>252.999999981257</v>
      </c>
      <c r="M396" s="9"/>
    </row>
    <row r="397" spans="1:13">
      <c r="A397" s="287">
        <v>42865</v>
      </c>
      <c r="B397" s="168" t="s">
        <v>54</v>
      </c>
      <c r="C397" s="167" t="s">
        <v>1274</v>
      </c>
      <c r="D397" s="154" t="s">
        <v>447</v>
      </c>
      <c r="E397" s="154" t="s">
        <v>280</v>
      </c>
      <c r="F397" s="69" t="s">
        <v>698</v>
      </c>
      <c r="G397" s="69">
        <v>3</v>
      </c>
      <c r="H397" s="288">
        <v>42862.0625</v>
      </c>
      <c r="I397" s="288">
        <v>42863.5</v>
      </c>
      <c r="J397" s="86">
        <f t="shared" si="10"/>
        <v>34.5</v>
      </c>
      <c r="K397" s="26">
        <v>23</v>
      </c>
      <c r="L397" s="86">
        <f t="shared" si="11"/>
        <v>793.5</v>
      </c>
      <c r="M397" s="9"/>
    </row>
    <row r="398" spans="1:13">
      <c r="A398" s="287">
        <v>42865</v>
      </c>
      <c r="B398" s="155" t="s">
        <v>54</v>
      </c>
      <c r="C398" s="161" t="s">
        <v>2</v>
      </c>
      <c r="D398" s="162" t="s">
        <v>111</v>
      </c>
      <c r="E398" s="155" t="s">
        <v>56</v>
      </c>
      <c r="F398" s="69" t="s">
        <v>1016</v>
      </c>
      <c r="G398" s="69">
        <v>6</v>
      </c>
      <c r="H398" s="288">
        <v>42864.3958333333</v>
      </c>
      <c r="I398" s="288">
        <v>42864.4375</v>
      </c>
      <c r="J398" s="86">
        <f t="shared" si="10"/>
        <v>1.00000000081491</v>
      </c>
      <c r="K398" s="26">
        <v>23</v>
      </c>
      <c r="L398" s="86">
        <f t="shared" si="11"/>
        <v>23.0000000187429</v>
      </c>
      <c r="M398" s="9"/>
    </row>
    <row r="399" spans="1:13">
      <c r="A399" s="287">
        <v>42867</v>
      </c>
      <c r="B399" s="168" t="s">
        <v>54</v>
      </c>
      <c r="C399" s="167" t="s">
        <v>1274</v>
      </c>
      <c r="D399" s="154" t="s">
        <v>447</v>
      </c>
      <c r="E399" s="154" t="s">
        <v>280</v>
      </c>
      <c r="F399" s="69" t="s">
        <v>695</v>
      </c>
      <c r="G399" s="69">
        <v>6</v>
      </c>
      <c r="H399" s="288">
        <v>42864.4375</v>
      </c>
      <c r="I399" s="288">
        <v>42866.1666666667</v>
      </c>
      <c r="J399" s="86">
        <f t="shared" si="10"/>
        <v>41.5000000008149</v>
      </c>
      <c r="K399" s="26">
        <v>23</v>
      </c>
      <c r="L399" s="86">
        <f t="shared" si="11"/>
        <v>954.500000018743</v>
      </c>
      <c r="M399" s="9"/>
    </row>
    <row r="400" spans="1:13">
      <c r="A400" s="287">
        <v>42867</v>
      </c>
      <c r="B400" s="155" t="s">
        <v>54</v>
      </c>
      <c r="C400" s="164" t="s">
        <v>163</v>
      </c>
      <c r="D400" s="165" t="s">
        <v>164</v>
      </c>
      <c r="E400" s="242" t="s">
        <v>165</v>
      </c>
      <c r="F400" s="69" t="s">
        <v>1085</v>
      </c>
      <c r="G400" s="69">
        <v>6</v>
      </c>
      <c r="H400" s="288">
        <v>42866.1666666667</v>
      </c>
      <c r="I400" s="288">
        <v>42868.0208333333</v>
      </c>
      <c r="J400" s="86">
        <f t="shared" si="10"/>
        <v>44.4999999983702</v>
      </c>
      <c r="K400" s="26">
        <v>23</v>
      </c>
      <c r="L400" s="86">
        <f t="shared" si="11"/>
        <v>1023.49999996251</v>
      </c>
      <c r="M400" s="9"/>
    </row>
    <row r="401" spans="1:13">
      <c r="A401" s="287">
        <v>42867</v>
      </c>
      <c r="B401" s="168" t="s">
        <v>54</v>
      </c>
      <c r="C401" s="167" t="s">
        <v>366</v>
      </c>
      <c r="D401" s="154" t="s">
        <v>368</v>
      </c>
      <c r="E401" s="154" t="s">
        <v>357</v>
      </c>
      <c r="F401" s="69" t="s">
        <v>1266</v>
      </c>
      <c r="G401" s="69">
        <v>2</v>
      </c>
      <c r="H401" s="288">
        <v>42864</v>
      </c>
      <c r="I401" s="288">
        <v>42865.5</v>
      </c>
      <c r="J401" s="86">
        <f t="shared" si="10"/>
        <v>36</v>
      </c>
      <c r="K401" s="26">
        <v>23</v>
      </c>
      <c r="L401" s="86">
        <f t="shared" si="11"/>
        <v>828</v>
      </c>
      <c r="M401" s="9"/>
    </row>
    <row r="402" spans="1:13">
      <c r="A402" s="287">
        <v>42867</v>
      </c>
      <c r="B402" s="168" t="s">
        <v>54</v>
      </c>
      <c r="C402" s="161" t="s">
        <v>328</v>
      </c>
      <c r="D402" s="168" t="s">
        <v>222</v>
      </c>
      <c r="E402" s="155" t="s">
        <v>56</v>
      </c>
      <c r="F402" s="69" t="s">
        <v>1016</v>
      </c>
      <c r="G402" s="69">
        <v>3</v>
      </c>
      <c r="H402" s="288">
        <v>42865.6875</v>
      </c>
      <c r="I402" s="288">
        <v>42865.7708333333</v>
      </c>
      <c r="J402" s="86">
        <f t="shared" si="10"/>
        <v>1.99999999918509</v>
      </c>
      <c r="K402" s="26">
        <v>23</v>
      </c>
      <c r="L402" s="86">
        <f t="shared" si="11"/>
        <v>45.9999999812571</v>
      </c>
      <c r="M402" s="9"/>
    </row>
    <row r="403" spans="1:13">
      <c r="A403" s="287">
        <v>42867</v>
      </c>
      <c r="B403" s="155" t="s">
        <v>54</v>
      </c>
      <c r="C403" s="164" t="s">
        <v>163</v>
      </c>
      <c r="D403" s="165" t="s">
        <v>166</v>
      </c>
      <c r="E403" s="242" t="s">
        <v>167</v>
      </c>
      <c r="F403" s="69" t="s">
        <v>1085</v>
      </c>
      <c r="G403" s="69">
        <v>3</v>
      </c>
      <c r="H403" s="288">
        <v>42866.5833333333</v>
      </c>
      <c r="I403" s="288">
        <v>42866.6666666667</v>
      </c>
      <c r="J403" s="86">
        <f t="shared" si="10"/>
        <v>2.00000000162981</v>
      </c>
      <c r="K403" s="26">
        <v>23</v>
      </c>
      <c r="L403" s="86">
        <f t="shared" si="11"/>
        <v>46.0000000374857</v>
      </c>
      <c r="M403" s="9"/>
    </row>
    <row r="404" spans="1:13">
      <c r="A404" s="287">
        <v>42870</v>
      </c>
      <c r="B404" s="168" t="s">
        <v>54</v>
      </c>
      <c r="C404" s="161" t="s">
        <v>144</v>
      </c>
      <c r="D404" s="168" t="s">
        <v>219</v>
      </c>
      <c r="E404" s="155" t="s">
        <v>56</v>
      </c>
      <c r="F404" s="69" t="s">
        <v>1085</v>
      </c>
      <c r="G404" s="69">
        <v>8</v>
      </c>
      <c r="H404" s="288">
        <v>42868.8333333333</v>
      </c>
      <c r="I404" s="288">
        <v>42868.9166666667</v>
      </c>
      <c r="J404" s="86">
        <f t="shared" si="10"/>
        <v>1.99999999988358</v>
      </c>
      <c r="K404" s="26">
        <v>18</v>
      </c>
      <c r="L404" s="86">
        <f t="shared" si="11"/>
        <v>35.9999999979045</v>
      </c>
      <c r="M404" s="9"/>
    </row>
    <row r="405" spans="1:13">
      <c r="A405" s="287">
        <v>42870</v>
      </c>
      <c r="B405" s="168" t="s">
        <v>54</v>
      </c>
      <c r="C405" s="167" t="s">
        <v>38</v>
      </c>
      <c r="D405" s="154" t="s">
        <v>472</v>
      </c>
      <c r="E405" s="154" t="s">
        <v>261</v>
      </c>
      <c r="F405" s="69" t="s">
        <v>690</v>
      </c>
      <c r="G405" s="69">
        <v>7</v>
      </c>
      <c r="H405" s="288">
        <v>42865.6666666667</v>
      </c>
      <c r="I405" s="288">
        <v>42866.5</v>
      </c>
      <c r="J405" s="86">
        <f t="shared" si="10"/>
        <v>20.0000000000582</v>
      </c>
      <c r="K405" s="26">
        <v>18</v>
      </c>
      <c r="L405" s="86">
        <f t="shared" si="11"/>
        <v>360.000000001048</v>
      </c>
      <c r="M405" s="9"/>
    </row>
    <row r="406" spans="1:13">
      <c r="A406" s="287">
        <v>42870</v>
      </c>
      <c r="B406" s="168" t="s">
        <v>54</v>
      </c>
      <c r="C406" s="161" t="s">
        <v>144</v>
      </c>
      <c r="D406" s="168" t="s">
        <v>219</v>
      </c>
      <c r="E406" s="155" t="s">
        <v>56</v>
      </c>
      <c r="F406" s="69" t="s">
        <v>801</v>
      </c>
      <c r="G406" s="69">
        <v>2</v>
      </c>
      <c r="H406" s="288">
        <v>42868.5833333333</v>
      </c>
      <c r="I406" s="288">
        <v>42868.625</v>
      </c>
      <c r="J406" s="86">
        <f t="shared" ref="J406:J469" si="12">(I406-H406)*24</f>
        <v>1.00000000081491</v>
      </c>
      <c r="K406" s="26">
        <v>23</v>
      </c>
      <c r="L406" s="86">
        <f t="shared" ref="L406:L469" si="13">J406*K406</f>
        <v>23.0000000187429</v>
      </c>
      <c r="M406" s="9"/>
    </row>
    <row r="407" spans="1:13">
      <c r="A407" s="287">
        <v>42870</v>
      </c>
      <c r="B407" s="168" t="s">
        <v>54</v>
      </c>
      <c r="C407" s="161" t="s">
        <v>328</v>
      </c>
      <c r="D407" s="168" t="s">
        <v>222</v>
      </c>
      <c r="E407" s="155" t="s">
        <v>56</v>
      </c>
      <c r="F407" s="69" t="s">
        <v>751</v>
      </c>
      <c r="G407" s="69">
        <v>2</v>
      </c>
      <c r="H407" s="288">
        <v>42868.625</v>
      </c>
      <c r="I407" s="288">
        <v>42868.6875</v>
      </c>
      <c r="J407" s="86">
        <f t="shared" si="12"/>
        <v>1.5</v>
      </c>
      <c r="K407" s="26">
        <v>23</v>
      </c>
      <c r="L407" s="86">
        <f t="shared" si="13"/>
        <v>34.5</v>
      </c>
      <c r="M407" s="9"/>
    </row>
    <row r="408" spans="1:13">
      <c r="A408" s="287">
        <v>42870</v>
      </c>
      <c r="B408" s="168" t="s">
        <v>54</v>
      </c>
      <c r="C408" s="167" t="s">
        <v>366</v>
      </c>
      <c r="D408" s="154" t="s">
        <v>368</v>
      </c>
      <c r="E408" s="154" t="s">
        <v>357</v>
      </c>
      <c r="F408" s="69" t="s">
        <v>1545</v>
      </c>
      <c r="G408" s="69">
        <v>3</v>
      </c>
      <c r="H408" s="288">
        <v>42864.3333333333</v>
      </c>
      <c r="I408" s="288">
        <v>42868.5833333333</v>
      </c>
      <c r="J408" s="86">
        <v>96</v>
      </c>
      <c r="K408" s="26">
        <v>23</v>
      </c>
      <c r="L408" s="86">
        <f t="shared" si="13"/>
        <v>2208</v>
      </c>
      <c r="M408" s="9" t="s">
        <v>1546</v>
      </c>
    </row>
    <row r="409" spans="1:13">
      <c r="A409" s="287">
        <v>42870</v>
      </c>
      <c r="B409" s="168" t="s">
        <v>54</v>
      </c>
      <c r="C409" s="161" t="s">
        <v>144</v>
      </c>
      <c r="D409" s="168" t="s">
        <v>199</v>
      </c>
      <c r="E409" s="155" t="s">
        <v>56</v>
      </c>
      <c r="F409" s="69" t="s">
        <v>1085</v>
      </c>
      <c r="G409" s="69">
        <v>3</v>
      </c>
      <c r="H409" s="288">
        <v>42867.7916666667</v>
      </c>
      <c r="I409" s="288">
        <v>42867.8958333333</v>
      </c>
      <c r="J409" s="86">
        <f t="shared" si="12"/>
        <v>2.49999999837019</v>
      </c>
      <c r="K409" s="26">
        <v>23</v>
      </c>
      <c r="L409" s="86">
        <f t="shared" si="13"/>
        <v>57.4999999625143</v>
      </c>
      <c r="M409" s="9"/>
    </row>
    <row r="410" spans="1:13">
      <c r="A410" s="287">
        <v>42870</v>
      </c>
      <c r="B410" s="168" t="s">
        <v>54</v>
      </c>
      <c r="C410" s="167" t="s">
        <v>366</v>
      </c>
      <c r="D410" s="154" t="s">
        <v>368</v>
      </c>
      <c r="E410" s="154" t="s">
        <v>357</v>
      </c>
      <c r="F410" s="69" t="s">
        <v>698</v>
      </c>
      <c r="G410" s="69">
        <v>4</v>
      </c>
      <c r="H410" s="288">
        <v>42866.9791666667</v>
      </c>
      <c r="I410" s="288">
        <v>42869.5833333333</v>
      </c>
      <c r="J410" s="86">
        <v>59</v>
      </c>
      <c r="K410" s="26">
        <v>23</v>
      </c>
      <c r="L410" s="86">
        <f t="shared" si="13"/>
        <v>1357</v>
      </c>
      <c r="M410" s="9" t="s">
        <v>1547</v>
      </c>
    </row>
    <row r="411" spans="1:13">
      <c r="A411" s="287">
        <v>42870</v>
      </c>
      <c r="B411" s="168" t="s">
        <v>54</v>
      </c>
      <c r="C411" s="167" t="s">
        <v>144</v>
      </c>
      <c r="D411" s="154" t="s">
        <v>299</v>
      </c>
      <c r="E411" s="154" t="s">
        <v>261</v>
      </c>
      <c r="F411" s="69" t="s">
        <v>751</v>
      </c>
      <c r="G411" s="69">
        <v>7</v>
      </c>
      <c r="H411" s="288">
        <v>42868.7916666667</v>
      </c>
      <c r="I411" s="288">
        <v>42869.4583333333</v>
      </c>
      <c r="J411" s="86">
        <f t="shared" si="12"/>
        <v>15.9999999983702</v>
      </c>
      <c r="K411" s="26">
        <v>18</v>
      </c>
      <c r="L411" s="86">
        <f t="shared" si="13"/>
        <v>287.999999970663</v>
      </c>
      <c r="M411" s="9"/>
    </row>
    <row r="412" spans="1:13">
      <c r="A412" s="287">
        <v>42870</v>
      </c>
      <c r="B412" s="168" t="s">
        <v>54</v>
      </c>
      <c r="C412" s="167" t="s">
        <v>295</v>
      </c>
      <c r="D412" s="154" t="s">
        <v>386</v>
      </c>
      <c r="E412" s="154" t="s">
        <v>257</v>
      </c>
      <c r="F412" s="69" t="s">
        <v>1085</v>
      </c>
      <c r="G412" s="69">
        <v>7</v>
      </c>
      <c r="H412" s="288">
        <v>42870.0833333333</v>
      </c>
      <c r="I412" s="288">
        <v>42870.3125</v>
      </c>
      <c r="J412" s="86">
        <f t="shared" si="12"/>
        <v>5.50000000081491</v>
      </c>
      <c r="K412" s="26">
        <v>18</v>
      </c>
      <c r="L412" s="86">
        <f t="shared" si="13"/>
        <v>99.0000000146683</v>
      </c>
      <c r="M412" s="9"/>
    </row>
    <row r="413" spans="1:13">
      <c r="A413" s="287">
        <v>42872</v>
      </c>
      <c r="B413" s="168" t="s">
        <v>54</v>
      </c>
      <c r="C413" s="167" t="s">
        <v>366</v>
      </c>
      <c r="D413" s="154" t="s">
        <v>368</v>
      </c>
      <c r="E413" s="154" t="s">
        <v>357</v>
      </c>
      <c r="F413" s="69" t="s">
        <v>698</v>
      </c>
      <c r="G413" s="69">
        <v>3</v>
      </c>
      <c r="H413" s="288">
        <v>42868.6458333333</v>
      </c>
      <c r="I413" s="288">
        <v>42872.0833333333</v>
      </c>
      <c r="J413" s="86">
        <f t="shared" si="12"/>
        <v>82.5</v>
      </c>
      <c r="K413" s="26">
        <v>23</v>
      </c>
      <c r="L413" s="86">
        <f t="shared" si="13"/>
        <v>1897.5</v>
      </c>
      <c r="M413" s="9"/>
    </row>
    <row r="414" spans="1:13">
      <c r="A414" s="287">
        <v>42874</v>
      </c>
      <c r="B414" s="168" t="s">
        <v>54</v>
      </c>
      <c r="C414" s="167" t="s">
        <v>328</v>
      </c>
      <c r="D414" s="154" t="s">
        <v>451</v>
      </c>
      <c r="E414" s="154" t="s">
        <v>280</v>
      </c>
      <c r="F414" s="69" t="s">
        <v>695</v>
      </c>
      <c r="G414" s="69">
        <v>1</v>
      </c>
      <c r="H414" s="288">
        <v>42870.9791666667</v>
      </c>
      <c r="I414" s="288">
        <v>42871.5833333333</v>
      </c>
      <c r="J414" s="86">
        <f t="shared" si="12"/>
        <v>14.4999999983702</v>
      </c>
      <c r="K414" s="26">
        <v>23</v>
      </c>
      <c r="L414" s="86">
        <f t="shared" si="13"/>
        <v>333.499999962514</v>
      </c>
      <c r="M414" s="9"/>
    </row>
    <row r="415" spans="1:13">
      <c r="A415" s="287">
        <v>42874</v>
      </c>
      <c r="B415" s="168" t="s">
        <v>54</v>
      </c>
      <c r="C415" s="167" t="s">
        <v>328</v>
      </c>
      <c r="D415" s="154" t="s">
        <v>451</v>
      </c>
      <c r="E415" s="154" t="s">
        <v>280</v>
      </c>
      <c r="F415" s="69" t="s">
        <v>698</v>
      </c>
      <c r="G415" s="69">
        <v>8</v>
      </c>
      <c r="H415" s="288">
        <v>42869.7916666667</v>
      </c>
      <c r="I415" s="288">
        <v>42873.9583333333</v>
      </c>
      <c r="J415" s="86">
        <f t="shared" si="12"/>
        <v>99.9999999983702</v>
      </c>
      <c r="K415" s="26">
        <v>18</v>
      </c>
      <c r="L415" s="86">
        <f t="shared" si="13"/>
        <v>1799.99999997066</v>
      </c>
      <c r="M415" s="9"/>
    </row>
    <row r="416" spans="1:13">
      <c r="A416" s="287">
        <v>42874</v>
      </c>
      <c r="B416" s="168" t="s">
        <v>54</v>
      </c>
      <c r="C416" s="167" t="s">
        <v>295</v>
      </c>
      <c r="D416" s="154" t="s">
        <v>386</v>
      </c>
      <c r="E416" s="154" t="s">
        <v>257</v>
      </c>
      <c r="F416" s="69" t="s">
        <v>1016</v>
      </c>
      <c r="G416" s="69">
        <v>8</v>
      </c>
      <c r="H416" s="288">
        <v>42873.9583333333</v>
      </c>
      <c r="I416" s="288">
        <v>42874.0833333333</v>
      </c>
      <c r="J416" s="86">
        <f t="shared" si="12"/>
        <v>3</v>
      </c>
      <c r="K416" s="26">
        <v>18</v>
      </c>
      <c r="L416" s="86">
        <f t="shared" si="13"/>
        <v>54</v>
      </c>
      <c r="M416" s="9"/>
    </row>
    <row r="417" spans="1:13">
      <c r="A417" s="287">
        <v>42877</v>
      </c>
      <c r="B417" s="168" t="s">
        <v>54</v>
      </c>
      <c r="C417" s="161" t="s">
        <v>328</v>
      </c>
      <c r="D417" s="168" t="s">
        <v>221</v>
      </c>
      <c r="E417" s="155" t="s">
        <v>56</v>
      </c>
      <c r="F417" s="69" t="s">
        <v>1016</v>
      </c>
      <c r="G417" s="69">
        <v>7</v>
      </c>
      <c r="H417" s="288">
        <v>42875.4583333333</v>
      </c>
      <c r="I417" s="288">
        <v>42875.75</v>
      </c>
      <c r="J417" s="86">
        <f t="shared" si="12"/>
        <v>7.00000000081491</v>
      </c>
      <c r="K417" s="26">
        <v>18</v>
      </c>
      <c r="L417" s="86">
        <f t="shared" si="13"/>
        <v>126.000000014668</v>
      </c>
      <c r="M417" s="9"/>
    </row>
    <row r="418" spans="1:13">
      <c r="A418" s="287">
        <v>42877</v>
      </c>
      <c r="B418" s="168" t="s">
        <v>54</v>
      </c>
      <c r="C418" s="167" t="s">
        <v>144</v>
      </c>
      <c r="D418" s="154" t="s">
        <v>298</v>
      </c>
      <c r="E418" s="154" t="s">
        <v>261</v>
      </c>
      <c r="F418" s="69" t="s">
        <v>1085</v>
      </c>
      <c r="G418" s="69">
        <v>9</v>
      </c>
      <c r="H418" s="288">
        <v>42874.8125</v>
      </c>
      <c r="I418" s="288">
        <v>42875.125</v>
      </c>
      <c r="J418" s="86">
        <f t="shared" si="12"/>
        <v>7.5</v>
      </c>
      <c r="K418" s="26">
        <v>23</v>
      </c>
      <c r="L418" s="86">
        <f t="shared" si="13"/>
        <v>172.5</v>
      </c>
      <c r="M418" s="9"/>
    </row>
    <row r="419" spans="1:13">
      <c r="A419" s="287">
        <v>42877</v>
      </c>
      <c r="B419" s="168" t="s">
        <v>54</v>
      </c>
      <c r="C419" s="167" t="s">
        <v>366</v>
      </c>
      <c r="D419" s="154" t="s">
        <v>368</v>
      </c>
      <c r="E419" s="154" t="s">
        <v>357</v>
      </c>
      <c r="F419" s="69" t="s">
        <v>698</v>
      </c>
      <c r="G419" s="69">
        <v>1</v>
      </c>
      <c r="H419" s="288">
        <v>42874.6666666667</v>
      </c>
      <c r="I419" s="288">
        <v>42875.0416666667</v>
      </c>
      <c r="J419" s="86">
        <f t="shared" si="12"/>
        <v>9</v>
      </c>
      <c r="K419" s="26">
        <v>23</v>
      </c>
      <c r="L419" s="86">
        <f t="shared" si="13"/>
        <v>207</v>
      </c>
      <c r="M419" s="9"/>
    </row>
    <row r="420" spans="1:13">
      <c r="A420" s="287">
        <v>42877</v>
      </c>
      <c r="B420" s="168" t="s">
        <v>54</v>
      </c>
      <c r="C420" s="161" t="s">
        <v>328</v>
      </c>
      <c r="D420" s="168" t="s">
        <v>222</v>
      </c>
      <c r="E420" s="155" t="s">
        <v>56</v>
      </c>
      <c r="F420" s="69" t="s">
        <v>751</v>
      </c>
      <c r="G420" s="69">
        <v>1</v>
      </c>
      <c r="H420" s="288">
        <v>42876.9791666667</v>
      </c>
      <c r="I420" s="288">
        <v>42877.3333333333</v>
      </c>
      <c r="J420" s="86">
        <f t="shared" si="12"/>
        <v>8.49999999837019</v>
      </c>
      <c r="K420" s="26">
        <v>23</v>
      </c>
      <c r="L420" s="86">
        <f t="shared" si="13"/>
        <v>195.499999962514</v>
      </c>
      <c r="M420" s="9"/>
    </row>
    <row r="421" spans="1:13">
      <c r="A421" s="287">
        <v>42877</v>
      </c>
      <c r="B421" s="155" t="s">
        <v>54</v>
      </c>
      <c r="C421" s="164" t="s">
        <v>163</v>
      </c>
      <c r="D421" s="165" t="s">
        <v>176</v>
      </c>
      <c r="E421" s="242" t="s">
        <v>177</v>
      </c>
      <c r="F421" s="69" t="s">
        <v>801</v>
      </c>
      <c r="G421" s="69">
        <v>1</v>
      </c>
      <c r="H421" s="288">
        <v>42876.4791666667</v>
      </c>
      <c r="I421" s="288">
        <v>42876.5625</v>
      </c>
      <c r="J421" s="86">
        <f t="shared" si="12"/>
        <v>1.99999999918509</v>
      </c>
      <c r="K421" s="26">
        <v>23</v>
      </c>
      <c r="L421" s="86">
        <f t="shared" si="13"/>
        <v>45.9999999812571</v>
      </c>
      <c r="M421" s="9"/>
    </row>
    <row r="422" spans="1:13">
      <c r="A422" s="287">
        <v>42877</v>
      </c>
      <c r="B422" s="168" t="s">
        <v>54</v>
      </c>
      <c r="C422" s="161" t="s">
        <v>144</v>
      </c>
      <c r="D422" s="168" t="s">
        <v>200</v>
      </c>
      <c r="E422" s="155" t="s">
        <v>56</v>
      </c>
      <c r="F422" s="69" t="s">
        <v>751</v>
      </c>
      <c r="G422" s="69">
        <v>2</v>
      </c>
      <c r="H422" s="288">
        <v>42875.375</v>
      </c>
      <c r="I422" s="288">
        <v>42875.5416666667</v>
      </c>
      <c r="J422" s="86">
        <f t="shared" si="12"/>
        <v>4.00000000081491</v>
      </c>
      <c r="K422" s="26">
        <v>23</v>
      </c>
      <c r="L422" s="86">
        <f t="shared" si="13"/>
        <v>92.0000000187429</v>
      </c>
      <c r="M422" s="9"/>
    </row>
    <row r="423" spans="1:13">
      <c r="A423" s="287">
        <v>42877</v>
      </c>
      <c r="B423" s="168" t="s">
        <v>54</v>
      </c>
      <c r="C423" s="161" t="s">
        <v>328</v>
      </c>
      <c r="D423" s="168" t="s">
        <v>222</v>
      </c>
      <c r="E423" s="155" t="s">
        <v>56</v>
      </c>
      <c r="F423" s="69" t="s">
        <v>751</v>
      </c>
      <c r="G423" s="69">
        <v>4</v>
      </c>
      <c r="H423" s="288">
        <v>42872.4166666667</v>
      </c>
      <c r="I423" s="288">
        <v>42872.5625</v>
      </c>
      <c r="J423" s="86">
        <f t="shared" si="12"/>
        <v>3.49999999918509</v>
      </c>
      <c r="K423" s="26">
        <v>23</v>
      </c>
      <c r="L423" s="86">
        <f t="shared" si="13"/>
        <v>80.4999999812571</v>
      </c>
      <c r="M423" s="9"/>
    </row>
    <row r="424" spans="1:13">
      <c r="A424" s="287">
        <v>42877</v>
      </c>
      <c r="B424" s="168" t="s">
        <v>54</v>
      </c>
      <c r="C424" s="161" t="s">
        <v>328</v>
      </c>
      <c r="D424" s="168" t="s">
        <v>222</v>
      </c>
      <c r="E424" s="155" t="s">
        <v>56</v>
      </c>
      <c r="F424" s="69" t="s">
        <v>751</v>
      </c>
      <c r="G424" s="69">
        <v>4</v>
      </c>
      <c r="H424" s="288">
        <v>42872.5625</v>
      </c>
      <c r="I424" s="288">
        <v>42872.6666666667</v>
      </c>
      <c r="J424" s="86">
        <f t="shared" si="12"/>
        <v>2.50000000081491</v>
      </c>
      <c r="K424" s="26">
        <v>23</v>
      </c>
      <c r="L424" s="86">
        <f t="shared" si="13"/>
        <v>57.5000000187429</v>
      </c>
      <c r="M424" s="9"/>
    </row>
    <row r="425" spans="1:13">
      <c r="A425" s="287">
        <v>42877</v>
      </c>
      <c r="B425" s="155" t="s">
        <v>54</v>
      </c>
      <c r="C425" s="164" t="s">
        <v>163</v>
      </c>
      <c r="D425" s="165" t="s">
        <v>176</v>
      </c>
      <c r="E425" s="242" t="s">
        <v>177</v>
      </c>
      <c r="F425" s="69" t="s">
        <v>1085</v>
      </c>
      <c r="G425" s="69">
        <v>4</v>
      </c>
      <c r="H425" s="288">
        <v>42872.6666666667</v>
      </c>
      <c r="I425" s="288">
        <v>42872.7708333333</v>
      </c>
      <c r="J425" s="86">
        <f t="shared" si="12"/>
        <v>2.49999999837019</v>
      </c>
      <c r="K425" s="26">
        <v>23</v>
      </c>
      <c r="L425" s="86">
        <f t="shared" si="13"/>
        <v>57.4999999625143</v>
      </c>
      <c r="M425" s="9"/>
    </row>
    <row r="426" spans="1:13">
      <c r="A426" s="287">
        <v>42877</v>
      </c>
      <c r="B426" s="168" t="s">
        <v>54</v>
      </c>
      <c r="C426" s="161" t="s">
        <v>163</v>
      </c>
      <c r="D426" s="168" t="s">
        <v>195</v>
      </c>
      <c r="E426" s="155" t="s">
        <v>56</v>
      </c>
      <c r="F426" s="69" t="s">
        <v>1016</v>
      </c>
      <c r="G426" s="69">
        <v>4</v>
      </c>
      <c r="H426" s="288">
        <v>42872.7708333333</v>
      </c>
      <c r="I426" s="288">
        <v>42872.8541666667</v>
      </c>
      <c r="J426" s="86">
        <f t="shared" si="12"/>
        <v>2.00000000162981</v>
      </c>
      <c r="K426" s="26">
        <v>23</v>
      </c>
      <c r="L426" s="86">
        <f t="shared" si="13"/>
        <v>46.0000000374857</v>
      </c>
      <c r="M426" s="9"/>
    </row>
    <row r="427" spans="1:13">
      <c r="A427" s="287">
        <v>42877</v>
      </c>
      <c r="B427" s="168" t="s">
        <v>54</v>
      </c>
      <c r="C427" s="167" t="s">
        <v>366</v>
      </c>
      <c r="D427" s="154" t="s">
        <v>368</v>
      </c>
      <c r="E427" s="154" t="s">
        <v>357</v>
      </c>
      <c r="F427" s="69" t="s">
        <v>698</v>
      </c>
      <c r="G427" s="69">
        <v>4</v>
      </c>
      <c r="H427" s="288">
        <v>42869.5833333333</v>
      </c>
      <c r="I427" s="288">
        <v>42874.75</v>
      </c>
      <c r="J427" s="86">
        <f t="shared" si="12"/>
        <v>124.000000000815</v>
      </c>
      <c r="K427" s="26">
        <v>23</v>
      </c>
      <c r="L427" s="86">
        <f t="shared" si="13"/>
        <v>2852.00000001874</v>
      </c>
      <c r="M427" s="9"/>
    </row>
    <row r="428" spans="1:13">
      <c r="A428" s="287">
        <v>42879</v>
      </c>
      <c r="B428" s="168" t="s">
        <v>54</v>
      </c>
      <c r="C428" s="167" t="s">
        <v>328</v>
      </c>
      <c r="D428" s="154" t="s">
        <v>449</v>
      </c>
      <c r="E428" s="154" t="s">
        <v>280</v>
      </c>
      <c r="F428" s="69" t="s">
        <v>698</v>
      </c>
      <c r="G428" s="69">
        <v>5</v>
      </c>
      <c r="H428" s="288">
        <v>42875.6666666667</v>
      </c>
      <c r="I428" s="288">
        <v>42877.3333333333</v>
      </c>
      <c r="J428" s="86">
        <f t="shared" si="12"/>
        <v>39.9999999983702</v>
      </c>
      <c r="K428" s="26">
        <v>25</v>
      </c>
      <c r="L428" s="86">
        <f t="shared" si="13"/>
        <v>999.999999959255</v>
      </c>
      <c r="M428" s="9"/>
    </row>
    <row r="429" spans="1:13">
      <c r="A429" s="287">
        <v>42879</v>
      </c>
      <c r="B429" s="168" t="s">
        <v>54</v>
      </c>
      <c r="C429" s="167" t="s">
        <v>39</v>
      </c>
      <c r="D429" s="154" t="s">
        <v>363</v>
      </c>
      <c r="E429" s="154" t="s">
        <v>342</v>
      </c>
      <c r="F429" s="69" t="s">
        <v>751</v>
      </c>
      <c r="G429" s="69">
        <v>1</v>
      </c>
      <c r="H429" s="288">
        <v>42877.6666666667</v>
      </c>
      <c r="I429" s="288">
        <v>42877.75</v>
      </c>
      <c r="J429" s="86">
        <f t="shared" si="12"/>
        <v>1.99999999918509</v>
      </c>
      <c r="K429" s="26">
        <v>23</v>
      </c>
      <c r="L429" s="86">
        <f t="shared" si="13"/>
        <v>45.9999999812571</v>
      </c>
      <c r="M429" s="9"/>
    </row>
    <row r="430" spans="1:13">
      <c r="A430" s="287">
        <v>42879</v>
      </c>
      <c r="B430" s="155" t="s">
        <v>54</v>
      </c>
      <c r="C430" s="161" t="s">
        <v>82</v>
      </c>
      <c r="D430" s="166" t="s">
        <v>103</v>
      </c>
      <c r="E430" s="159" t="s">
        <v>84</v>
      </c>
      <c r="F430" s="69" t="s">
        <v>695</v>
      </c>
      <c r="G430" s="69">
        <v>1</v>
      </c>
      <c r="H430" s="288">
        <v>42877.9583333333</v>
      </c>
      <c r="I430" s="288">
        <v>42878.9791666667</v>
      </c>
      <c r="J430" s="86">
        <f t="shared" si="12"/>
        <v>24.5000000016298</v>
      </c>
      <c r="K430" s="26">
        <v>23</v>
      </c>
      <c r="L430" s="86">
        <f t="shared" si="13"/>
        <v>563.500000037486</v>
      </c>
      <c r="M430" s="9"/>
    </row>
    <row r="431" spans="1:13">
      <c r="A431" s="287">
        <v>42881</v>
      </c>
      <c r="B431" s="168" t="s">
        <v>54</v>
      </c>
      <c r="C431" s="161" t="s">
        <v>328</v>
      </c>
      <c r="D431" s="168" t="s">
        <v>221</v>
      </c>
      <c r="E431" s="155" t="s">
        <v>56</v>
      </c>
      <c r="F431" s="69" t="s">
        <v>1085</v>
      </c>
      <c r="G431" s="69">
        <v>2</v>
      </c>
      <c r="H431" s="288">
        <v>42880.5416666667</v>
      </c>
      <c r="I431" s="288">
        <v>42880.7291666667</v>
      </c>
      <c r="J431" s="86">
        <f t="shared" si="12"/>
        <v>4.5</v>
      </c>
      <c r="K431" s="26">
        <v>23</v>
      </c>
      <c r="L431" s="86">
        <f t="shared" si="13"/>
        <v>103.5</v>
      </c>
      <c r="M431" s="9"/>
    </row>
    <row r="432" spans="1:13">
      <c r="A432" s="287">
        <v>42884</v>
      </c>
      <c r="B432" s="155" t="s">
        <v>54</v>
      </c>
      <c r="C432" s="156" t="s">
        <v>31</v>
      </c>
      <c r="D432" s="174" t="s">
        <v>136</v>
      </c>
      <c r="E432" s="155" t="s">
        <v>56</v>
      </c>
      <c r="F432" s="69" t="s">
        <v>751</v>
      </c>
      <c r="G432" s="69">
        <v>8</v>
      </c>
      <c r="H432" s="288">
        <v>42880.4583333333</v>
      </c>
      <c r="I432" s="288">
        <v>42881.4166666667</v>
      </c>
      <c r="J432" s="86">
        <f t="shared" si="12"/>
        <v>23.0000000016298</v>
      </c>
      <c r="K432" s="26">
        <v>18</v>
      </c>
      <c r="L432" s="86">
        <f t="shared" si="13"/>
        <v>414.000000029337</v>
      </c>
      <c r="M432" s="9"/>
    </row>
    <row r="433" spans="1:13">
      <c r="A433" s="287">
        <v>42886</v>
      </c>
      <c r="B433" s="168" t="s">
        <v>54</v>
      </c>
      <c r="C433" s="161" t="s">
        <v>340</v>
      </c>
      <c r="D433" s="168" t="s">
        <v>206</v>
      </c>
      <c r="E433" s="155" t="s">
        <v>56</v>
      </c>
      <c r="F433" s="69" t="s">
        <v>1085</v>
      </c>
      <c r="G433" s="69">
        <v>9</v>
      </c>
      <c r="H433" s="288">
        <v>42884.9791666667</v>
      </c>
      <c r="I433" s="288">
        <v>42885.5833333333</v>
      </c>
      <c r="J433" s="86">
        <f t="shared" si="12"/>
        <v>14.4999999983702</v>
      </c>
      <c r="K433" s="26">
        <v>23</v>
      </c>
      <c r="L433" s="86">
        <f t="shared" si="13"/>
        <v>333.499999962514</v>
      </c>
      <c r="M433" s="9"/>
    </row>
    <row r="434" spans="1:13">
      <c r="A434" s="287">
        <v>42886</v>
      </c>
      <c r="B434" s="168" t="s">
        <v>54</v>
      </c>
      <c r="C434" s="161" t="s">
        <v>96</v>
      </c>
      <c r="D434" s="168" t="s">
        <v>519</v>
      </c>
      <c r="E434" s="155" t="s">
        <v>56</v>
      </c>
      <c r="F434" s="69" t="s">
        <v>690</v>
      </c>
      <c r="G434" s="69">
        <v>1</v>
      </c>
      <c r="H434" s="288">
        <v>42881.5416666667</v>
      </c>
      <c r="I434" s="288">
        <v>42882.625</v>
      </c>
      <c r="J434" s="86">
        <f t="shared" si="12"/>
        <v>25.9999999991851</v>
      </c>
      <c r="K434" s="26">
        <v>23</v>
      </c>
      <c r="L434" s="86">
        <f t="shared" si="13"/>
        <v>597.999999981257</v>
      </c>
      <c r="M434" s="9"/>
    </row>
    <row r="435" spans="1:13">
      <c r="A435" s="287">
        <v>42886</v>
      </c>
      <c r="B435" s="168" t="s">
        <v>54</v>
      </c>
      <c r="C435" s="161" t="s">
        <v>144</v>
      </c>
      <c r="D435" s="168" t="s">
        <v>199</v>
      </c>
      <c r="E435" s="155" t="s">
        <v>56</v>
      </c>
      <c r="F435" s="69" t="s">
        <v>1016</v>
      </c>
      <c r="G435" s="69">
        <v>8</v>
      </c>
      <c r="H435" s="288">
        <v>42883.7083333333</v>
      </c>
      <c r="I435" s="288">
        <v>42883.9583333333</v>
      </c>
      <c r="J435" s="86">
        <f t="shared" si="12"/>
        <v>6</v>
      </c>
      <c r="K435" s="26">
        <v>18</v>
      </c>
      <c r="L435" s="86">
        <f t="shared" si="13"/>
        <v>108</v>
      </c>
      <c r="M435" s="9"/>
    </row>
    <row r="436" spans="1:13">
      <c r="A436" s="287">
        <v>42886</v>
      </c>
      <c r="B436" s="155" t="s">
        <v>54</v>
      </c>
      <c r="C436" s="164" t="s">
        <v>163</v>
      </c>
      <c r="D436" s="165" t="s">
        <v>166</v>
      </c>
      <c r="E436" s="242" t="s">
        <v>167</v>
      </c>
      <c r="F436" s="69" t="s">
        <v>1085</v>
      </c>
      <c r="G436" s="69">
        <v>8</v>
      </c>
      <c r="H436" s="288">
        <v>42883.9583333333</v>
      </c>
      <c r="I436" s="288">
        <v>42884.7083333333</v>
      </c>
      <c r="J436" s="86">
        <f t="shared" si="12"/>
        <v>18</v>
      </c>
      <c r="K436" s="26">
        <v>18</v>
      </c>
      <c r="L436" s="86">
        <f t="shared" si="13"/>
        <v>324</v>
      </c>
      <c r="M436" s="9"/>
    </row>
    <row r="437" spans="1:13">
      <c r="A437" s="287">
        <v>42888</v>
      </c>
      <c r="B437" s="168" t="s">
        <v>54</v>
      </c>
      <c r="C437" s="161" t="s">
        <v>328</v>
      </c>
      <c r="D437" s="168" t="s">
        <v>222</v>
      </c>
      <c r="E437" s="155" t="s">
        <v>56</v>
      </c>
      <c r="F437" s="69" t="s">
        <v>751</v>
      </c>
      <c r="G437" s="69">
        <v>1</v>
      </c>
      <c r="H437" s="288">
        <v>42886.8125</v>
      </c>
      <c r="I437" s="288">
        <v>42886.9166666667</v>
      </c>
      <c r="J437" s="86">
        <f t="shared" si="12"/>
        <v>2.50000000081491</v>
      </c>
      <c r="K437" s="26">
        <v>23</v>
      </c>
      <c r="L437" s="86">
        <f t="shared" si="13"/>
        <v>57.5000000187429</v>
      </c>
      <c r="M437" s="9"/>
    </row>
    <row r="438" spans="1:13">
      <c r="A438" s="287">
        <v>42888</v>
      </c>
      <c r="B438" s="168" t="s">
        <v>54</v>
      </c>
      <c r="C438" s="161" t="s">
        <v>144</v>
      </c>
      <c r="D438" s="168" t="s">
        <v>199</v>
      </c>
      <c r="E438" s="155" t="s">
        <v>56</v>
      </c>
      <c r="F438" s="69" t="s">
        <v>1085</v>
      </c>
      <c r="G438" s="69">
        <v>7</v>
      </c>
      <c r="H438" s="288">
        <v>42887.5416666667</v>
      </c>
      <c r="I438" s="288">
        <v>42887.9166666667</v>
      </c>
      <c r="J438" s="86">
        <f t="shared" si="12"/>
        <v>9</v>
      </c>
      <c r="K438" s="26">
        <v>18</v>
      </c>
      <c r="L438" s="86">
        <f t="shared" si="13"/>
        <v>162</v>
      </c>
      <c r="M438" s="9"/>
    </row>
    <row r="439" spans="1:13">
      <c r="A439" s="287">
        <v>42888</v>
      </c>
      <c r="B439" s="168" t="s">
        <v>54</v>
      </c>
      <c r="C439" s="161" t="s">
        <v>186</v>
      </c>
      <c r="D439" s="168" t="s">
        <v>196</v>
      </c>
      <c r="E439" s="155" t="s">
        <v>56</v>
      </c>
      <c r="F439" s="69" t="s">
        <v>690</v>
      </c>
      <c r="G439" s="69">
        <v>8</v>
      </c>
      <c r="H439" s="288">
        <v>42887.375</v>
      </c>
      <c r="I439" s="288">
        <v>42887.7083333333</v>
      </c>
      <c r="J439" s="86">
        <f t="shared" si="12"/>
        <v>7.99999999918509</v>
      </c>
      <c r="K439" s="26">
        <v>18</v>
      </c>
      <c r="L439" s="86">
        <f t="shared" si="13"/>
        <v>143.999999985332</v>
      </c>
      <c r="M439" s="9"/>
    </row>
    <row r="440" spans="1:13">
      <c r="A440" s="287">
        <v>42891</v>
      </c>
      <c r="B440" s="155" t="s">
        <v>54</v>
      </c>
      <c r="C440" s="176" t="s">
        <v>444</v>
      </c>
      <c r="D440" s="165" t="s">
        <v>176</v>
      </c>
      <c r="E440" s="242" t="s">
        <v>177</v>
      </c>
      <c r="F440" s="69" t="s">
        <v>1085</v>
      </c>
      <c r="G440" s="69">
        <v>8</v>
      </c>
      <c r="H440" s="288">
        <v>42889.75</v>
      </c>
      <c r="I440" s="288">
        <v>42890.5416666667</v>
      </c>
      <c r="J440" s="86">
        <f t="shared" si="12"/>
        <v>19.0000000008149</v>
      </c>
      <c r="K440" s="26">
        <v>18</v>
      </c>
      <c r="L440" s="86">
        <f t="shared" si="13"/>
        <v>342.000000014668</v>
      </c>
      <c r="M440" s="9"/>
    </row>
    <row r="441" spans="1:13">
      <c r="A441" s="287">
        <v>42891</v>
      </c>
      <c r="B441" s="155" t="s">
        <v>54</v>
      </c>
      <c r="C441" s="61" t="s">
        <v>186</v>
      </c>
      <c r="D441" s="69" t="s">
        <v>1012</v>
      </c>
      <c r="E441" s="69" t="s">
        <v>1548</v>
      </c>
      <c r="F441" s="69" t="s">
        <v>1016</v>
      </c>
      <c r="G441" s="69">
        <v>7</v>
      </c>
      <c r="H441" s="288">
        <v>42886.5416666667</v>
      </c>
      <c r="I441" s="288">
        <v>42887.375</v>
      </c>
      <c r="J441" s="86">
        <f t="shared" si="12"/>
        <v>19.9999999991851</v>
      </c>
      <c r="K441" s="26">
        <v>18</v>
      </c>
      <c r="L441" s="86">
        <f t="shared" si="13"/>
        <v>359.999999985332</v>
      </c>
      <c r="M441" s="9"/>
    </row>
    <row r="442" spans="1:13">
      <c r="A442" s="287">
        <v>42891</v>
      </c>
      <c r="B442" s="155" t="s">
        <v>54</v>
      </c>
      <c r="C442" s="61" t="s">
        <v>186</v>
      </c>
      <c r="D442" s="69" t="s">
        <v>196</v>
      </c>
      <c r="E442" s="69" t="s">
        <v>1548</v>
      </c>
      <c r="F442" s="69" t="s">
        <v>690</v>
      </c>
      <c r="G442" s="69">
        <v>7</v>
      </c>
      <c r="H442" s="288">
        <v>42888.5416666667</v>
      </c>
      <c r="I442" s="288">
        <v>42889.25</v>
      </c>
      <c r="J442" s="86">
        <f t="shared" si="12"/>
        <v>16.9999999991851</v>
      </c>
      <c r="K442" s="26">
        <v>18</v>
      </c>
      <c r="L442" s="86">
        <f t="shared" si="13"/>
        <v>305.999999985332</v>
      </c>
      <c r="M442" s="9"/>
    </row>
    <row r="443" spans="1:13">
      <c r="A443" s="287">
        <v>42891</v>
      </c>
      <c r="B443" s="159" t="s">
        <v>54</v>
      </c>
      <c r="C443" s="176" t="s">
        <v>444</v>
      </c>
      <c r="D443" s="175" t="s">
        <v>507</v>
      </c>
      <c r="E443" s="154" t="s">
        <v>257</v>
      </c>
      <c r="F443" s="69" t="s">
        <v>698</v>
      </c>
      <c r="G443" s="69">
        <v>6</v>
      </c>
      <c r="H443" s="288">
        <v>42885.5833333333</v>
      </c>
      <c r="I443" s="288">
        <v>42886.7916666667</v>
      </c>
      <c r="J443" s="86">
        <f t="shared" si="12"/>
        <v>29.0000000016298</v>
      </c>
      <c r="K443" s="26">
        <v>18</v>
      </c>
      <c r="L443" s="86">
        <f t="shared" si="13"/>
        <v>522.000000029337</v>
      </c>
      <c r="M443" s="9"/>
    </row>
    <row r="444" spans="1:13">
      <c r="A444" s="287">
        <v>42893</v>
      </c>
      <c r="B444" s="168" t="s">
        <v>54</v>
      </c>
      <c r="C444" s="167" t="s">
        <v>144</v>
      </c>
      <c r="D444" s="154" t="s">
        <v>299</v>
      </c>
      <c r="E444" s="154" t="s">
        <v>261</v>
      </c>
      <c r="F444" s="69" t="s">
        <v>751</v>
      </c>
      <c r="G444" s="69">
        <v>7</v>
      </c>
      <c r="H444" s="288">
        <v>42892.5</v>
      </c>
      <c r="I444" s="288">
        <v>42892.7916666667</v>
      </c>
      <c r="J444" s="86">
        <f t="shared" si="12"/>
        <v>7.00000000081491</v>
      </c>
      <c r="K444" s="26">
        <v>18</v>
      </c>
      <c r="L444" s="86">
        <f t="shared" si="13"/>
        <v>126.000000014668</v>
      </c>
      <c r="M444" s="9"/>
    </row>
    <row r="445" spans="1:13">
      <c r="A445" s="287">
        <v>42893</v>
      </c>
      <c r="B445" s="168" t="s">
        <v>54</v>
      </c>
      <c r="C445" s="161" t="s">
        <v>328</v>
      </c>
      <c r="D445" s="168" t="s">
        <v>222</v>
      </c>
      <c r="E445" s="155" t="s">
        <v>56</v>
      </c>
      <c r="F445" s="69" t="s">
        <v>751</v>
      </c>
      <c r="G445" s="69">
        <v>2</v>
      </c>
      <c r="H445" s="288">
        <v>42892.5833333333</v>
      </c>
      <c r="I445" s="288">
        <v>42892.8333333333</v>
      </c>
      <c r="J445" s="86">
        <f t="shared" si="12"/>
        <v>6</v>
      </c>
      <c r="K445" s="26">
        <v>18</v>
      </c>
      <c r="L445" s="86">
        <f t="shared" si="13"/>
        <v>108</v>
      </c>
      <c r="M445" s="9"/>
    </row>
    <row r="446" spans="1:13">
      <c r="A446" s="287">
        <v>42895</v>
      </c>
      <c r="B446" s="159" t="s">
        <v>54</v>
      </c>
      <c r="C446" s="176" t="s">
        <v>444</v>
      </c>
      <c r="D446" s="175" t="s">
        <v>506</v>
      </c>
      <c r="E446" s="154" t="s">
        <v>257</v>
      </c>
      <c r="F446" s="69" t="s">
        <v>698</v>
      </c>
      <c r="G446" s="69">
        <v>9</v>
      </c>
      <c r="H446" s="288">
        <v>42892.0416666667</v>
      </c>
      <c r="I446" s="288">
        <v>42893.4583333333</v>
      </c>
      <c r="J446" s="86">
        <f t="shared" si="12"/>
        <v>33.9999999983702</v>
      </c>
      <c r="K446" s="26">
        <v>23</v>
      </c>
      <c r="L446" s="86">
        <f t="shared" si="13"/>
        <v>781.999999962514</v>
      </c>
      <c r="M446" s="9"/>
    </row>
    <row r="447" spans="1:13">
      <c r="A447" s="287">
        <v>42895</v>
      </c>
      <c r="B447" s="168" t="s">
        <v>54</v>
      </c>
      <c r="C447" s="167" t="s">
        <v>144</v>
      </c>
      <c r="D447" s="154" t="s">
        <v>299</v>
      </c>
      <c r="E447" s="154" t="s">
        <v>261</v>
      </c>
      <c r="F447" s="69" t="s">
        <v>1085</v>
      </c>
      <c r="G447" s="69">
        <v>9</v>
      </c>
      <c r="H447" s="288">
        <v>42893.4583333333</v>
      </c>
      <c r="I447" s="288">
        <v>42893.5208333333</v>
      </c>
      <c r="J447" s="86">
        <f t="shared" si="12"/>
        <v>1.5</v>
      </c>
      <c r="K447" s="26">
        <v>23</v>
      </c>
      <c r="L447" s="86">
        <f t="shared" si="13"/>
        <v>34.5</v>
      </c>
      <c r="M447" s="9"/>
    </row>
    <row r="448" spans="1:13">
      <c r="A448" s="287">
        <v>42895</v>
      </c>
      <c r="B448" s="168" t="s">
        <v>54</v>
      </c>
      <c r="C448" s="167" t="s">
        <v>366</v>
      </c>
      <c r="D448" s="154" t="s">
        <v>368</v>
      </c>
      <c r="E448" s="154" t="s">
        <v>357</v>
      </c>
      <c r="F448" s="69" t="s">
        <v>695</v>
      </c>
      <c r="G448" s="69">
        <v>1</v>
      </c>
      <c r="H448" s="288">
        <v>42893.6041666667</v>
      </c>
      <c r="I448" s="288">
        <v>42894.0416666667</v>
      </c>
      <c r="J448" s="86">
        <f t="shared" si="12"/>
        <v>10.5</v>
      </c>
      <c r="K448" s="26">
        <v>23</v>
      </c>
      <c r="L448" s="86">
        <f t="shared" si="13"/>
        <v>241.5</v>
      </c>
      <c r="M448" s="9"/>
    </row>
    <row r="449" spans="1:13">
      <c r="A449" s="287">
        <v>42895</v>
      </c>
      <c r="B449" s="168" t="s">
        <v>54</v>
      </c>
      <c r="C449" s="167" t="s">
        <v>366</v>
      </c>
      <c r="D449" s="154" t="s">
        <v>368</v>
      </c>
      <c r="E449" s="154" t="s">
        <v>357</v>
      </c>
      <c r="F449" s="69" t="s">
        <v>695</v>
      </c>
      <c r="G449" s="69">
        <v>1</v>
      </c>
      <c r="H449" s="288">
        <v>42894.5416666667</v>
      </c>
      <c r="I449" s="288">
        <v>42894.7708333333</v>
      </c>
      <c r="J449" s="86">
        <f t="shared" si="12"/>
        <v>5.49999999837019</v>
      </c>
      <c r="K449" s="26">
        <v>23</v>
      </c>
      <c r="L449" s="86">
        <f t="shared" si="13"/>
        <v>126.499999962514</v>
      </c>
      <c r="M449" s="9"/>
    </row>
    <row r="450" spans="1:13">
      <c r="A450" s="287">
        <v>42898</v>
      </c>
      <c r="B450" s="168" t="s">
        <v>54</v>
      </c>
      <c r="C450" s="167" t="s">
        <v>144</v>
      </c>
      <c r="D450" s="154" t="s">
        <v>299</v>
      </c>
      <c r="E450" s="154" t="s">
        <v>261</v>
      </c>
      <c r="F450" s="69" t="s">
        <v>1085</v>
      </c>
      <c r="G450" s="69">
        <v>9</v>
      </c>
      <c r="H450" s="288">
        <v>42895.4583333333</v>
      </c>
      <c r="I450" s="288">
        <v>42895.6041666667</v>
      </c>
      <c r="J450" s="86">
        <f t="shared" si="12"/>
        <v>3.50000000162981</v>
      </c>
      <c r="K450" s="26">
        <v>23</v>
      </c>
      <c r="L450" s="86">
        <f t="shared" si="13"/>
        <v>80.5000000374857</v>
      </c>
      <c r="M450" s="9"/>
    </row>
    <row r="451" spans="1:13">
      <c r="A451" s="287">
        <v>42898</v>
      </c>
      <c r="B451" s="168" t="s">
        <v>54</v>
      </c>
      <c r="C451" s="167" t="s">
        <v>45</v>
      </c>
      <c r="D451" s="154" t="s">
        <v>457</v>
      </c>
      <c r="E451" s="154" t="s">
        <v>267</v>
      </c>
      <c r="F451" s="69" t="s">
        <v>690</v>
      </c>
      <c r="G451" s="69">
        <v>3</v>
      </c>
      <c r="H451" s="288">
        <v>42896.0833333333</v>
      </c>
      <c r="I451" s="288">
        <v>42896.875</v>
      </c>
      <c r="J451" s="86">
        <f t="shared" si="12"/>
        <v>19.0000000008149</v>
      </c>
      <c r="K451" s="26">
        <v>23</v>
      </c>
      <c r="L451" s="86">
        <f t="shared" si="13"/>
        <v>437.000000018743</v>
      </c>
      <c r="M451" s="9"/>
    </row>
    <row r="452" spans="1:13">
      <c r="A452" s="287">
        <v>42898</v>
      </c>
      <c r="B452" s="168" t="s">
        <v>54</v>
      </c>
      <c r="C452" s="167" t="s">
        <v>45</v>
      </c>
      <c r="D452" s="154" t="s">
        <v>457</v>
      </c>
      <c r="E452" s="154" t="s">
        <v>267</v>
      </c>
      <c r="F452" s="69" t="s">
        <v>690</v>
      </c>
      <c r="G452" s="69">
        <v>4</v>
      </c>
      <c r="H452" s="288">
        <v>42896.0625</v>
      </c>
      <c r="I452" s="288">
        <v>42896.7708333333</v>
      </c>
      <c r="J452" s="86">
        <f t="shared" si="12"/>
        <v>16.9999999991851</v>
      </c>
      <c r="K452" s="26">
        <v>23</v>
      </c>
      <c r="L452" s="86">
        <f t="shared" si="13"/>
        <v>390.999999981257</v>
      </c>
      <c r="M452" s="9"/>
    </row>
    <row r="453" spans="1:13">
      <c r="A453" s="287">
        <v>42898</v>
      </c>
      <c r="B453" s="168" t="s">
        <v>54</v>
      </c>
      <c r="C453" s="167" t="s">
        <v>45</v>
      </c>
      <c r="D453" s="154" t="s">
        <v>457</v>
      </c>
      <c r="E453" s="154" t="s">
        <v>267</v>
      </c>
      <c r="F453" s="69" t="s">
        <v>690</v>
      </c>
      <c r="G453" s="69">
        <v>3</v>
      </c>
      <c r="H453" s="288">
        <v>42896.875</v>
      </c>
      <c r="I453" s="288">
        <v>42897.875</v>
      </c>
      <c r="J453" s="86">
        <f t="shared" si="12"/>
        <v>24</v>
      </c>
      <c r="K453" s="26">
        <v>23</v>
      </c>
      <c r="L453" s="86">
        <f t="shared" si="13"/>
        <v>552</v>
      </c>
      <c r="M453" s="9"/>
    </row>
    <row r="454" spans="1:13">
      <c r="A454" s="287">
        <v>42900</v>
      </c>
      <c r="B454" s="168" t="s">
        <v>54</v>
      </c>
      <c r="C454" s="167" t="s">
        <v>45</v>
      </c>
      <c r="D454" s="154" t="s">
        <v>457</v>
      </c>
      <c r="E454" s="154" t="s">
        <v>267</v>
      </c>
      <c r="F454" s="69" t="s">
        <v>690</v>
      </c>
      <c r="G454" s="69">
        <v>6</v>
      </c>
      <c r="H454" s="288">
        <v>42898.875</v>
      </c>
      <c r="I454" s="288">
        <v>42899.5</v>
      </c>
      <c r="J454" s="86">
        <f t="shared" si="12"/>
        <v>15</v>
      </c>
      <c r="K454" s="26">
        <v>18</v>
      </c>
      <c r="L454" s="86">
        <f t="shared" si="13"/>
        <v>270</v>
      </c>
      <c r="M454" s="9"/>
    </row>
    <row r="455" spans="1:13">
      <c r="A455" s="287">
        <v>42902</v>
      </c>
      <c r="B455" s="168" t="s">
        <v>54</v>
      </c>
      <c r="C455" s="167" t="s">
        <v>82</v>
      </c>
      <c r="D455" s="154" t="s">
        <v>457</v>
      </c>
      <c r="E455" s="154" t="s">
        <v>267</v>
      </c>
      <c r="F455" s="69" t="s">
        <v>745</v>
      </c>
      <c r="G455" s="69">
        <v>8</v>
      </c>
      <c r="H455" s="288">
        <v>42900.3333333333</v>
      </c>
      <c r="I455" s="288">
        <v>42901.3125</v>
      </c>
      <c r="J455" s="86">
        <f t="shared" si="12"/>
        <v>23.5000000008149</v>
      </c>
      <c r="K455" s="26">
        <v>18</v>
      </c>
      <c r="L455" s="86">
        <f t="shared" si="13"/>
        <v>423.000000014668</v>
      </c>
      <c r="M455" s="9"/>
    </row>
    <row r="456" spans="1:13">
      <c r="A456" s="287">
        <v>42902</v>
      </c>
      <c r="B456" s="168" t="s">
        <v>54</v>
      </c>
      <c r="C456" s="167" t="s">
        <v>82</v>
      </c>
      <c r="D456" s="154" t="s">
        <v>457</v>
      </c>
      <c r="E456" s="154" t="s">
        <v>267</v>
      </c>
      <c r="F456" s="69" t="s">
        <v>690</v>
      </c>
      <c r="G456" s="69">
        <v>4</v>
      </c>
      <c r="H456" s="288">
        <v>42899.9583333333</v>
      </c>
      <c r="I456" s="288">
        <v>42900.8125</v>
      </c>
      <c r="J456" s="86">
        <f t="shared" si="12"/>
        <v>20.5000000008149</v>
      </c>
      <c r="K456" s="26">
        <v>23</v>
      </c>
      <c r="L456" s="86">
        <f t="shared" si="13"/>
        <v>471.500000018743</v>
      </c>
      <c r="M456" s="9"/>
    </row>
    <row r="457" spans="1:13">
      <c r="A457" s="287">
        <v>42902</v>
      </c>
      <c r="B457" s="155" t="s">
        <v>54</v>
      </c>
      <c r="C457" s="161" t="s">
        <v>96</v>
      </c>
      <c r="D457" s="165" t="s">
        <v>159</v>
      </c>
      <c r="E457" s="242" t="s">
        <v>160</v>
      </c>
      <c r="F457" s="69" t="s">
        <v>1016</v>
      </c>
      <c r="G457" s="69">
        <v>1</v>
      </c>
      <c r="H457" s="288">
        <v>42900.5</v>
      </c>
      <c r="I457" s="288">
        <v>42900.6875</v>
      </c>
      <c r="J457" s="86">
        <f t="shared" si="12"/>
        <v>4.5</v>
      </c>
      <c r="K457" s="26">
        <v>23</v>
      </c>
      <c r="L457" s="86">
        <f t="shared" si="13"/>
        <v>103.5</v>
      </c>
      <c r="M457" s="9"/>
    </row>
    <row r="458" spans="1:13">
      <c r="A458" s="287">
        <v>42902</v>
      </c>
      <c r="B458" s="168" t="s">
        <v>54</v>
      </c>
      <c r="C458" s="161" t="s">
        <v>82</v>
      </c>
      <c r="D458" s="168" t="s">
        <v>192</v>
      </c>
      <c r="E458" s="155" t="s">
        <v>56</v>
      </c>
      <c r="F458" s="69" t="s">
        <v>1016</v>
      </c>
      <c r="G458" s="69">
        <v>2</v>
      </c>
      <c r="H458" s="288">
        <v>42901.6458333333</v>
      </c>
      <c r="I458" s="288">
        <v>42901.6875</v>
      </c>
      <c r="J458" s="86">
        <f t="shared" si="12"/>
        <v>1.00000000081491</v>
      </c>
      <c r="K458" s="26">
        <v>23</v>
      </c>
      <c r="L458" s="86">
        <f t="shared" si="13"/>
        <v>23.0000000187429</v>
      </c>
      <c r="M458" s="9"/>
    </row>
    <row r="459" spans="1:13">
      <c r="A459" s="287">
        <v>42902</v>
      </c>
      <c r="B459" s="168" t="s">
        <v>54</v>
      </c>
      <c r="C459" s="161" t="s">
        <v>82</v>
      </c>
      <c r="D459" s="168" t="s">
        <v>192</v>
      </c>
      <c r="E459" s="155" t="s">
        <v>56</v>
      </c>
      <c r="F459" s="69" t="s">
        <v>1085</v>
      </c>
      <c r="G459" s="69">
        <v>5</v>
      </c>
      <c r="H459" s="288">
        <v>42902</v>
      </c>
      <c r="I459" s="288">
        <v>42902.25</v>
      </c>
      <c r="J459" s="86">
        <f t="shared" si="12"/>
        <v>6</v>
      </c>
      <c r="K459" s="26">
        <v>25</v>
      </c>
      <c r="L459" s="86">
        <f t="shared" si="13"/>
        <v>150</v>
      </c>
      <c r="M459" s="9"/>
    </row>
    <row r="460" spans="1:13">
      <c r="A460" s="287">
        <v>42902</v>
      </c>
      <c r="B460" s="155" t="s">
        <v>54</v>
      </c>
      <c r="C460" s="161" t="s">
        <v>82</v>
      </c>
      <c r="D460" s="165" t="s">
        <v>164</v>
      </c>
      <c r="E460" s="242" t="s">
        <v>165</v>
      </c>
      <c r="F460" s="69" t="s">
        <v>1016</v>
      </c>
      <c r="G460" s="69">
        <v>8</v>
      </c>
      <c r="H460" s="288">
        <v>42901.625</v>
      </c>
      <c r="I460" s="288">
        <v>42901.875</v>
      </c>
      <c r="J460" s="86">
        <f t="shared" si="12"/>
        <v>6</v>
      </c>
      <c r="K460" s="26">
        <v>18</v>
      </c>
      <c r="L460" s="86">
        <f t="shared" si="13"/>
        <v>108</v>
      </c>
      <c r="M460" s="9"/>
    </row>
    <row r="461" spans="1:13">
      <c r="A461" s="287">
        <v>42902</v>
      </c>
      <c r="B461" s="155" t="s">
        <v>54</v>
      </c>
      <c r="C461" s="61" t="s">
        <v>186</v>
      </c>
      <c r="D461" s="69" t="s">
        <v>1012</v>
      </c>
      <c r="E461" s="69" t="s">
        <v>1548</v>
      </c>
      <c r="F461" s="69" t="s">
        <v>1085</v>
      </c>
      <c r="G461" s="69">
        <v>6</v>
      </c>
      <c r="H461" s="288">
        <v>42898.375</v>
      </c>
      <c r="I461" s="288">
        <v>42898.625</v>
      </c>
      <c r="J461" s="86">
        <f t="shared" si="12"/>
        <v>6</v>
      </c>
      <c r="K461" s="26">
        <v>18</v>
      </c>
      <c r="L461" s="86">
        <f t="shared" si="13"/>
        <v>108</v>
      </c>
      <c r="M461" s="9"/>
    </row>
    <row r="462" spans="1:13">
      <c r="A462" s="287">
        <v>42906</v>
      </c>
      <c r="B462" s="159" t="s">
        <v>54</v>
      </c>
      <c r="C462" s="176" t="s">
        <v>444</v>
      </c>
      <c r="D462" s="175" t="s">
        <v>506</v>
      </c>
      <c r="E462" s="154" t="s">
        <v>257</v>
      </c>
      <c r="F462" s="69" t="s">
        <v>1085</v>
      </c>
      <c r="G462" s="69">
        <v>10</v>
      </c>
      <c r="H462" s="288">
        <v>42901.7083333333</v>
      </c>
      <c r="I462" s="288">
        <v>42901.9166666667</v>
      </c>
      <c r="J462" s="86">
        <f t="shared" si="12"/>
        <v>5.00000000162981</v>
      </c>
      <c r="K462" s="26">
        <v>23</v>
      </c>
      <c r="L462" s="86">
        <f t="shared" si="13"/>
        <v>115.000000037486</v>
      </c>
      <c r="M462" s="9"/>
    </row>
    <row r="463" spans="1:13">
      <c r="A463" s="287">
        <v>42906</v>
      </c>
      <c r="B463" s="155" t="s">
        <v>54</v>
      </c>
      <c r="C463" s="161" t="s">
        <v>82</v>
      </c>
      <c r="D463" s="166" t="s">
        <v>103</v>
      </c>
      <c r="E463" s="159" t="s">
        <v>84</v>
      </c>
      <c r="F463" s="69" t="s">
        <v>1085</v>
      </c>
      <c r="G463" s="69">
        <v>5</v>
      </c>
      <c r="H463" s="288">
        <v>42904.3333333333</v>
      </c>
      <c r="I463" s="288">
        <v>42904.5</v>
      </c>
      <c r="J463" s="86">
        <f t="shared" si="12"/>
        <v>4.00000000081491</v>
      </c>
      <c r="K463" s="26">
        <v>25</v>
      </c>
      <c r="L463" s="86">
        <f t="shared" si="13"/>
        <v>100.000000020373</v>
      </c>
      <c r="M463" s="9"/>
    </row>
    <row r="464" spans="1:13">
      <c r="A464" s="287">
        <v>42906</v>
      </c>
      <c r="B464" s="168" t="s">
        <v>54</v>
      </c>
      <c r="C464" s="161" t="s">
        <v>33</v>
      </c>
      <c r="D464" s="168" t="s">
        <v>216</v>
      </c>
      <c r="E464" s="155" t="s">
        <v>56</v>
      </c>
      <c r="F464" s="69" t="s">
        <v>1085</v>
      </c>
      <c r="G464" s="69">
        <v>3</v>
      </c>
      <c r="H464" s="288">
        <v>42902.7291666667</v>
      </c>
      <c r="I464" s="288">
        <v>42902.8333333333</v>
      </c>
      <c r="J464" s="86">
        <f t="shared" si="12"/>
        <v>2.49999999837019</v>
      </c>
      <c r="K464" s="26">
        <v>23</v>
      </c>
      <c r="L464" s="86">
        <f t="shared" si="13"/>
        <v>57.4999999625143</v>
      </c>
      <c r="M464" s="9"/>
    </row>
    <row r="465" spans="1:13">
      <c r="A465" s="287">
        <v>42906</v>
      </c>
      <c r="B465" s="155" t="s">
        <v>54</v>
      </c>
      <c r="C465" s="164" t="s">
        <v>82</v>
      </c>
      <c r="D465" s="165" t="s">
        <v>176</v>
      </c>
      <c r="E465" s="242" t="s">
        <v>177</v>
      </c>
      <c r="F465" s="69" t="s">
        <v>1016</v>
      </c>
      <c r="G465" s="69">
        <v>3</v>
      </c>
      <c r="H465" s="288">
        <v>42904.3333333333</v>
      </c>
      <c r="I465" s="288">
        <v>42904.5833333333</v>
      </c>
      <c r="J465" s="86">
        <f t="shared" si="12"/>
        <v>6</v>
      </c>
      <c r="K465" s="26">
        <v>23</v>
      </c>
      <c r="L465" s="86">
        <f t="shared" si="13"/>
        <v>138</v>
      </c>
      <c r="M465" s="9"/>
    </row>
    <row r="466" spans="1:13">
      <c r="A466" s="287">
        <v>42906</v>
      </c>
      <c r="B466" s="155" t="s">
        <v>54</v>
      </c>
      <c r="C466" s="164" t="s">
        <v>82</v>
      </c>
      <c r="D466" s="165" t="s">
        <v>166</v>
      </c>
      <c r="E466" s="242" t="s">
        <v>167</v>
      </c>
      <c r="F466" s="69" t="s">
        <v>1085</v>
      </c>
      <c r="G466" s="69">
        <v>3</v>
      </c>
      <c r="H466" s="288">
        <v>42904.5833333333</v>
      </c>
      <c r="I466" s="288">
        <v>42904.9166666667</v>
      </c>
      <c r="J466" s="86">
        <f t="shared" si="12"/>
        <v>8.00000000162981</v>
      </c>
      <c r="K466" s="26">
        <v>23</v>
      </c>
      <c r="L466" s="86">
        <f t="shared" si="13"/>
        <v>184.000000037486</v>
      </c>
      <c r="M466" s="9"/>
    </row>
    <row r="467" spans="1:13">
      <c r="A467" s="287">
        <v>42906</v>
      </c>
      <c r="B467" s="168" t="s">
        <v>54</v>
      </c>
      <c r="C467" s="161" t="s">
        <v>96</v>
      </c>
      <c r="D467" s="168" t="s">
        <v>519</v>
      </c>
      <c r="E467" s="155" t="s">
        <v>56</v>
      </c>
      <c r="F467" s="69" t="s">
        <v>745</v>
      </c>
      <c r="G467" s="69">
        <v>4</v>
      </c>
      <c r="H467" s="288">
        <v>42902.0416666667</v>
      </c>
      <c r="I467" s="288">
        <v>42904.4166666667</v>
      </c>
      <c r="J467" s="86">
        <f t="shared" si="12"/>
        <v>57</v>
      </c>
      <c r="K467" s="26">
        <v>23</v>
      </c>
      <c r="L467" s="86">
        <f t="shared" si="13"/>
        <v>1311</v>
      </c>
      <c r="M467" s="9"/>
    </row>
    <row r="468" spans="1:13">
      <c r="A468" s="287">
        <v>42907</v>
      </c>
      <c r="B468" s="168" t="s">
        <v>54</v>
      </c>
      <c r="C468" s="161" t="s">
        <v>96</v>
      </c>
      <c r="D468" s="168" t="s">
        <v>519</v>
      </c>
      <c r="E468" s="155" t="s">
        <v>56</v>
      </c>
      <c r="F468" s="69" t="s">
        <v>690</v>
      </c>
      <c r="G468" s="69">
        <v>3</v>
      </c>
      <c r="H468" s="288">
        <v>42902.8333333333</v>
      </c>
      <c r="I468" s="288">
        <v>42903.7916666667</v>
      </c>
      <c r="J468" s="86">
        <f t="shared" si="12"/>
        <v>22.9999999998836</v>
      </c>
      <c r="K468" s="26">
        <v>23</v>
      </c>
      <c r="L468" s="86">
        <f t="shared" si="13"/>
        <v>528.999999997322</v>
      </c>
      <c r="M468" s="9"/>
    </row>
    <row r="469" spans="1:13">
      <c r="A469" s="287">
        <v>42907</v>
      </c>
      <c r="B469" s="168" t="s">
        <v>54</v>
      </c>
      <c r="C469" s="161" t="s">
        <v>96</v>
      </c>
      <c r="D469" s="168" t="s">
        <v>519</v>
      </c>
      <c r="E469" s="155" t="s">
        <v>56</v>
      </c>
      <c r="F469" s="69" t="s">
        <v>690</v>
      </c>
      <c r="G469" s="69">
        <v>4</v>
      </c>
      <c r="H469" s="288">
        <v>42904.3958333333</v>
      </c>
      <c r="I469" s="288">
        <v>42905.4583333333</v>
      </c>
      <c r="J469" s="86">
        <f t="shared" si="12"/>
        <v>25.5</v>
      </c>
      <c r="K469" s="26">
        <v>23</v>
      </c>
      <c r="L469" s="86">
        <f t="shared" si="13"/>
        <v>586.5</v>
      </c>
      <c r="M469" s="9"/>
    </row>
    <row r="470" spans="1:13">
      <c r="A470" s="287">
        <v>42907</v>
      </c>
      <c r="B470" s="168" t="s">
        <v>54</v>
      </c>
      <c r="C470" s="161" t="s">
        <v>201</v>
      </c>
      <c r="D470" s="168" t="s">
        <v>202</v>
      </c>
      <c r="E470" s="155" t="s">
        <v>56</v>
      </c>
      <c r="F470" s="69" t="s">
        <v>751</v>
      </c>
      <c r="G470" s="69">
        <v>2</v>
      </c>
      <c r="H470" s="288">
        <v>42905.7916666667</v>
      </c>
      <c r="I470" s="288">
        <v>42905.9166666667</v>
      </c>
      <c r="J470" s="86">
        <f t="shared" ref="J470:J534" si="14">(I470-H470)*24</f>
        <v>3</v>
      </c>
      <c r="K470" s="26">
        <v>23</v>
      </c>
      <c r="L470" s="86">
        <f t="shared" ref="L470:L533" si="15">J470*K470</f>
        <v>69</v>
      </c>
      <c r="M470" s="9"/>
    </row>
    <row r="471" spans="1:13">
      <c r="A471" s="287">
        <v>42907</v>
      </c>
      <c r="B471" s="168" t="s">
        <v>54</v>
      </c>
      <c r="C471" s="167" t="s">
        <v>27</v>
      </c>
      <c r="D471" s="154" t="s">
        <v>447</v>
      </c>
      <c r="E471" s="154" t="s">
        <v>280</v>
      </c>
      <c r="F471" s="69" t="s">
        <v>1085</v>
      </c>
      <c r="G471" s="69">
        <v>5</v>
      </c>
      <c r="H471" s="288">
        <v>42906.875</v>
      </c>
      <c r="I471" s="288">
        <v>42907.0833333333</v>
      </c>
      <c r="J471" s="86">
        <f t="shared" si="14"/>
        <v>4.99999999918509</v>
      </c>
      <c r="K471" s="26">
        <v>25</v>
      </c>
      <c r="L471" s="86">
        <f t="shared" si="15"/>
        <v>124.999999979627</v>
      </c>
      <c r="M471" s="9"/>
    </row>
    <row r="472" spans="1:13">
      <c r="A472" s="287">
        <v>42907</v>
      </c>
      <c r="B472" s="168" t="s">
        <v>54</v>
      </c>
      <c r="C472" s="167" t="s">
        <v>45</v>
      </c>
      <c r="D472" s="154" t="s">
        <v>457</v>
      </c>
      <c r="E472" s="154" t="s">
        <v>267</v>
      </c>
      <c r="F472" s="69" t="s">
        <v>690</v>
      </c>
      <c r="G472" s="69">
        <v>10</v>
      </c>
      <c r="H472" s="288">
        <v>42905.0833333333</v>
      </c>
      <c r="I472" s="288">
        <v>42905.2708333333</v>
      </c>
      <c r="J472" s="86">
        <f t="shared" si="14"/>
        <v>4.5</v>
      </c>
      <c r="K472" s="26">
        <v>23</v>
      </c>
      <c r="L472" s="86">
        <f t="shared" si="15"/>
        <v>103.5</v>
      </c>
      <c r="M472" s="9"/>
    </row>
    <row r="473" spans="1:13">
      <c r="A473" s="287">
        <v>42907</v>
      </c>
      <c r="B473" s="168" t="s">
        <v>54</v>
      </c>
      <c r="C473" s="167" t="s">
        <v>45</v>
      </c>
      <c r="D473" s="154" t="s">
        <v>457</v>
      </c>
      <c r="E473" s="154" t="s">
        <v>267</v>
      </c>
      <c r="F473" s="69" t="s">
        <v>690</v>
      </c>
      <c r="G473" s="69">
        <v>10</v>
      </c>
      <c r="H473" s="288">
        <v>42905.2708333333</v>
      </c>
      <c r="I473" s="288">
        <v>42905.9166666667</v>
      </c>
      <c r="J473" s="86">
        <f t="shared" si="14"/>
        <v>15.5000000016298</v>
      </c>
      <c r="K473" s="26">
        <v>23</v>
      </c>
      <c r="L473" s="86">
        <f t="shared" si="15"/>
        <v>356.500000037486</v>
      </c>
      <c r="M473" s="9"/>
    </row>
    <row r="474" spans="1:13">
      <c r="A474" s="287">
        <v>42909</v>
      </c>
      <c r="B474" s="168" t="s">
        <v>54</v>
      </c>
      <c r="C474" s="167" t="s">
        <v>444</v>
      </c>
      <c r="D474" s="154" t="s">
        <v>457</v>
      </c>
      <c r="E474" s="154" t="s">
        <v>267</v>
      </c>
      <c r="F474" s="69" t="s">
        <v>745</v>
      </c>
      <c r="G474" s="69">
        <v>8</v>
      </c>
      <c r="H474" s="288">
        <v>42908.5833333333</v>
      </c>
      <c r="I474" s="288">
        <v>42908.9166666667</v>
      </c>
      <c r="J474" s="86">
        <f t="shared" si="14"/>
        <v>8.00000000162981</v>
      </c>
      <c r="K474" s="26">
        <v>18</v>
      </c>
      <c r="L474" s="86">
        <f t="shared" si="15"/>
        <v>144.000000029337</v>
      </c>
      <c r="M474" s="9"/>
    </row>
    <row r="475" spans="1:13">
      <c r="A475" s="287">
        <v>42909</v>
      </c>
      <c r="B475" s="155" t="s">
        <v>54</v>
      </c>
      <c r="C475" s="167" t="s">
        <v>444</v>
      </c>
      <c r="D475" s="165" t="s">
        <v>164</v>
      </c>
      <c r="E475" s="242" t="s">
        <v>165</v>
      </c>
      <c r="F475" s="69" t="s">
        <v>1085</v>
      </c>
      <c r="G475" s="69">
        <v>7</v>
      </c>
      <c r="H475" s="288">
        <v>42908.8333333333</v>
      </c>
      <c r="I475" s="288">
        <v>42909.3333333333</v>
      </c>
      <c r="J475" s="86">
        <f t="shared" si="14"/>
        <v>12</v>
      </c>
      <c r="K475" s="26">
        <v>18</v>
      </c>
      <c r="L475" s="86">
        <f t="shared" si="15"/>
        <v>216</v>
      </c>
      <c r="M475" s="9"/>
    </row>
    <row r="476" spans="1:13">
      <c r="A476" s="287">
        <v>42909</v>
      </c>
      <c r="B476" s="168" t="s">
        <v>54</v>
      </c>
      <c r="C476" s="167" t="s">
        <v>366</v>
      </c>
      <c r="D476" s="154" t="s">
        <v>368</v>
      </c>
      <c r="E476" s="154" t="s">
        <v>357</v>
      </c>
      <c r="F476" s="69" t="s">
        <v>1266</v>
      </c>
      <c r="G476" s="69">
        <v>3</v>
      </c>
      <c r="H476" s="288">
        <v>42907.5</v>
      </c>
      <c r="I476" s="288">
        <v>42907.8333333333</v>
      </c>
      <c r="J476" s="86">
        <f t="shared" si="14"/>
        <v>7.99999999918509</v>
      </c>
      <c r="K476" s="26">
        <v>23</v>
      </c>
      <c r="L476" s="86">
        <f t="shared" si="15"/>
        <v>183.999999981257</v>
      </c>
      <c r="M476" s="9"/>
    </row>
    <row r="477" spans="1:13">
      <c r="A477" s="287">
        <v>42909</v>
      </c>
      <c r="B477" s="168" t="s">
        <v>54</v>
      </c>
      <c r="C477" s="167" t="s">
        <v>444</v>
      </c>
      <c r="D477" s="154" t="s">
        <v>457</v>
      </c>
      <c r="E477" s="154" t="s">
        <v>267</v>
      </c>
      <c r="F477" s="69" t="s">
        <v>690</v>
      </c>
      <c r="G477" s="69">
        <v>2</v>
      </c>
      <c r="H477" s="288">
        <v>42908.0208333333</v>
      </c>
      <c r="I477" s="288">
        <v>42908.4375</v>
      </c>
      <c r="J477" s="86">
        <f t="shared" si="14"/>
        <v>10.0000000008149</v>
      </c>
      <c r="K477" s="26">
        <v>23</v>
      </c>
      <c r="L477" s="86">
        <f t="shared" si="15"/>
        <v>230.000000018743</v>
      </c>
      <c r="M477" s="9"/>
    </row>
    <row r="478" spans="1:13">
      <c r="A478" s="287">
        <v>42909</v>
      </c>
      <c r="B478" s="159" t="s">
        <v>54</v>
      </c>
      <c r="C478" s="176" t="s">
        <v>38</v>
      </c>
      <c r="D478" s="175" t="s">
        <v>509</v>
      </c>
      <c r="E478" s="155" t="s">
        <v>56</v>
      </c>
      <c r="F478" s="69" t="s">
        <v>695</v>
      </c>
      <c r="G478" s="69">
        <v>1</v>
      </c>
      <c r="H478" s="288">
        <v>42906.8125</v>
      </c>
      <c r="I478" s="288">
        <v>42907.6458333333</v>
      </c>
      <c r="J478" s="86">
        <f t="shared" si="14"/>
        <v>19.9999999991851</v>
      </c>
      <c r="K478" s="26">
        <v>23</v>
      </c>
      <c r="L478" s="86">
        <f t="shared" si="15"/>
        <v>459.999999981257</v>
      </c>
      <c r="M478" s="9"/>
    </row>
    <row r="479" spans="1:13">
      <c r="A479" s="287">
        <v>42909</v>
      </c>
      <c r="B479" s="168" t="s">
        <v>54</v>
      </c>
      <c r="C479" s="167" t="s">
        <v>30</v>
      </c>
      <c r="D479" s="154" t="s">
        <v>559</v>
      </c>
      <c r="E479" s="155" t="s">
        <v>56</v>
      </c>
      <c r="F479" s="69" t="s">
        <v>690</v>
      </c>
      <c r="G479" s="69">
        <v>1</v>
      </c>
      <c r="H479" s="288">
        <v>42907.6458333333</v>
      </c>
      <c r="I479" s="288">
        <v>42908.5625</v>
      </c>
      <c r="J479" s="86">
        <f t="shared" si="14"/>
        <v>22.0000000008149</v>
      </c>
      <c r="K479" s="26">
        <v>23</v>
      </c>
      <c r="L479" s="86">
        <f t="shared" si="15"/>
        <v>506.000000018743</v>
      </c>
      <c r="M479" s="9"/>
    </row>
    <row r="480" spans="1:13">
      <c r="A480" s="287">
        <v>42912</v>
      </c>
      <c r="B480" s="168" t="s">
        <v>54</v>
      </c>
      <c r="C480" s="167" t="s">
        <v>444</v>
      </c>
      <c r="D480" s="154" t="s">
        <v>457</v>
      </c>
      <c r="E480" s="154" t="s">
        <v>267</v>
      </c>
      <c r="F480" s="69" t="s">
        <v>745</v>
      </c>
      <c r="G480" s="69">
        <v>8</v>
      </c>
      <c r="H480" s="288">
        <v>42908.2916666667</v>
      </c>
      <c r="I480" s="288">
        <v>42908.5833333333</v>
      </c>
      <c r="J480" s="86">
        <f t="shared" si="14"/>
        <v>6.99999999837019</v>
      </c>
      <c r="K480" s="26">
        <v>18</v>
      </c>
      <c r="L480" s="86">
        <f t="shared" si="15"/>
        <v>125.999999970663</v>
      </c>
      <c r="M480" s="9"/>
    </row>
    <row r="481" spans="1:13">
      <c r="A481" s="287">
        <v>42912</v>
      </c>
      <c r="B481" s="168" t="s">
        <v>54</v>
      </c>
      <c r="C481" s="167" t="s">
        <v>444</v>
      </c>
      <c r="D481" s="154" t="s">
        <v>457</v>
      </c>
      <c r="E481" s="154" t="s">
        <v>267</v>
      </c>
      <c r="F481" s="69" t="s">
        <v>745</v>
      </c>
      <c r="G481" s="69">
        <v>8</v>
      </c>
      <c r="H481" s="288">
        <v>42907.7083333333</v>
      </c>
      <c r="I481" s="288">
        <v>42907.875</v>
      </c>
      <c r="J481" s="86">
        <f t="shared" si="14"/>
        <v>4.00000000081491</v>
      </c>
      <c r="K481" s="26">
        <v>18</v>
      </c>
      <c r="L481" s="86">
        <f t="shared" si="15"/>
        <v>72.0000000146683</v>
      </c>
      <c r="M481" s="9"/>
    </row>
    <row r="482" spans="1:13">
      <c r="A482" s="287">
        <v>42912</v>
      </c>
      <c r="B482" s="155" t="s">
        <v>54</v>
      </c>
      <c r="C482" s="167" t="s">
        <v>444</v>
      </c>
      <c r="D482" s="165" t="s">
        <v>164</v>
      </c>
      <c r="E482" s="242" t="s">
        <v>165</v>
      </c>
      <c r="F482" s="69" t="s">
        <v>1016</v>
      </c>
      <c r="G482" s="69">
        <v>7</v>
      </c>
      <c r="H482" s="288">
        <v>42909.3333333333</v>
      </c>
      <c r="I482" s="288">
        <v>42909.6666666667</v>
      </c>
      <c r="J482" s="86">
        <f t="shared" si="14"/>
        <v>8.00000000162981</v>
      </c>
      <c r="K482" s="26">
        <v>18</v>
      </c>
      <c r="L482" s="86">
        <f t="shared" si="15"/>
        <v>144.000000029337</v>
      </c>
      <c r="M482" s="9"/>
    </row>
    <row r="483" spans="1:13">
      <c r="A483" s="287">
        <v>42912</v>
      </c>
      <c r="B483" s="168" t="s">
        <v>54</v>
      </c>
      <c r="C483" s="167" t="s">
        <v>45</v>
      </c>
      <c r="D483" s="154" t="s">
        <v>474</v>
      </c>
      <c r="E483" s="154" t="s">
        <v>261</v>
      </c>
      <c r="F483" s="69" t="s">
        <v>1016</v>
      </c>
      <c r="G483" s="69">
        <v>10</v>
      </c>
      <c r="H483" s="288">
        <v>42910.2083333333</v>
      </c>
      <c r="I483" s="288">
        <v>42910.625</v>
      </c>
      <c r="J483" s="86">
        <f t="shared" si="14"/>
        <v>10.0000000008149</v>
      </c>
      <c r="K483" s="26">
        <v>23</v>
      </c>
      <c r="L483" s="86">
        <f t="shared" si="15"/>
        <v>230.000000018743</v>
      </c>
      <c r="M483" s="9"/>
    </row>
    <row r="484" spans="1:13">
      <c r="A484" s="287">
        <v>42912</v>
      </c>
      <c r="B484" s="168" t="s">
        <v>54</v>
      </c>
      <c r="C484" s="167" t="s">
        <v>127</v>
      </c>
      <c r="D484" s="154" t="s">
        <v>380</v>
      </c>
      <c r="E484" s="154" t="s">
        <v>261</v>
      </c>
      <c r="F484" s="69" t="s">
        <v>801</v>
      </c>
      <c r="G484" s="69">
        <v>10</v>
      </c>
      <c r="H484" s="288">
        <v>42909.9166666667</v>
      </c>
      <c r="I484" s="288">
        <v>42910.2083333333</v>
      </c>
      <c r="J484" s="86">
        <f t="shared" si="14"/>
        <v>6.99999999837019</v>
      </c>
      <c r="K484" s="26">
        <v>23</v>
      </c>
      <c r="L484" s="86">
        <f t="shared" si="15"/>
        <v>160.999999962514</v>
      </c>
      <c r="M484" s="9"/>
    </row>
    <row r="485" spans="1:13">
      <c r="A485" s="287">
        <v>42912</v>
      </c>
      <c r="B485" s="159" t="s">
        <v>54</v>
      </c>
      <c r="C485" s="176" t="s">
        <v>38</v>
      </c>
      <c r="D485" s="175" t="s">
        <v>509</v>
      </c>
      <c r="E485" s="155" t="s">
        <v>56</v>
      </c>
      <c r="F485" s="69" t="s">
        <v>698</v>
      </c>
      <c r="G485" s="69">
        <v>1</v>
      </c>
      <c r="H485" s="288">
        <v>42908.8541666667</v>
      </c>
      <c r="I485" s="288">
        <v>42909.9791666667</v>
      </c>
      <c r="J485" s="86">
        <f t="shared" si="14"/>
        <v>27</v>
      </c>
      <c r="K485" s="26">
        <v>23</v>
      </c>
      <c r="L485" s="86">
        <f t="shared" si="15"/>
        <v>621</v>
      </c>
      <c r="M485" s="9"/>
    </row>
    <row r="486" spans="1:13">
      <c r="A486" s="287">
        <v>42912</v>
      </c>
      <c r="B486" s="168" t="s">
        <v>54</v>
      </c>
      <c r="C486" s="167" t="s">
        <v>444</v>
      </c>
      <c r="D486" s="154" t="s">
        <v>457</v>
      </c>
      <c r="E486" s="154" t="s">
        <v>267</v>
      </c>
      <c r="F486" s="69" t="s">
        <v>690</v>
      </c>
      <c r="G486" s="69">
        <v>4</v>
      </c>
      <c r="H486" s="288">
        <v>42908.9791666667</v>
      </c>
      <c r="I486" s="288">
        <v>42910.3958333333</v>
      </c>
      <c r="J486" s="86">
        <f t="shared" si="14"/>
        <v>33.9999999983702</v>
      </c>
      <c r="K486" s="26">
        <v>23</v>
      </c>
      <c r="L486" s="86">
        <f t="shared" si="15"/>
        <v>781.999999962514</v>
      </c>
      <c r="M486" s="9"/>
    </row>
    <row r="487" spans="1:13">
      <c r="A487" s="287">
        <v>42915</v>
      </c>
      <c r="B487" s="168" t="s">
        <v>54</v>
      </c>
      <c r="C487" s="167" t="s">
        <v>444</v>
      </c>
      <c r="D487" s="154" t="s">
        <v>445</v>
      </c>
      <c r="E487" s="154" t="s">
        <v>280</v>
      </c>
      <c r="F487" s="69" t="s">
        <v>698</v>
      </c>
      <c r="G487" s="69">
        <v>8</v>
      </c>
      <c r="H487" s="288">
        <v>42911.8541666667</v>
      </c>
      <c r="I487" s="288">
        <v>42914.4166666667</v>
      </c>
      <c r="J487" s="86">
        <f t="shared" si="14"/>
        <v>61.5</v>
      </c>
      <c r="K487" s="26">
        <v>18</v>
      </c>
      <c r="L487" s="86">
        <f t="shared" si="15"/>
        <v>1107</v>
      </c>
      <c r="M487" s="9"/>
    </row>
    <row r="488" spans="1:13">
      <c r="A488" s="287">
        <v>42915</v>
      </c>
      <c r="B488" s="168" t="s">
        <v>54</v>
      </c>
      <c r="C488" s="167" t="s">
        <v>444</v>
      </c>
      <c r="D488" s="154" t="s">
        <v>445</v>
      </c>
      <c r="E488" s="154" t="s">
        <v>280</v>
      </c>
      <c r="F488" s="69" t="s">
        <v>695</v>
      </c>
      <c r="G488" s="69">
        <v>1</v>
      </c>
      <c r="H488" s="288">
        <v>42912.0208333333</v>
      </c>
      <c r="I488" s="288">
        <v>42914.9583333333</v>
      </c>
      <c r="J488" s="86">
        <f t="shared" si="14"/>
        <v>70.5</v>
      </c>
      <c r="K488" s="26">
        <v>23</v>
      </c>
      <c r="L488" s="86">
        <f t="shared" si="15"/>
        <v>1621.5</v>
      </c>
      <c r="M488" s="9"/>
    </row>
    <row r="489" spans="1:13">
      <c r="A489" s="287">
        <v>42915</v>
      </c>
      <c r="B489" s="168" t="s">
        <v>54</v>
      </c>
      <c r="C489" s="167" t="s">
        <v>30</v>
      </c>
      <c r="D489" s="154" t="s">
        <v>559</v>
      </c>
      <c r="E489" s="155" t="s">
        <v>56</v>
      </c>
      <c r="F489" s="69" t="s">
        <v>690</v>
      </c>
      <c r="G489" s="69">
        <v>2</v>
      </c>
      <c r="H489" s="288">
        <v>42914.9583333333</v>
      </c>
      <c r="I489" s="288">
        <v>42915.0416666667</v>
      </c>
      <c r="J489" s="86">
        <f t="shared" si="14"/>
        <v>2.00000000162981</v>
      </c>
      <c r="K489" s="26">
        <v>23</v>
      </c>
      <c r="L489" s="86">
        <f t="shared" si="15"/>
        <v>46.0000000374857</v>
      </c>
      <c r="M489" s="9"/>
    </row>
    <row r="490" spans="1:13">
      <c r="A490" s="287">
        <v>42915</v>
      </c>
      <c r="B490" s="168" t="s">
        <v>54</v>
      </c>
      <c r="C490" s="167" t="s">
        <v>197</v>
      </c>
      <c r="D490" s="154" t="s">
        <v>572</v>
      </c>
      <c r="E490" s="155" t="s">
        <v>56</v>
      </c>
      <c r="F490" s="69" t="s">
        <v>698</v>
      </c>
      <c r="G490" s="69">
        <v>3</v>
      </c>
      <c r="H490" s="288">
        <v>42911.8333333333</v>
      </c>
      <c r="I490" s="288">
        <v>42913.9166666667</v>
      </c>
      <c r="J490" s="86">
        <f t="shared" si="14"/>
        <v>50.0000000016298</v>
      </c>
      <c r="K490" s="26">
        <v>23</v>
      </c>
      <c r="L490" s="86">
        <f t="shared" si="15"/>
        <v>1150.00000003749</v>
      </c>
      <c r="M490" s="9"/>
    </row>
    <row r="491" spans="1:13">
      <c r="A491" s="287">
        <v>42917</v>
      </c>
      <c r="B491" s="168" t="s">
        <v>54</v>
      </c>
      <c r="C491" s="167" t="s">
        <v>340</v>
      </c>
      <c r="D491" s="154" t="s">
        <v>571</v>
      </c>
      <c r="E491" s="155" t="s">
        <v>56</v>
      </c>
      <c r="F491" s="69" t="s">
        <v>698</v>
      </c>
      <c r="G491" s="69">
        <v>2</v>
      </c>
      <c r="H491" s="288">
        <v>42915.0416666667</v>
      </c>
      <c r="I491" s="288">
        <v>42916.6041666667</v>
      </c>
      <c r="J491" s="86">
        <f t="shared" si="14"/>
        <v>37.5</v>
      </c>
      <c r="K491" s="26">
        <v>23</v>
      </c>
      <c r="L491" s="86">
        <f t="shared" si="15"/>
        <v>862.5</v>
      </c>
      <c r="M491" s="9"/>
    </row>
    <row r="492" spans="1:13">
      <c r="A492" s="287">
        <v>42917</v>
      </c>
      <c r="B492" s="168" t="s">
        <v>54</v>
      </c>
      <c r="C492" s="167" t="s">
        <v>197</v>
      </c>
      <c r="D492" s="154" t="s">
        <v>572</v>
      </c>
      <c r="E492" s="155" t="s">
        <v>56</v>
      </c>
      <c r="F492" s="69" t="s">
        <v>695</v>
      </c>
      <c r="G492" s="69">
        <v>1</v>
      </c>
      <c r="H492" s="288">
        <v>42914.9791666667</v>
      </c>
      <c r="I492" s="288">
        <v>42916.9166666667</v>
      </c>
      <c r="J492" s="86">
        <f t="shared" si="14"/>
        <v>46.5</v>
      </c>
      <c r="K492" s="26">
        <v>23</v>
      </c>
      <c r="L492" s="86">
        <f t="shared" si="15"/>
        <v>1069.5</v>
      </c>
      <c r="M492" s="9"/>
    </row>
    <row r="493" spans="1:13">
      <c r="A493" s="287">
        <v>42917</v>
      </c>
      <c r="B493" s="168" t="s">
        <v>54</v>
      </c>
      <c r="C493" s="167" t="s">
        <v>82</v>
      </c>
      <c r="D493" s="154" t="s">
        <v>441</v>
      </c>
      <c r="E493" s="154" t="s">
        <v>280</v>
      </c>
      <c r="F493" s="69" t="s">
        <v>695</v>
      </c>
      <c r="G493" s="69">
        <v>9</v>
      </c>
      <c r="H493" s="288">
        <v>42912.6666666667</v>
      </c>
      <c r="I493" s="288">
        <v>42916.7291666667</v>
      </c>
      <c r="J493" s="86">
        <v>79.5</v>
      </c>
      <c r="K493" s="26">
        <v>23</v>
      </c>
      <c r="L493" s="86">
        <f t="shared" si="15"/>
        <v>1828.5</v>
      </c>
      <c r="M493" s="9" t="s">
        <v>1257</v>
      </c>
    </row>
    <row r="494" spans="1:13">
      <c r="A494" s="287">
        <v>42920</v>
      </c>
      <c r="B494" s="168" t="s">
        <v>54</v>
      </c>
      <c r="C494" s="161" t="s">
        <v>96</v>
      </c>
      <c r="D494" s="168" t="s">
        <v>519</v>
      </c>
      <c r="E494" s="155" t="s">
        <v>56</v>
      </c>
      <c r="F494" s="69" t="s">
        <v>745</v>
      </c>
      <c r="G494" s="69">
        <v>8</v>
      </c>
      <c r="H494" s="288">
        <v>42917.625</v>
      </c>
      <c r="I494" s="288">
        <v>42917.875</v>
      </c>
      <c r="J494" s="86">
        <f t="shared" si="14"/>
        <v>6</v>
      </c>
      <c r="K494" s="26">
        <v>18</v>
      </c>
      <c r="L494" s="86">
        <f t="shared" si="15"/>
        <v>108</v>
      </c>
      <c r="M494" s="9"/>
    </row>
    <row r="495" spans="1:13">
      <c r="A495" s="287">
        <v>42920</v>
      </c>
      <c r="B495" s="168" t="s">
        <v>54</v>
      </c>
      <c r="C495" s="161" t="s">
        <v>96</v>
      </c>
      <c r="D495" s="168" t="s">
        <v>519</v>
      </c>
      <c r="E495" s="155" t="s">
        <v>56</v>
      </c>
      <c r="F495" s="69" t="s">
        <v>745</v>
      </c>
      <c r="G495" s="69">
        <v>8</v>
      </c>
      <c r="H495" s="288">
        <v>42917.875</v>
      </c>
      <c r="I495" s="288">
        <v>42918.125</v>
      </c>
      <c r="J495" s="86">
        <f t="shared" si="14"/>
        <v>6</v>
      </c>
      <c r="K495" s="26">
        <v>18</v>
      </c>
      <c r="L495" s="86">
        <f t="shared" si="15"/>
        <v>108</v>
      </c>
      <c r="M495" s="9"/>
    </row>
    <row r="496" spans="1:13">
      <c r="A496" s="287">
        <v>42920</v>
      </c>
      <c r="B496" s="168" t="s">
        <v>54</v>
      </c>
      <c r="C496" s="167" t="s">
        <v>340</v>
      </c>
      <c r="D496" s="154" t="s">
        <v>578</v>
      </c>
      <c r="E496" s="155" t="s">
        <v>56</v>
      </c>
      <c r="F496" s="69" t="s">
        <v>751</v>
      </c>
      <c r="G496" s="69">
        <v>8</v>
      </c>
      <c r="H496" s="288">
        <v>42918.125</v>
      </c>
      <c r="I496" s="288">
        <v>42918.5833333333</v>
      </c>
      <c r="J496" s="86">
        <f t="shared" si="14"/>
        <v>10.9999999991851</v>
      </c>
      <c r="K496" s="26">
        <v>18</v>
      </c>
      <c r="L496" s="86">
        <f t="shared" si="15"/>
        <v>197.999999985332</v>
      </c>
      <c r="M496" s="9"/>
    </row>
    <row r="497" spans="1:13">
      <c r="A497" s="287">
        <v>42920</v>
      </c>
      <c r="B497" s="168" t="s">
        <v>54</v>
      </c>
      <c r="C497" s="167" t="s">
        <v>340</v>
      </c>
      <c r="D497" s="154" t="s">
        <v>578</v>
      </c>
      <c r="E497" s="155" t="s">
        <v>56</v>
      </c>
      <c r="F497" s="69" t="s">
        <v>751</v>
      </c>
      <c r="G497" s="69">
        <v>8</v>
      </c>
      <c r="H497" s="288">
        <v>42919.4166666667</v>
      </c>
      <c r="I497" s="288">
        <v>42919.8958333333</v>
      </c>
      <c r="J497" s="86">
        <f t="shared" si="14"/>
        <v>11.4999999983702</v>
      </c>
      <c r="K497" s="26">
        <v>18</v>
      </c>
      <c r="L497" s="86">
        <f t="shared" si="15"/>
        <v>206.999999970663</v>
      </c>
      <c r="M497" s="9"/>
    </row>
    <row r="498" spans="1:13">
      <c r="A498" s="287">
        <v>42920</v>
      </c>
      <c r="B498" s="168" t="s">
        <v>54</v>
      </c>
      <c r="C498" s="161" t="s">
        <v>96</v>
      </c>
      <c r="D498" s="168" t="s">
        <v>519</v>
      </c>
      <c r="E498" s="155" t="s">
        <v>56</v>
      </c>
      <c r="F498" s="69" t="s">
        <v>745</v>
      </c>
      <c r="G498" s="69">
        <v>7</v>
      </c>
      <c r="H498" s="288">
        <v>42916.625</v>
      </c>
      <c r="I498" s="288">
        <v>42918.0416666667</v>
      </c>
      <c r="J498" s="86">
        <f t="shared" si="14"/>
        <v>34.0000000008149</v>
      </c>
      <c r="K498" s="26">
        <v>18</v>
      </c>
      <c r="L498" s="86">
        <f t="shared" si="15"/>
        <v>612.000000014668</v>
      </c>
      <c r="M498" s="9"/>
    </row>
    <row r="499" spans="1:13">
      <c r="A499" s="287">
        <v>42920</v>
      </c>
      <c r="B499" s="168" t="s">
        <v>54</v>
      </c>
      <c r="C499" s="167" t="s">
        <v>82</v>
      </c>
      <c r="D499" s="154" t="s">
        <v>443</v>
      </c>
      <c r="E499" s="154" t="s">
        <v>280</v>
      </c>
      <c r="F499" s="69" t="s">
        <v>698</v>
      </c>
      <c r="G499" s="69">
        <v>9</v>
      </c>
      <c r="H499" s="288">
        <v>42916.8958333333</v>
      </c>
      <c r="I499" s="288">
        <v>42919.8333333333</v>
      </c>
      <c r="J499" s="86">
        <f t="shared" si="14"/>
        <v>70.5</v>
      </c>
      <c r="K499" s="26">
        <v>23</v>
      </c>
      <c r="L499" s="86">
        <f t="shared" si="15"/>
        <v>1621.5</v>
      </c>
      <c r="M499" s="9"/>
    </row>
    <row r="500" spans="1:13">
      <c r="A500" s="287">
        <v>42920</v>
      </c>
      <c r="B500" s="168" t="s">
        <v>54</v>
      </c>
      <c r="C500" s="167" t="s">
        <v>127</v>
      </c>
      <c r="D500" s="154" t="s">
        <v>380</v>
      </c>
      <c r="E500" s="154" t="s">
        <v>261</v>
      </c>
      <c r="F500" s="69" t="s">
        <v>1016</v>
      </c>
      <c r="G500" s="69">
        <v>5</v>
      </c>
      <c r="H500" s="288">
        <v>42919.8333333333</v>
      </c>
      <c r="I500" s="288">
        <v>42920.2708333333</v>
      </c>
      <c r="J500" s="86">
        <f t="shared" si="14"/>
        <v>10.5</v>
      </c>
      <c r="K500" s="26">
        <v>25</v>
      </c>
      <c r="L500" s="86">
        <f t="shared" si="15"/>
        <v>262.5</v>
      </c>
      <c r="M500" s="9"/>
    </row>
    <row r="501" spans="1:13">
      <c r="A501" s="287">
        <v>42920</v>
      </c>
      <c r="B501" s="168" t="s">
        <v>54</v>
      </c>
      <c r="C501" s="167" t="s">
        <v>127</v>
      </c>
      <c r="D501" s="154" t="s">
        <v>380</v>
      </c>
      <c r="E501" s="154" t="s">
        <v>261</v>
      </c>
      <c r="F501" s="69" t="s">
        <v>1085</v>
      </c>
      <c r="G501" s="69">
        <v>5</v>
      </c>
      <c r="H501" s="288">
        <v>42919.3958333333</v>
      </c>
      <c r="I501" s="288">
        <v>42919.8333333333</v>
      </c>
      <c r="J501" s="86">
        <f t="shared" si="14"/>
        <v>10.5</v>
      </c>
      <c r="K501" s="26">
        <v>25</v>
      </c>
      <c r="L501" s="86">
        <f t="shared" si="15"/>
        <v>262.5</v>
      </c>
      <c r="M501" s="9"/>
    </row>
    <row r="502" spans="1:13">
      <c r="A502" s="287">
        <v>42920</v>
      </c>
      <c r="B502" s="168" t="s">
        <v>54</v>
      </c>
      <c r="C502" s="167" t="s">
        <v>340</v>
      </c>
      <c r="D502" s="154" t="s">
        <v>578</v>
      </c>
      <c r="E502" s="155" t="s">
        <v>56</v>
      </c>
      <c r="F502" s="69" t="s">
        <v>698</v>
      </c>
      <c r="G502" s="69">
        <v>2</v>
      </c>
      <c r="H502" s="288">
        <v>42918.0416666667</v>
      </c>
      <c r="I502" s="288">
        <v>42920.0416666667</v>
      </c>
      <c r="J502" s="86">
        <f t="shared" si="14"/>
        <v>48</v>
      </c>
      <c r="K502" s="26">
        <v>23</v>
      </c>
      <c r="L502" s="86">
        <f t="shared" si="15"/>
        <v>1104</v>
      </c>
      <c r="M502" s="9"/>
    </row>
    <row r="503" spans="1:13">
      <c r="A503" s="287">
        <v>42920</v>
      </c>
      <c r="B503" s="168" t="s">
        <v>54</v>
      </c>
      <c r="C503" s="167" t="s">
        <v>82</v>
      </c>
      <c r="D503" s="154" t="s">
        <v>441</v>
      </c>
      <c r="E503" s="154" t="s">
        <v>280</v>
      </c>
      <c r="F503" s="69" t="s">
        <v>698</v>
      </c>
      <c r="G503" s="69">
        <v>3</v>
      </c>
      <c r="H503" s="288">
        <v>42913.9166666667</v>
      </c>
      <c r="I503" s="288">
        <v>42919.25</v>
      </c>
      <c r="J503" s="86">
        <f t="shared" si="14"/>
        <v>127.999999999185</v>
      </c>
      <c r="K503" s="26">
        <v>23</v>
      </c>
      <c r="L503" s="86">
        <f t="shared" si="15"/>
        <v>2943.99999998126</v>
      </c>
      <c r="M503" s="9"/>
    </row>
    <row r="504" spans="1:13">
      <c r="A504" s="287">
        <v>42922</v>
      </c>
      <c r="B504" s="168" t="s">
        <v>54</v>
      </c>
      <c r="C504" s="167" t="s">
        <v>39</v>
      </c>
      <c r="D504" s="154" t="s">
        <v>363</v>
      </c>
      <c r="E504" s="154" t="s">
        <v>342</v>
      </c>
      <c r="F504" s="69" t="s">
        <v>1085</v>
      </c>
      <c r="G504" s="69">
        <v>6</v>
      </c>
      <c r="H504" s="288">
        <v>42919.6666666667</v>
      </c>
      <c r="I504" s="288">
        <v>42920.4166666667</v>
      </c>
      <c r="J504" s="86">
        <f t="shared" si="14"/>
        <v>18</v>
      </c>
      <c r="K504" s="26">
        <v>23</v>
      </c>
      <c r="L504" s="86">
        <f t="shared" si="15"/>
        <v>414</v>
      </c>
      <c r="M504" s="9"/>
    </row>
    <row r="505" spans="1:13">
      <c r="A505" s="287">
        <v>42922</v>
      </c>
      <c r="B505" s="168" t="s">
        <v>54</v>
      </c>
      <c r="C505" s="167" t="s">
        <v>127</v>
      </c>
      <c r="D505" s="154" t="s">
        <v>380</v>
      </c>
      <c r="E505" s="154" t="s">
        <v>261</v>
      </c>
      <c r="F505" s="69" t="s">
        <v>801</v>
      </c>
      <c r="G505" s="69">
        <v>5</v>
      </c>
      <c r="H505" s="288">
        <v>42920.4583333333</v>
      </c>
      <c r="I505" s="288">
        <v>42920.5833333333</v>
      </c>
      <c r="J505" s="86">
        <f t="shared" si="14"/>
        <v>3</v>
      </c>
      <c r="K505" s="26">
        <v>25</v>
      </c>
      <c r="L505" s="86">
        <f t="shared" si="15"/>
        <v>75</v>
      </c>
      <c r="M505" s="9"/>
    </row>
    <row r="506" spans="1:13">
      <c r="A506" s="287">
        <v>42922</v>
      </c>
      <c r="B506" s="168" t="s">
        <v>54</v>
      </c>
      <c r="C506" s="167" t="s">
        <v>127</v>
      </c>
      <c r="D506" s="154" t="s">
        <v>380</v>
      </c>
      <c r="E506" s="154" t="s">
        <v>261</v>
      </c>
      <c r="F506" s="69" t="s">
        <v>690</v>
      </c>
      <c r="G506" s="69">
        <v>8</v>
      </c>
      <c r="H506" s="288">
        <v>42920.75</v>
      </c>
      <c r="I506" s="288">
        <v>42921.4166666667</v>
      </c>
      <c r="J506" s="86">
        <f t="shared" si="14"/>
        <v>16.0000000008149</v>
      </c>
      <c r="K506" s="26">
        <v>18</v>
      </c>
      <c r="L506" s="86">
        <f t="shared" si="15"/>
        <v>288.000000014668</v>
      </c>
      <c r="M506" s="9"/>
    </row>
    <row r="507" spans="1:13">
      <c r="A507" s="287">
        <v>42922</v>
      </c>
      <c r="B507" s="168" t="s">
        <v>54</v>
      </c>
      <c r="C507" s="167" t="s">
        <v>197</v>
      </c>
      <c r="D507" s="154" t="s">
        <v>572</v>
      </c>
      <c r="E507" s="155" t="s">
        <v>56</v>
      </c>
      <c r="F507" s="69" t="s">
        <v>698</v>
      </c>
      <c r="G507" s="69">
        <v>8</v>
      </c>
      <c r="H507" s="288">
        <v>42922.2916666667</v>
      </c>
      <c r="I507" s="288">
        <v>42922.4375</v>
      </c>
      <c r="J507" s="86">
        <f t="shared" si="14"/>
        <v>3.49999999918509</v>
      </c>
      <c r="K507" s="26">
        <v>18</v>
      </c>
      <c r="L507" s="86">
        <f t="shared" si="15"/>
        <v>62.9999999853317</v>
      </c>
      <c r="M507" s="9"/>
    </row>
    <row r="508" spans="1:13">
      <c r="A508" s="287">
        <v>42922</v>
      </c>
      <c r="B508" s="168" t="s">
        <v>54</v>
      </c>
      <c r="C508" s="167" t="s">
        <v>340</v>
      </c>
      <c r="D508" s="154" t="s">
        <v>578</v>
      </c>
      <c r="E508" s="155" t="s">
        <v>56</v>
      </c>
      <c r="F508" s="69" t="s">
        <v>695</v>
      </c>
      <c r="G508" s="69">
        <v>2</v>
      </c>
      <c r="H508" s="288">
        <v>42920.0416666667</v>
      </c>
      <c r="I508" s="288">
        <v>42921.875</v>
      </c>
      <c r="J508" s="86">
        <f t="shared" si="14"/>
        <v>43.9999999991851</v>
      </c>
      <c r="K508" s="26">
        <v>23</v>
      </c>
      <c r="L508" s="86">
        <f t="shared" si="15"/>
        <v>1011.99999998126</v>
      </c>
      <c r="M508" s="9"/>
    </row>
    <row r="509" spans="1:13">
      <c r="A509" s="287">
        <v>42922</v>
      </c>
      <c r="B509" s="168" t="s">
        <v>54</v>
      </c>
      <c r="C509" s="167" t="s">
        <v>340</v>
      </c>
      <c r="D509" s="154" t="s">
        <v>578</v>
      </c>
      <c r="E509" s="155" t="s">
        <v>56</v>
      </c>
      <c r="F509" s="69" t="s">
        <v>751</v>
      </c>
      <c r="G509" s="69">
        <v>8</v>
      </c>
      <c r="H509" s="288">
        <v>42921.4166666667</v>
      </c>
      <c r="I509" s="288">
        <v>42921.5833333333</v>
      </c>
      <c r="J509" s="86">
        <f t="shared" si="14"/>
        <v>3.99999999837019</v>
      </c>
      <c r="K509" s="26">
        <v>18</v>
      </c>
      <c r="L509" s="86">
        <f t="shared" si="15"/>
        <v>71.9999999706633</v>
      </c>
      <c r="M509" s="9"/>
    </row>
    <row r="510" spans="1:13">
      <c r="A510" s="287">
        <v>42922</v>
      </c>
      <c r="B510" s="168" t="s">
        <v>54</v>
      </c>
      <c r="C510" s="167" t="s">
        <v>328</v>
      </c>
      <c r="D510" s="154" t="s">
        <v>329</v>
      </c>
      <c r="E510" s="154" t="s">
        <v>330</v>
      </c>
      <c r="F510" s="69" t="s">
        <v>1549</v>
      </c>
      <c r="G510" s="69">
        <v>8</v>
      </c>
      <c r="H510" s="288">
        <v>42921.5833333333</v>
      </c>
      <c r="I510" s="288">
        <v>42921.7083333333</v>
      </c>
      <c r="J510" s="86">
        <f t="shared" si="14"/>
        <v>3</v>
      </c>
      <c r="K510" s="26">
        <v>18</v>
      </c>
      <c r="L510" s="86">
        <f t="shared" si="15"/>
        <v>54</v>
      </c>
      <c r="M510" s="9"/>
    </row>
    <row r="511" spans="1:13">
      <c r="A511" s="287">
        <v>42922</v>
      </c>
      <c r="B511" s="168" t="s">
        <v>54</v>
      </c>
      <c r="C511" s="167" t="s">
        <v>328</v>
      </c>
      <c r="D511" s="154" t="s">
        <v>430</v>
      </c>
      <c r="E511" s="154" t="s">
        <v>280</v>
      </c>
      <c r="F511" s="69" t="s">
        <v>695</v>
      </c>
      <c r="G511" s="69">
        <v>4</v>
      </c>
      <c r="H511" s="288">
        <v>42915.75</v>
      </c>
      <c r="I511" s="288">
        <v>42919.3333333333</v>
      </c>
      <c r="J511" s="86">
        <f t="shared" si="14"/>
        <v>85.9999999991851</v>
      </c>
      <c r="K511" s="26">
        <v>23</v>
      </c>
      <c r="L511" s="86">
        <f t="shared" si="15"/>
        <v>1977.99999998126</v>
      </c>
      <c r="M511" s="9"/>
    </row>
    <row r="512" spans="1:13">
      <c r="A512" s="287">
        <v>42924</v>
      </c>
      <c r="B512" s="168" t="s">
        <v>54</v>
      </c>
      <c r="C512" s="167" t="s">
        <v>39</v>
      </c>
      <c r="D512" s="154" t="s">
        <v>363</v>
      </c>
      <c r="E512" s="154" t="s">
        <v>342</v>
      </c>
      <c r="F512" s="69" t="s">
        <v>1016</v>
      </c>
      <c r="G512" s="69">
        <v>8</v>
      </c>
      <c r="H512" s="288">
        <v>42923.6666666667</v>
      </c>
      <c r="I512" s="288">
        <v>42924.0208333333</v>
      </c>
      <c r="J512" s="86">
        <f t="shared" si="14"/>
        <v>8.49999999837019</v>
      </c>
      <c r="K512" s="26">
        <v>18</v>
      </c>
      <c r="L512" s="86">
        <f t="shared" si="15"/>
        <v>152.999999970663</v>
      </c>
      <c r="M512" s="9"/>
    </row>
    <row r="513" spans="1:13">
      <c r="A513" s="287">
        <v>42924</v>
      </c>
      <c r="B513" s="159" t="s">
        <v>54</v>
      </c>
      <c r="C513" s="176" t="s">
        <v>38</v>
      </c>
      <c r="D513" s="175" t="s">
        <v>509</v>
      </c>
      <c r="E513" s="155" t="s">
        <v>56</v>
      </c>
      <c r="F513" s="69" t="s">
        <v>751</v>
      </c>
      <c r="G513" s="69">
        <v>7</v>
      </c>
      <c r="H513" s="288">
        <v>42919.875</v>
      </c>
      <c r="I513" s="288">
        <v>42920.875</v>
      </c>
      <c r="J513" s="86">
        <f t="shared" si="14"/>
        <v>24</v>
      </c>
      <c r="K513" s="26">
        <v>18</v>
      </c>
      <c r="L513" s="86">
        <f t="shared" si="15"/>
        <v>432</v>
      </c>
      <c r="M513" s="9"/>
    </row>
    <row r="514" spans="1:13">
      <c r="A514" s="287">
        <v>42924</v>
      </c>
      <c r="B514" s="159" t="s">
        <v>54</v>
      </c>
      <c r="C514" s="176" t="s">
        <v>38</v>
      </c>
      <c r="D514" s="175" t="s">
        <v>509</v>
      </c>
      <c r="E514" s="155" t="s">
        <v>56</v>
      </c>
      <c r="F514" s="69" t="s">
        <v>751</v>
      </c>
      <c r="G514" s="69">
        <v>7</v>
      </c>
      <c r="H514" s="288">
        <v>42922.0416666667</v>
      </c>
      <c r="I514" s="288">
        <v>42923.0416666667</v>
      </c>
      <c r="J514" s="86">
        <f t="shared" si="14"/>
        <v>24</v>
      </c>
      <c r="K514" s="26">
        <v>18</v>
      </c>
      <c r="L514" s="86">
        <f t="shared" si="15"/>
        <v>432</v>
      </c>
      <c r="M514" s="9"/>
    </row>
    <row r="515" spans="1:13">
      <c r="A515" s="287">
        <v>42924</v>
      </c>
      <c r="B515" s="159" t="s">
        <v>54</v>
      </c>
      <c r="C515" s="176" t="s">
        <v>38</v>
      </c>
      <c r="D515" s="175" t="s">
        <v>508</v>
      </c>
      <c r="E515" s="155" t="s">
        <v>56</v>
      </c>
      <c r="F515" s="69" t="s">
        <v>745</v>
      </c>
      <c r="G515" s="69">
        <v>10</v>
      </c>
      <c r="H515" s="288">
        <v>42916.0208333333</v>
      </c>
      <c r="I515" s="288">
        <v>42923.5</v>
      </c>
      <c r="J515" s="86">
        <f t="shared" si="14"/>
        <v>179.500000000815</v>
      </c>
      <c r="K515" s="26">
        <v>23</v>
      </c>
      <c r="L515" s="86">
        <f t="shared" si="15"/>
        <v>4128.50000001874</v>
      </c>
      <c r="M515" s="9"/>
    </row>
    <row r="516" spans="1:13">
      <c r="A516" s="287">
        <v>42924</v>
      </c>
      <c r="B516" s="168" t="s">
        <v>54</v>
      </c>
      <c r="C516" s="167" t="s">
        <v>340</v>
      </c>
      <c r="D516" s="154" t="s">
        <v>571</v>
      </c>
      <c r="E516" s="155" t="s">
        <v>56</v>
      </c>
      <c r="F516" s="69" t="s">
        <v>695</v>
      </c>
      <c r="G516" s="69">
        <v>2</v>
      </c>
      <c r="H516" s="288">
        <v>42922.0833333333</v>
      </c>
      <c r="I516" s="288">
        <v>42923.4583333333</v>
      </c>
      <c r="J516" s="86">
        <f t="shared" si="14"/>
        <v>33</v>
      </c>
      <c r="K516" s="26">
        <v>23</v>
      </c>
      <c r="L516" s="86">
        <f t="shared" si="15"/>
        <v>759</v>
      </c>
      <c r="M516" s="9"/>
    </row>
    <row r="517" spans="1:13">
      <c r="A517" s="287">
        <v>42924</v>
      </c>
      <c r="B517" s="168" t="s">
        <v>54</v>
      </c>
      <c r="C517" s="161" t="s">
        <v>46</v>
      </c>
      <c r="D517" s="168" t="s">
        <v>217</v>
      </c>
      <c r="E517" s="155" t="s">
        <v>56</v>
      </c>
      <c r="F517" s="69" t="s">
        <v>695</v>
      </c>
      <c r="G517" s="69">
        <v>3</v>
      </c>
      <c r="H517" s="288">
        <v>42919.25</v>
      </c>
      <c r="I517" s="288">
        <v>42923.9791666667</v>
      </c>
      <c r="J517" s="86">
        <f t="shared" si="14"/>
        <v>113.500000000815</v>
      </c>
      <c r="K517" s="26">
        <v>23</v>
      </c>
      <c r="L517" s="86">
        <f t="shared" si="15"/>
        <v>2610.50000001874</v>
      </c>
      <c r="M517" s="9"/>
    </row>
    <row r="518" spans="1:13">
      <c r="A518" s="287">
        <v>42926</v>
      </c>
      <c r="B518" s="168" t="s">
        <v>54</v>
      </c>
      <c r="C518" s="167" t="s">
        <v>39</v>
      </c>
      <c r="D518" s="168" t="s">
        <v>532</v>
      </c>
      <c r="E518" s="155" t="s">
        <v>56</v>
      </c>
      <c r="F518" s="69" t="s">
        <v>686</v>
      </c>
      <c r="G518" s="69">
        <v>7</v>
      </c>
      <c r="H518" s="288">
        <v>42924.9166666667</v>
      </c>
      <c r="I518" s="288">
        <v>42925</v>
      </c>
      <c r="J518" s="86">
        <f t="shared" si="14"/>
        <v>1.99999999918509</v>
      </c>
      <c r="K518" s="26">
        <v>18</v>
      </c>
      <c r="L518" s="86">
        <f t="shared" si="15"/>
        <v>35.9999999853317</v>
      </c>
      <c r="M518" s="9"/>
    </row>
    <row r="519" spans="1:13">
      <c r="A519" s="287">
        <v>42926</v>
      </c>
      <c r="B519" s="168" t="s">
        <v>54</v>
      </c>
      <c r="C519" s="167" t="s">
        <v>39</v>
      </c>
      <c r="D519" s="168" t="s">
        <v>532</v>
      </c>
      <c r="E519" s="155" t="s">
        <v>56</v>
      </c>
      <c r="F519" s="69" t="s">
        <v>686</v>
      </c>
      <c r="G519" s="69">
        <v>7</v>
      </c>
      <c r="H519" s="288">
        <v>42924.875</v>
      </c>
      <c r="I519" s="288">
        <v>42924.9166666667</v>
      </c>
      <c r="J519" s="86">
        <f t="shared" si="14"/>
        <v>1.00000000081491</v>
      </c>
      <c r="K519" s="26">
        <v>18</v>
      </c>
      <c r="L519" s="86">
        <f t="shared" si="15"/>
        <v>18.0000000146683</v>
      </c>
      <c r="M519" s="9"/>
    </row>
    <row r="520" spans="1:13">
      <c r="A520" s="287">
        <v>42926</v>
      </c>
      <c r="B520" s="168" t="s">
        <v>54</v>
      </c>
      <c r="C520" s="167" t="s">
        <v>39</v>
      </c>
      <c r="D520" s="168" t="s">
        <v>532</v>
      </c>
      <c r="E520" s="155" t="s">
        <v>56</v>
      </c>
      <c r="F520" s="69" t="s">
        <v>801</v>
      </c>
      <c r="G520" s="69">
        <v>7</v>
      </c>
      <c r="H520" s="288">
        <v>42924.625</v>
      </c>
      <c r="I520" s="288">
        <v>42924.875</v>
      </c>
      <c r="J520" s="86">
        <f t="shared" si="14"/>
        <v>6</v>
      </c>
      <c r="K520" s="26">
        <v>18</v>
      </c>
      <c r="L520" s="86">
        <f t="shared" si="15"/>
        <v>108</v>
      </c>
      <c r="M520" s="9"/>
    </row>
    <row r="521" spans="1:13">
      <c r="A521" s="287">
        <v>42926</v>
      </c>
      <c r="B521" s="168" t="s">
        <v>54</v>
      </c>
      <c r="C521" s="167" t="s">
        <v>197</v>
      </c>
      <c r="D521" s="168" t="s">
        <v>531</v>
      </c>
      <c r="E521" s="155" t="s">
        <v>56</v>
      </c>
      <c r="F521" s="69" t="s">
        <v>801</v>
      </c>
      <c r="G521" s="69">
        <v>7</v>
      </c>
      <c r="H521" s="288">
        <v>42924.5833333333</v>
      </c>
      <c r="I521" s="288">
        <v>42924.625</v>
      </c>
      <c r="J521" s="86">
        <f t="shared" si="14"/>
        <v>1.00000000081491</v>
      </c>
      <c r="K521" s="26">
        <v>18</v>
      </c>
      <c r="L521" s="86">
        <f t="shared" si="15"/>
        <v>18.0000000146683</v>
      </c>
      <c r="M521" s="9"/>
    </row>
    <row r="522" spans="1:13">
      <c r="A522" s="287">
        <v>42926</v>
      </c>
      <c r="B522" s="168" t="s">
        <v>54</v>
      </c>
      <c r="C522" s="167" t="s">
        <v>197</v>
      </c>
      <c r="D522" s="154" t="s">
        <v>572</v>
      </c>
      <c r="E522" s="155" t="s">
        <v>56</v>
      </c>
      <c r="F522" s="69" t="s">
        <v>1550</v>
      </c>
      <c r="G522" s="69">
        <v>7</v>
      </c>
      <c r="H522" s="288">
        <v>42923.8333333333</v>
      </c>
      <c r="I522" s="288">
        <v>42924.5833333333</v>
      </c>
      <c r="J522" s="86">
        <f t="shared" si="14"/>
        <v>18</v>
      </c>
      <c r="K522" s="26">
        <v>18</v>
      </c>
      <c r="L522" s="86">
        <f t="shared" si="15"/>
        <v>324</v>
      </c>
      <c r="M522" s="9"/>
    </row>
    <row r="523" spans="1:13">
      <c r="A523" s="287">
        <v>42926</v>
      </c>
      <c r="B523" s="159" t="s">
        <v>54</v>
      </c>
      <c r="C523" s="176" t="s">
        <v>38</v>
      </c>
      <c r="D523" s="175" t="s">
        <v>508</v>
      </c>
      <c r="E523" s="155" t="s">
        <v>56</v>
      </c>
      <c r="F523" s="69" t="s">
        <v>698</v>
      </c>
      <c r="G523" s="69">
        <v>5</v>
      </c>
      <c r="H523" s="288">
        <v>42922.8333333333</v>
      </c>
      <c r="I523" s="288">
        <v>42925.0833333333</v>
      </c>
      <c r="J523" s="86">
        <f t="shared" si="14"/>
        <v>54</v>
      </c>
      <c r="K523" s="26">
        <v>25</v>
      </c>
      <c r="L523" s="86">
        <f t="shared" si="15"/>
        <v>1350</v>
      </c>
      <c r="M523" s="9"/>
    </row>
    <row r="524" spans="1:13">
      <c r="A524" s="287">
        <v>42926</v>
      </c>
      <c r="B524" s="168" t="s">
        <v>54</v>
      </c>
      <c r="C524" s="167" t="s">
        <v>328</v>
      </c>
      <c r="D524" s="154" t="s">
        <v>432</v>
      </c>
      <c r="E524" s="154" t="s">
        <v>280</v>
      </c>
      <c r="F524" s="69" t="s">
        <v>801</v>
      </c>
      <c r="G524" s="69">
        <v>7</v>
      </c>
      <c r="H524" s="288">
        <v>42925</v>
      </c>
      <c r="I524" s="288">
        <v>42925.4166666667</v>
      </c>
      <c r="J524" s="86">
        <f t="shared" si="14"/>
        <v>10.0000000008149</v>
      </c>
      <c r="K524" s="26">
        <v>18</v>
      </c>
      <c r="L524" s="86">
        <f t="shared" si="15"/>
        <v>180.000000014668</v>
      </c>
      <c r="M524" s="9"/>
    </row>
    <row r="525" spans="1:13">
      <c r="A525" s="287">
        <v>42926</v>
      </c>
      <c r="B525" s="168" t="s">
        <v>54</v>
      </c>
      <c r="C525" s="167" t="s">
        <v>197</v>
      </c>
      <c r="D525" s="168" t="s">
        <v>529</v>
      </c>
      <c r="E525" s="155" t="s">
        <v>56</v>
      </c>
      <c r="F525" s="69" t="s">
        <v>1016</v>
      </c>
      <c r="G525" s="69">
        <v>7</v>
      </c>
      <c r="H525" s="288">
        <v>42925.4166666667</v>
      </c>
      <c r="I525" s="288">
        <v>42925.5833333333</v>
      </c>
      <c r="J525" s="86">
        <f t="shared" si="14"/>
        <v>3.99999999837019</v>
      </c>
      <c r="K525" s="26">
        <v>18</v>
      </c>
      <c r="L525" s="86">
        <f t="shared" si="15"/>
        <v>71.9999999706633</v>
      </c>
      <c r="M525" s="9"/>
    </row>
    <row r="526" spans="1:13">
      <c r="A526" s="287">
        <v>42926</v>
      </c>
      <c r="B526" s="168" t="s">
        <v>54</v>
      </c>
      <c r="C526" s="167" t="s">
        <v>340</v>
      </c>
      <c r="D526" s="154" t="s">
        <v>571</v>
      </c>
      <c r="E526" s="155" t="s">
        <v>56</v>
      </c>
      <c r="F526" s="69" t="s">
        <v>801</v>
      </c>
      <c r="G526" s="69">
        <v>7</v>
      </c>
      <c r="H526" s="288">
        <v>42925.5833333333</v>
      </c>
      <c r="I526" s="288">
        <v>42925.8333333333</v>
      </c>
      <c r="J526" s="86">
        <f t="shared" si="14"/>
        <v>6</v>
      </c>
      <c r="K526" s="26">
        <v>18</v>
      </c>
      <c r="L526" s="86">
        <f t="shared" si="15"/>
        <v>108</v>
      </c>
      <c r="M526" s="9"/>
    </row>
    <row r="527" spans="1:13">
      <c r="A527" s="287">
        <v>42926</v>
      </c>
      <c r="B527" s="168" t="s">
        <v>54</v>
      </c>
      <c r="C527" s="167" t="s">
        <v>340</v>
      </c>
      <c r="D527" s="154" t="s">
        <v>571</v>
      </c>
      <c r="E527" s="155" t="s">
        <v>56</v>
      </c>
      <c r="F527" s="69" t="s">
        <v>1232</v>
      </c>
      <c r="G527" s="69">
        <v>7</v>
      </c>
      <c r="H527" s="288">
        <v>42925.8333333333</v>
      </c>
      <c r="I527" s="288">
        <v>42925.9583333333</v>
      </c>
      <c r="J527" s="86">
        <f t="shared" si="14"/>
        <v>3</v>
      </c>
      <c r="K527" s="26">
        <v>18</v>
      </c>
      <c r="L527" s="86">
        <f t="shared" si="15"/>
        <v>54</v>
      </c>
      <c r="M527" s="9"/>
    </row>
    <row r="528" spans="1:13">
      <c r="A528" s="287">
        <v>42926</v>
      </c>
      <c r="B528" s="168" t="s">
        <v>54</v>
      </c>
      <c r="C528" s="167" t="s">
        <v>328</v>
      </c>
      <c r="D528" s="154" t="s">
        <v>429</v>
      </c>
      <c r="E528" s="154" t="s">
        <v>280</v>
      </c>
      <c r="F528" s="69" t="s">
        <v>801</v>
      </c>
      <c r="G528" s="69">
        <v>7</v>
      </c>
      <c r="H528" s="288">
        <v>42925.9583333333</v>
      </c>
      <c r="I528" s="288">
        <v>42926.0833333333</v>
      </c>
      <c r="J528" s="86">
        <f t="shared" si="14"/>
        <v>3</v>
      </c>
      <c r="K528" s="26">
        <v>18</v>
      </c>
      <c r="L528" s="86">
        <f t="shared" si="15"/>
        <v>54</v>
      </c>
      <c r="M528" s="9"/>
    </row>
    <row r="529" spans="1:13">
      <c r="A529" s="287">
        <v>42926</v>
      </c>
      <c r="B529" s="168" t="s">
        <v>54</v>
      </c>
      <c r="C529" s="167" t="s">
        <v>328</v>
      </c>
      <c r="D529" s="154" t="s">
        <v>429</v>
      </c>
      <c r="E529" s="154" t="s">
        <v>280</v>
      </c>
      <c r="F529" s="69" t="s">
        <v>695</v>
      </c>
      <c r="G529" s="69">
        <v>4</v>
      </c>
      <c r="H529" s="288">
        <v>42919.75</v>
      </c>
      <c r="I529" s="288">
        <v>42926.25</v>
      </c>
      <c r="J529" s="86">
        <f t="shared" si="14"/>
        <v>156</v>
      </c>
      <c r="K529" s="26">
        <v>23</v>
      </c>
      <c r="L529" s="86">
        <f t="shared" si="15"/>
        <v>3588</v>
      </c>
      <c r="M529" s="9"/>
    </row>
    <row r="530" spans="1:13">
      <c r="A530" s="287">
        <v>42926</v>
      </c>
      <c r="B530" s="168" t="s">
        <v>54</v>
      </c>
      <c r="C530" s="167" t="s">
        <v>328</v>
      </c>
      <c r="D530" s="154" t="s">
        <v>432</v>
      </c>
      <c r="E530" s="154" t="s">
        <v>280</v>
      </c>
      <c r="F530" s="69" t="s">
        <v>695</v>
      </c>
      <c r="G530" s="69">
        <v>1</v>
      </c>
      <c r="H530" s="288">
        <v>42916.9166666667</v>
      </c>
      <c r="I530" s="288">
        <v>42925.3333333333</v>
      </c>
      <c r="J530" s="86">
        <f t="shared" si="14"/>
        <v>201.99999999837</v>
      </c>
      <c r="K530" s="26">
        <v>23</v>
      </c>
      <c r="L530" s="86">
        <f t="shared" si="15"/>
        <v>4645.99999996251</v>
      </c>
      <c r="M530" s="9"/>
    </row>
    <row r="531" spans="1:13">
      <c r="A531" s="287">
        <v>42928</v>
      </c>
      <c r="B531" s="159" t="s">
        <v>54</v>
      </c>
      <c r="C531" s="176" t="s">
        <v>295</v>
      </c>
      <c r="D531" s="175" t="s">
        <v>511</v>
      </c>
      <c r="E531" s="155" t="s">
        <v>56</v>
      </c>
      <c r="F531" s="69" t="s">
        <v>698</v>
      </c>
      <c r="G531" s="69">
        <v>9</v>
      </c>
      <c r="H531" s="288">
        <v>42919.8333333333</v>
      </c>
      <c r="I531" s="288">
        <v>42925.875</v>
      </c>
      <c r="J531" s="86">
        <f t="shared" si="14"/>
        <v>144.999999999942</v>
      </c>
      <c r="K531" s="26">
        <v>23</v>
      </c>
      <c r="L531" s="86">
        <f t="shared" si="15"/>
        <v>3334.99999999866</v>
      </c>
      <c r="M531" s="9"/>
    </row>
    <row r="532" spans="1:13">
      <c r="A532" s="287">
        <v>42928</v>
      </c>
      <c r="B532" s="168" t="s">
        <v>54</v>
      </c>
      <c r="C532" s="167" t="s">
        <v>328</v>
      </c>
      <c r="D532" s="154" t="s">
        <v>432</v>
      </c>
      <c r="E532" s="154" t="s">
        <v>280</v>
      </c>
      <c r="F532" s="69" t="s">
        <v>698</v>
      </c>
      <c r="G532" s="69">
        <v>2</v>
      </c>
      <c r="H532" s="288">
        <v>42923.9583333333</v>
      </c>
      <c r="I532" s="288">
        <v>42927.875</v>
      </c>
      <c r="J532" s="86">
        <f t="shared" si="14"/>
        <v>93.9999999999418</v>
      </c>
      <c r="K532" s="26">
        <v>23</v>
      </c>
      <c r="L532" s="86">
        <f t="shared" si="15"/>
        <v>2161.99999999866</v>
      </c>
      <c r="M532" s="9"/>
    </row>
    <row r="533" spans="1:13">
      <c r="A533" s="287">
        <v>42928</v>
      </c>
      <c r="B533" s="168" t="s">
        <v>54</v>
      </c>
      <c r="C533" s="167" t="s">
        <v>444</v>
      </c>
      <c r="D533" s="154" t="s">
        <v>445</v>
      </c>
      <c r="E533" s="154" t="s">
        <v>280</v>
      </c>
      <c r="F533" s="69" t="s">
        <v>698</v>
      </c>
      <c r="G533" s="69">
        <v>2</v>
      </c>
      <c r="H533" s="288">
        <v>42927.875</v>
      </c>
      <c r="I533" s="288">
        <v>42927.8958333333</v>
      </c>
      <c r="J533" s="86">
        <f t="shared" si="14"/>
        <v>0.500000000058208</v>
      </c>
      <c r="K533" s="26">
        <v>23</v>
      </c>
      <c r="L533" s="86">
        <f t="shared" si="15"/>
        <v>11.5000000013388</v>
      </c>
      <c r="M533" s="9"/>
    </row>
    <row r="534" spans="1:13">
      <c r="A534" s="287">
        <v>42928</v>
      </c>
      <c r="B534" s="168" t="s">
        <v>54</v>
      </c>
      <c r="C534" s="167" t="s">
        <v>444</v>
      </c>
      <c r="D534" s="154" t="s">
        <v>445</v>
      </c>
      <c r="E534" s="154" t="s">
        <v>280</v>
      </c>
      <c r="F534" s="69" t="s">
        <v>1016</v>
      </c>
      <c r="G534" s="69">
        <v>2</v>
      </c>
      <c r="H534" s="288">
        <v>42927.8958333333</v>
      </c>
      <c r="I534" s="288">
        <v>42927.9375</v>
      </c>
      <c r="J534" s="86">
        <f t="shared" si="14"/>
        <v>1.00000000081491</v>
      </c>
      <c r="K534" s="26">
        <v>23</v>
      </c>
      <c r="L534" s="86">
        <f>J534*K534</f>
        <v>23.0000000187429</v>
      </c>
      <c r="M534" s="9"/>
    </row>
    <row r="535" spans="1:13">
      <c r="A535" s="287">
        <v>42930</v>
      </c>
      <c r="B535" s="168" t="s">
        <v>54</v>
      </c>
      <c r="C535" s="167" t="s">
        <v>30</v>
      </c>
      <c r="D535" s="154" t="s">
        <v>580</v>
      </c>
      <c r="E535" s="155" t="s">
        <v>56</v>
      </c>
      <c r="F535" s="69" t="s">
        <v>751</v>
      </c>
      <c r="G535" s="69">
        <v>8</v>
      </c>
      <c r="H535" s="288">
        <v>42926.4166666667</v>
      </c>
      <c r="I535" s="288">
        <v>42926.625</v>
      </c>
      <c r="J535" s="86">
        <f>(I535-H535)*24</f>
        <v>5.00000000005821</v>
      </c>
      <c r="K535" s="26">
        <v>18</v>
      </c>
      <c r="L535" s="86">
        <f>J535*K535</f>
        <v>90.0000000010477</v>
      </c>
      <c r="M535" s="9"/>
    </row>
    <row r="536" spans="1:13">
      <c r="A536" s="287">
        <v>42930</v>
      </c>
      <c r="B536" s="168" t="s">
        <v>54</v>
      </c>
      <c r="C536" s="167" t="s">
        <v>30</v>
      </c>
      <c r="D536" s="154" t="s">
        <v>580</v>
      </c>
      <c r="E536" s="155" t="s">
        <v>56</v>
      </c>
      <c r="F536" s="69" t="s">
        <v>751</v>
      </c>
      <c r="G536" s="69">
        <v>8</v>
      </c>
      <c r="H536" s="288">
        <v>42926.625</v>
      </c>
      <c r="I536" s="288">
        <v>42926.7083333333</v>
      </c>
      <c r="J536" s="86">
        <f>(I536-H536)*24</f>
        <v>2.00000000005821</v>
      </c>
      <c r="K536" s="26">
        <v>18</v>
      </c>
      <c r="L536" s="86">
        <f>J536*K536</f>
        <v>36.0000000010477</v>
      </c>
      <c r="M536" s="9"/>
    </row>
    <row r="537" spans="1:13">
      <c r="A537" s="287">
        <v>42930</v>
      </c>
      <c r="B537" s="168" t="s">
        <v>54</v>
      </c>
      <c r="C537" s="167" t="s">
        <v>30</v>
      </c>
      <c r="D537" s="154" t="s">
        <v>580</v>
      </c>
      <c r="E537" s="155" t="s">
        <v>56</v>
      </c>
      <c r="F537" s="69" t="s">
        <v>751</v>
      </c>
      <c r="G537" s="69">
        <v>8</v>
      </c>
      <c r="H537" s="288">
        <v>42925.9583333333</v>
      </c>
      <c r="I537" s="288">
        <v>42926.375</v>
      </c>
      <c r="J537" s="86">
        <f>(I537-H537)*24</f>
        <v>9.99999999994179</v>
      </c>
      <c r="K537" s="26">
        <v>18</v>
      </c>
      <c r="L537" s="86">
        <f>J537*K537</f>
        <v>179.999999998952</v>
      </c>
      <c r="M537" s="9"/>
    </row>
    <row r="538" spans="1:13">
      <c r="A538" s="287">
        <v>42930</v>
      </c>
      <c r="B538" s="168" t="s">
        <v>54</v>
      </c>
      <c r="C538" s="167" t="s">
        <v>30</v>
      </c>
      <c r="D538" s="154" t="s">
        <v>580</v>
      </c>
      <c r="E538" s="155" t="s">
        <v>56</v>
      </c>
      <c r="F538" s="69" t="s">
        <v>751</v>
      </c>
      <c r="G538" s="69">
        <v>8</v>
      </c>
      <c r="H538" s="288">
        <v>42929</v>
      </c>
      <c r="I538" s="288">
        <v>42929.0833333333</v>
      </c>
      <c r="J538" s="86">
        <f>(I538-H538)*24</f>
        <v>2.00000000005821</v>
      </c>
      <c r="K538" s="26">
        <v>18</v>
      </c>
      <c r="L538" s="86">
        <f>J538*K538</f>
        <v>36.0000000010477</v>
      </c>
      <c r="M538" s="9"/>
    </row>
    <row r="539" spans="1:13">
      <c r="A539" s="287">
        <v>42930</v>
      </c>
      <c r="B539" s="159" t="s">
        <v>54</v>
      </c>
      <c r="C539" s="176" t="s">
        <v>295</v>
      </c>
      <c r="D539" s="175" t="s">
        <v>511</v>
      </c>
      <c r="E539" s="155" t="s">
        <v>56</v>
      </c>
      <c r="F539" s="69" t="s">
        <v>751</v>
      </c>
      <c r="G539" s="69">
        <v>8</v>
      </c>
      <c r="H539" s="288">
        <v>42929.0833333333</v>
      </c>
      <c r="I539" s="288">
        <v>42929.9583333333</v>
      </c>
      <c r="J539" s="86">
        <f t="shared" ref="J539:J598" si="16">(I539-H539)*24</f>
        <v>21</v>
      </c>
      <c r="K539" s="26">
        <v>18</v>
      </c>
      <c r="L539" s="86">
        <f t="shared" ref="L539:L598" si="17">J539*K539</f>
        <v>378</v>
      </c>
      <c r="M539" s="9"/>
    </row>
    <row r="540" spans="1:13">
      <c r="A540" s="287">
        <v>42930</v>
      </c>
      <c r="B540" s="168" t="s">
        <v>54</v>
      </c>
      <c r="C540" s="167" t="s">
        <v>46</v>
      </c>
      <c r="D540" s="154" t="s">
        <v>593</v>
      </c>
      <c r="E540" s="155" t="s">
        <v>56</v>
      </c>
      <c r="F540" s="69" t="s">
        <v>698</v>
      </c>
      <c r="G540" s="69">
        <v>7</v>
      </c>
      <c r="H540" s="288">
        <v>42926.0833333333</v>
      </c>
      <c r="I540" s="288">
        <v>42928.0625</v>
      </c>
      <c r="J540" s="86">
        <v>32.5</v>
      </c>
      <c r="K540" s="26">
        <v>18</v>
      </c>
      <c r="L540" s="86">
        <f t="shared" si="17"/>
        <v>585</v>
      </c>
      <c r="M540" s="9"/>
    </row>
    <row r="541" spans="1:13">
      <c r="A541" s="287">
        <v>42930</v>
      </c>
      <c r="B541" s="168" t="s">
        <v>54</v>
      </c>
      <c r="C541" s="167" t="s">
        <v>328</v>
      </c>
      <c r="D541" s="154" t="s">
        <v>430</v>
      </c>
      <c r="E541" s="154" t="s">
        <v>280</v>
      </c>
      <c r="F541" s="69" t="s">
        <v>698</v>
      </c>
      <c r="G541" s="69">
        <v>6</v>
      </c>
      <c r="H541" s="288">
        <v>42920.6666666667</v>
      </c>
      <c r="I541" s="288">
        <v>42926.7916666667</v>
      </c>
      <c r="J541" s="86">
        <f t="shared" si="16"/>
        <v>147</v>
      </c>
      <c r="K541" s="26">
        <v>18</v>
      </c>
      <c r="L541" s="86">
        <f t="shared" si="17"/>
        <v>2646</v>
      </c>
      <c r="M541" s="9"/>
    </row>
    <row r="542" spans="1:13">
      <c r="A542" s="287">
        <v>42930</v>
      </c>
      <c r="B542" s="168" t="s">
        <v>54</v>
      </c>
      <c r="C542" s="167" t="s">
        <v>340</v>
      </c>
      <c r="D542" s="154" t="s">
        <v>578</v>
      </c>
      <c r="E542" s="155" t="s">
        <v>56</v>
      </c>
      <c r="F542" s="69" t="s">
        <v>801</v>
      </c>
      <c r="G542" s="69">
        <v>6</v>
      </c>
      <c r="H542" s="288">
        <v>42926.7916666667</v>
      </c>
      <c r="I542" s="288">
        <v>42927.0416666667</v>
      </c>
      <c r="J542" s="86">
        <f t="shared" si="16"/>
        <v>6</v>
      </c>
      <c r="K542" s="26">
        <v>18</v>
      </c>
      <c r="L542" s="86">
        <f t="shared" si="17"/>
        <v>108</v>
      </c>
      <c r="M542" s="9"/>
    </row>
    <row r="543" spans="1:13">
      <c r="A543" s="287">
        <v>42930</v>
      </c>
      <c r="B543" s="159" t="s">
        <v>54</v>
      </c>
      <c r="C543" s="176" t="s">
        <v>295</v>
      </c>
      <c r="D543" s="175" t="s">
        <v>511</v>
      </c>
      <c r="E543" s="155" t="s">
        <v>56</v>
      </c>
      <c r="F543" s="69" t="s">
        <v>801</v>
      </c>
      <c r="G543" s="69">
        <v>5</v>
      </c>
      <c r="H543" s="288">
        <v>42928.625</v>
      </c>
      <c r="I543" s="288">
        <v>42929.0416666667</v>
      </c>
      <c r="J543" s="86">
        <f t="shared" si="16"/>
        <v>10.0000000008149</v>
      </c>
      <c r="K543" s="26">
        <v>25</v>
      </c>
      <c r="L543" s="86">
        <f t="shared" si="17"/>
        <v>250.000000020373</v>
      </c>
      <c r="M543" s="9"/>
    </row>
    <row r="544" spans="1:13">
      <c r="A544" s="287">
        <v>42930</v>
      </c>
      <c r="B544" s="159" t="s">
        <v>54</v>
      </c>
      <c r="C544" s="176" t="s">
        <v>295</v>
      </c>
      <c r="D544" s="175" t="s">
        <v>511</v>
      </c>
      <c r="E544" s="155" t="s">
        <v>56</v>
      </c>
      <c r="F544" s="69" t="s">
        <v>751</v>
      </c>
      <c r="G544" s="69">
        <v>5</v>
      </c>
      <c r="H544" s="288">
        <v>42929.0416666667</v>
      </c>
      <c r="I544" s="288">
        <v>42929.5208333333</v>
      </c>
      <c r="J544" s="86">
        <f t="shared" si="16"/>
        <v>11.4999999983702</v>
      </c>
      <c r="K544" s="26">
        <v>25</v>
      </c>
      <c r="L544" s="86">
        <f t="shared" si="17"/>
        <v>287.499999959255</v>
      </c>
      <c r="M544" s="9"/>
    </row>
    <row r="545" spans="1:13">
      <c r="A545" s="287">
        <v>42930</v>
      </c>
      <c r="B545" s="168" t="s">
        <v>54</v>
      </c>
      <c r="C545" s="167" t="s">
        <v>39</v>
      </c>
      <c r="D545" s="168" t="s">
        <v>533</v>
      </c>
      <c r="E545" s="155" t="s">
        <v>56</v>
      </c>
      <c r="F545" s="69" t="s">
        <v>1451</v>
      </c>
      <c r="G545" s="69">
        <v>1</v>
      </c>
      <c r="H545" s="288">
        <v>42927.9791666667</v>
      </c>
      <c r="I545" s="288">
        <v>42929.8958333333</v>
      </c>
      <c r="J545" s="86">
        <f t="shared" si="16"/>
        <v>45.9999999983702</v>
      </c>
      <c r="K545" s="26">
        <v>23</v>
      </c>
      <c r="L545" s="86">
        <f t="shared" si="17"/>
        <v>1057.99999996251</v>
      </c>
      <c r="M545" s="9"/>
    </row>
    <row r="546" spans="1:13">
      <c r="A546" s="287">
        <v>42932</v>
      </c>
      <c r="B546" s="168" t="s">
        <v>54</v>
      </c>
      <c r="C546" s="167" t="s">
        <v>82</v>
      </c>
      <c r="D546" s="154" t="s">
        <v>441</v>
      </c>
      <c r="E546" s="154" t="s">
        <v>280</v>
      </c>
      <c r="F546" s="69" t="s">
        <v>1085</v>
      </c>
      <c r="G546" s="69">
        <v>4</v>
      </c>
      <c r="H546" s="288">
        <v>42930.4166666667</v>
      </c>
      <c r="I546" s="288">
        <v>42930.5833333333</v>
      </c>
      <c r="J546" s="86">
        <f t="shared" si="16"/>
        <v>3.99999999837019</v>
      </c>
      <c r="K546" s="26">
        <v>23</v>
      </c>
      <c r="L546" s="86">
        <f t="shared" si="17"/>
        <v>91.9999999625143</v>
      </c>
      <c r="M546" s="9"/>
    </row>
    <row r="547" spans="1:13">
      <c r="A547" s="287">
        <v>42932</v>
      </c>
      <c r="B547" s="168" t="s">
        <v>54</v>
      </c>
      <c r="C547" s="167" t="s">
        <v>82</v>
      </c>
      <c r="D547" s="154" t="s">
        <v>432</v>
      </c>
      <c r="E547" s="154" t="s">
        <v>280</v>
      </c>
      <c r="F547" s="69" t="s">
        <v>698</v>
      </c>
      <c r="G547" s="69">
        <v>7</v>
      </c>
      <c r="H547" s="288">
        <v>42929.7916666667</v>
      </c>
      <c r="I547" s="288">
        <v>42930.5416666667</v>
      </c>
      <c r="J547" s="86">
        <f t="shared" si="16"/>
        <v>18</v>
      </c>
      <c r="K547" s="26">
        <v>18</v>
      </c>
      <c r="L547" s="86">
        <f t="shared" si="17"/>
        <v>324</v>
      </c>
      <c r="M547" s="9"/>
    </row>
    <row r="548" spans="1:13">
      <c r="A548" s="287">
        <v>42932</v>
      </c>
      <c r="B548" s="168" t="s">
        <v>54</v>
      </c>
      <c r="C548" s="167" t="s">
        <v>39</v>
      </c>
      <c r="D548" s="168" t="s">
        <v>533</v>
      </c>
      <c r="E548" s="155" t="s">
        <v>56</v>
      </c>
      <c r="F548" s="69" t="s">
        <v>698</v>
      </c>
      <c r="G548" s="69">
        <v>2</v>
      </c>
      <c r="H548" s="288">
        <v>42927.9375</v>
      </c>
      <c r="I548" s="288">
        <v>42931.6458333333</v>
      </c>
      <c r="J548" s="86">
        <f t="shared" si="16"/>
        <v>88.9999999991851</v>
      </c>
      <c r="K548" s="26">
        <v>23</v>
      </c>
      <c r="L548" s="86">
        <f t="shared" si="17"/>
        <v>2046.99999998126</v>
      </c>
      <c r="M548" s="9"/>
    </row>
    <row r="549" spans="1:13">
      <c r="A549" s="287">
        <v>42932</v>
      </c>
      <c r="B549" s="168" t="s">
        <v>54</v>
      </c>
      <c r="C549" s="167" t="s">
        <v>39</v>
      </c>
      <c r="D549" s="168" t="s">
        <v>533</v>
      </c>
      <c r="E549" s="155" t="s">
        <v>56</v>
      </c>
      <c r="F549" s="69" t="s">
        <v>690</v>
      </c>
      <c r="G549" s="69">
        <v>6</v>
      </c>
      <c r="H549" s="288">
        <v>42929.8958333333</v>
      </c>
      <c r="I549" s="288">
        <v>42931</v>
      </c>
      <c r="J549" s="86">
        <f t="shared" si="16"/>
        <v>26.5000000008149</v>
      </c>
      <c r="K549" s="26">
        <v>18</v>
      </c>
      <c r="L549" s="86">
        <f t="shared" si="17"/>
        <v>477.000000014668</v>
      </c>
      <c r="M549" s="9"/>
    </row>
    <row r="550" spans="1:13">
      <c r="A550" s="287">
        <v>42932</v>
      </c>
      <c r="B550" s="168" t="s">
        <v>54</v>
      </c>
      <c r="C550" s="167" t="s">
        <v>39</v>
      </c>
      <c r="D550" s="168" t="s">
        <v>533</v>
      </c>
      <c r="E550" s="155" t="s">
        <v>56</v>
      </c>
      <c r="F550" s="69" t="s">
        <v>690</v>
      </c>
      <c r="G550" s="69">
        <v>6</v>
      </c>
      <c r="H550" s="288">
        <v>42930.2916666667</v>
      </c>
      <c r="I550" s="288">
        <v>42931.6875</v>
      </c>
      <c r="J550" s="86">
        <f t="shared" si="16"/>
        <v>33.4999999991851</v>
      </c>
      <c r="K550" s="26">
        <v>18</v>
      </c>
      <c r="L550" s="86">
        <f t="shared" si="17"/>
        <v>602.999999985332</v>
      </c>
      <c r="M550" s="9"/>
    </row>
    <row r="551" spans="1:13">
      <c r="A551" s="287">
        <v>42934</v>
      </c>
      <c r="B551" s="168" t="s">
        <v>54</v>
      </c>
      <c r="C551" s="167" t="s">
        <v>46</v>
      </c>
      <c r="D551" s="154" t="s">
        <v>593</v>
      </c>
      <c r="E551" s="155" t="s">
        <v>56</v>
      </c>
      <c r="F551" s="69" t="s">
        <v>695</v>
      </c>
      <c r="G551" s="69">
        <v>2</v>
      </c>
      <c r="H551" s="288">
        <v>42931.6458333333</v>
      </c>
      <c r="I551" s="288">
        <v>42932.6666666667</v>
      </c>
      <c r="J551" s="86">
        <f t="shared" si="16"/>
        <v>24.5000000016298</v>
      </c>
      <c r="K551" s="26">
        <v>23</v>
      </c>
      <c r="L551" s="86">
        <f t="shared" si="17"/>
        <v>563.500000037486</v>
      </c>
      <c r="M551" s="9"/>
    </row>
    <row r="552" spans="1:13">
      <c r="A552" s="287">
        <v>42934</v>
      </c>
      <c r="B552" s="168" t="s">
        <v>54</v>
      </c>
      <c r="C552" s="167" t="s">
        <v>328</v>
      </c>
      <c r="D552" s="154" t="s">
        <v>329</v>
      </c>
      <c r="E552" s="154" t="s">
        <v>330</v>
      </c>
      <c r="F552" s="69" t="s">
        <v>1085</v>
      </c>
      <c r="G552" s="69">
        <v>2</v>
      </c>
      <c r="H552" s="288">
        <v>42933.6458333333</v>
      </c>
      <c r="I552" s="288">
        <v>42933.7708333333</v>
      </c>
      <c r="J552" s="86">
        <f t="shared" si="16"/>
        <v>3</v>
      </c>
      <c r="K552" s="26">
        <v>23</v>
      </c>
      <c r="L552" s="86">
        <f t="shared" si="17"/>
        <v>69</v>
      </c>
      <c r="M552" s="9"/>
    </row>
    <row r="553" spans="1:13">
      <c r="A553" s="287">
        <v>42934</v>
      </c>
      <c r="B553" s="159" t="s">
        <v>54</v>
      </c>
      <c r="C553" s="176" t="s">
        <v>295</v>
      </c>
      <c r="D553" s="175" t="s">
        <v>511</v>
      </c>
      <c r="E553" s="155" t="s">
        <v>56</v>
      </c>
      <c r="F553" s="69" t="s">
        <v>751</v>
      </c>
      <c r="G553" s="69">
        <v>2</v>
      </c>
      <c r="H553" s="288">
        <v>42933</v>
      </c>
      <c r="I553" s="288">
        <v>42933.6458333333</v>
      </c>
      <c r="J553" s="86">
        <f t="shared" si="16"/>
        <v>15.4999999991851</v>
      </c>
      <c r="K553" s="26">
        <v>23</v>
      </c>
      <c r="L553" s="86">
        <f t="shared" si="17"/>
        <v>356.499999981257</v>
      </c>
      <c r="M553" s="9"/>
    </row>
    <row r="554" spans="1:13">
      <c r="A554" s="287">
        <v>42934</v>
      </c>
      <c r="B554" s="168" t="s">
        <v>54</v>
      </c>
      <c r="C554" s="167" t="s">
        <v>328</v>
      </c>
      <c r="D554" s="154" t="s">
        <v>329</v>
      </c>
      <c r="E554" s="154" t="s">
        <v>330</v>
      </c>
      <c r="F554" s="69" t="s">
        <v>1016</v>
      </c>
      <c r="G554" s="69">
        <v>2</v>
      </c>
      <c r="H554" s="288">
        <v>42933.7708333333</v>
      </c>
      <c r="I554" s="288">
        <v>42933.8958333333</v>
      </c>
      <c r="J554" s="86">
        <f t="shared" si="16"/>
        <v>3</v>
      </c>
      <c r="K554" s="26">
        <v>23</v>
      </c>
      <c r="L554" s="86">
        <f t="shared" si="17"/>
        <v>69</v>
      </c>
      <c r="M554" s="9"/>
    </row>
    <row r="555" spans="1:13">
      <c r="A555" s="287">
        <v>42934</v>
      </c>
      <c r="B555" s="168" t="s">
        <v>54</v>
      </c>
      <c r="C555" s="167" t="s">
        <v>30</v>
      </c>
      <c r="D555" s="154" t="s">
        <v>580</v>
      </c>
      <c r="E555" s="155" t="s">
        <v>56</v>
      </c>
      <c r="F555" s="69" t="s">
        <v>698</v>
      </c>
      <c r="G555" s="69">
        <v>1</v>
      </c>
      <c r="H555" s="288">
        <v>42931</v>
      </c>
      <c r="I555" s="288">
        <v>42931.6875</v>
      </c>
      <c r="J555" s="86">
        <f t="shared" si="16"/>
        <v>16.5</v>
      </c>
      <c r="K555" s="26">
        <v>23</v>
      </c>
      <c r="L555" s="86">
        <f t="shared" si="17"/>
        <v>379.5</v>
      </c>
      <c r="M555" s="9"/>
    </row>
    <row r="556" spans="1:13">
      <c r="A556" s="287">
        <v>42934</v>
      </c>
      <c r="B556" s="159" t="s">
        <v>54</v>
      </c>
      <c r="C556" s="176" t="s">
        <v>295</v>
      </c>
      <c r="D556" s="175" t="s">
        <v>511</v>
      </c>
      <c r="E556" s="155" t="s">
        <v>56</v>
      </c>
      <c r="F556" s="69" t="s">
        <v>751</v>
      </c>
      <c r="G556" s="69">
        <v>7</v>
      </c>
      <c r="H556" s="288">
        <v>42932.1666666667</v>
      </c>
      <c r="I556" s="288">
        <v>42932.875</v>
      </c>
      <c r="J556" s="86">
        <f t="shared" si="16"/>
        <v>16.9999999991851</v>
      </c>
      <c r="K556" s="26">
        <v>18</v>
      </c>
      <c r="L556" s="86">
        <f t="shared" si="17"/>
        <v>305.999999985332</v>
      </c>
      <c r="M556" s="9"/>
    </row>
    <row r="557" spans="1:13">
      <c r="A557" s="287">
        <v>42934</v>
      </c>
      <c r="B557" s="159" t="s">
        <v>54</v>
      </c>
      <c r="C557" s="176" t="s">
        <v>295</v>
      </c>
      <c r="D557" s="175" t="s">
        <v>511</v>
      </c>
      <c r="E557" s="155" t="s">
        <v>56</v>
      </c>
      <c r="F557" s="69" t="s">
        <v>751</v>
      </c>
      <c r="G557" s="69">
        <v>8</v>
      </c>
      <c r="H557" s="288">
        <v>42933.8333333333</v>
      </c>
      <c r="I557" s="288">
        <v>42933.9583333333</v>
      </c>
      <c r="J557" s="86">
        <f t="shared" si="16"/>
        <v>3</v>
      </c>
      <c r="K557" s="26">
        <v>18</v>
      </c>
      <c r="L557" s="86">
        <f t="shared" si="17"/>
        <v>54</v>
      </c>
      <c r="M557" s="9"/>
    </row>
    <row r="558" spans="1:13">
      <c r="A558" s="287">
        <v>42936</v>
      </c>
      <c r="B558" s="168" t="s">
        <v>54</v>
      </c>
      <c r="C558" s="167" t="s">
        <v>46</v>
      </c>
      <c r="D558" s="154" t="s">
        <v>593</v>
      </c>
      <c r="E558" s="155" t="s">
        <v>56</v>
      </c>
      <c r="F558" s="69" t="s">
        <v>801</v>
      </c>
      <c r="G558" s="69">
        <v>8</v>
      </c>
      <c r="H558" s="288">
        <v>42934.2916666667</v>
      </c>
      <c r="I558" s="288">
        <v>42934.4583333333</v>
      </c>
      <c r="J558" s="86">
        <f t="shared" si="16"/>
        <v>3.99999999837019</v>
      </c>
      <c r="K558" s="26">
        <v>18</v>
      </c>
      <c r="L558" s="86">
        <f t="shared" si="17"/>
        <v>71.9999999706633</v>
      </c>
      <c r="M558" s="9"/>
    </row>
    <row r="559" spans="1:13">
      <c r="A559" s="287">
        <v>42936</v>
      </c>
      <c r="B559" s="168" t="s">
        <v>54</v>
      </c>
      <c r="C559" s="167" t="s">
        <v>82</v>
      </c>
      <c r="D559" s="154" t="s">
        <v>441</v>
      </c>
      <c r="E559" s="154" t="s">
        <v>280</v>
      </c>
      <c r="F559" s="69" t="s">
        <v>686</v>
      </c>
      <c r="G559" s="69">
        <v>8</v>
      </c>
      <c r="H559" s="288">
        <v>42934.4583333333</v>
      </c>
      <c r="I559" s="288">
        <v>42934.6666666667</v>
      </c>
      <c r="J559" s="86">
        <f t="shared" si="16"/>
        <v>5.00000000162981</v>
      </c>
      <c r="K559" s="26">
        <v>18</v>
      </c>
      <c r="L559" s="86">
        <f t="shared" si="17"/>
        <v>90.0000000293367</v>
      </c>
      <c r="M559" s="9"/>
    </row>
    <row r="560" spans="1:13">
      <c r="A560" s="287">
        <v>42936</v>
      </c>
      <c r="B560" s="159" t="s">
        <v>54</v>
      </c>
      <c r="C560" s="176" t="s">
        <v>295</v>
      </c>
      <c r="D560" s="175" t="s">
        <v>511</v>
      </c>
      <c r="E560" s="155" t="s">
        <v>56</v>
      </c>
      <c r="F560" s="69" t="s">
        <v>751</v>
      </c>
      <c r="G560" s="69">
        <v>8</v>
      </c>
      <c r="H560" s="288">
        <v>42934.6666666667</v>
      </c>
      <c r="I560" s="288">
        <v>42934.75</v>
      </c>
      <c r="J560" s="86">
        <f t="shared" si="16"/>
        <v>1.99999999918509</v>
      </c>
      <c r="K560" s="26">
        <v>18</v>
      </c>
      <c r="L560" s="86">
        <f t="shared" si="17"/>
        <v>35.9999999853317</v>
      </c>
      <c r="M560" s="9"/>
    </row>
    <row r="561" spans="1:13">
      <c r="A561" s="287">
        <v>42936</v>
      </c>
      <c r="B561" s="159" t="s">
        <v>54</v>
      </c>
      <c r="C561" s="176" t="s">
        <v>295</v>
      </c>
      <c r="D561" s="175" t="s">
        <v>511</v>
      </c>
      <c r="E561" s="155" t="s">
        <v>56</v>
      </c>
      <c r="F561" s="69" t="s">
        <v>751</v>
      </c>
      <c r="G561" s="69">
        <v>8</v>
      </c>
      <c r="H561" s="288">
        <v>42934.75</v>
      </c>
      <c r="I561" s="288">
        <v>42934.8333333333</v>
      </c>
      <c r="J561" s="86">
        <f t="shared" si="16"/>
        <v>1.99999999918509</v>
      </c>
      <c r="K561" s="26">
        <v>18</v>
      </c>
      <c r="L561" s="86">
        <f t="shared" si="17"/>
        <v>35.9999999853317</v>
      </c>
      <c r="M561" s="9"/>
    </row>
    <row r="562" spans="1:13">
      <c r="A562" s="287">
        <v>42936</v>
      </c>
      <c r="B562" s="168" t="s">
        <v>54</v>
      </c>
      <c r="C562" s="167" t="s">
        <v>39</v>
      </c>
      <c r="D562" s="168" t="s">
        <v>533</v>
      </c>
      <c r="E562" s="155" t="s">
        <v>56</v>
      </c>
      <c r="F562" s="69" t="s">
        <v>690</v>
      </c>
      <c r="G562" s="69">
        <v>1</v>
      </c>
      <c r="H562" s="288">
        <v>42932.875</v>
      </c>
      <c r="I562" s="288">
        <v>42934.9583333333</v>
      </c>
      <c r="J562" s="86">
        <f t="shared" si="16"/>
        <v>49.9999999991851</v>
      </c>
      <c r="K562" s="26">
        <v>23</v>
      </c>
      <c r="L562" s="86">
        <f t="shared" si="17"/>
        <v>1149.99999998126</v>
      </c>
      <c r="M562" s="9"/>
    </row>
    <row r="563" spans="1:13">
      <c r="A563" s="287">
        <v>42936</v>
      </c>
      <c r="B563" s="168" t="s">
        <v>54</v>
      </c>
      <c r="C563" s="167" t="s">
        <v>30</v>
      </c>
      <c r="D563" s="154" t="s">
        <v>580</v>
      </c>
      <c r="E563" s="155" t="s">
        <v>56</v>
      </c>
      <c r="F563" s="69" t="s">
        <v>698</v>
      </c>
      <c r="G563" s="69">
        <v>2</v>
      </c>
      <c r="H563" s="288">
        <v>42931.875</v>
      </c>
      <c r="I563" s="288">
        <v>42932.0416666667</v>
      </c>
      <c r="J563" s="86">
        <f t="shared" si="16"/>
        <v>4.00000000081491</v>
      </c>
      <c r="K563" s="26">
        <v>23</v>
      </c>
      <c r="L563" s="86">
        <f t="shared" si="17"/>
        <v>92.0000000187429</v>
      </c>
      <c r="M563" s="9"/>
    </row>
    <row r="564" spans="1:13">
      <c r="A564" s="287">
        <v>42936</v>
      </c>
      <c r="B564" s="168" t="s">
        <v>54</v>
      </c>
      <c r="C564" s="167" t="s">
        <v>30</v>
      </c>
      <c r="D564" s="154" t="s">
        <v>580</v>
      </c>
      <c r="E564" s="155" t="s">
        <v>56</v>
      </c>
      <c r="F564" s="69" t="s">
        <v>698</v>
      </c>
      <c r="G564" s="69">
        <v>2</v>
      </c>
      <c r="H564" s="288">
        <v>42933.8958333333</v>
      </c>
      <c r="I564" s="288">
        <v>42934.75</v>
      </c>
      <c r="J564" s="86">
        <f t="shared" si="16"/>
        <v>20.5000000008149</v>
      </c>
      <c r="K564" s="26">
        <v>23</v>
      </c>
      <c r="L564" s="86">
        <f t="shared" si="17"/>
        <v>471.500000018743</v>
      </c>
      <c r="M564" s="9"/>
    </row>
    <row r="565" spans="1:13">
      <c r="A565" s="287">
        <v>42936</v>
      </c>
      <c r="B565" s="159" t="s">
        <v>54</v>
      </c>
      <c r="C565" s="176" t="s">
        <v>295</v>
      </c>
      <c r="D565" s="175" t="s">
        <v>511</v>
      </c>
      <c r="E565" s="155" t="s">
        <v>56</v>
      </c>
      <c r="F565" s="69" t="s">
        <v>751</v>
      </c>
      <c r="G565" s="69">
        <v>8</v>
      </c>
      <c r="H565" s="288">
        <v>42935.9791666667</v>
      </c>
      <c r="I565" s="288">
        <v>42936.1666666667</v>
      </c>
      <c r="J565" s="86">
        <f t="shared" si="16"/>
        <v>4.5</v>
      </c>
      <c r="K565" s="26">
        <v>18</v>
      </c>
      <c r="L565" s="86">
        <f t="shared" si="17"/>
        <v>81</v>
      </c>
      <c r="M565" s="9"/>
    </row>
    <row r="566" spans="1:13">
      <c r="A566" s="287">
        <v>42936</v>
      </c>
      <c r="B566" s="155" t="s">
        <v>54</v>
      </c>
      <c r="C566" s="161" t="s">
        <v>82</v>
      </c>
      <c r="D566" s="166" t="s">
        <v>101</v>
      </c>
      <c r="E566" s="159" t="s">
        <v>84</v>
      </c>
      <c r="F566" s="69" t="s">
        <v>1085</v>
      </c>
      <c r="G566" s="69">
        <v>7</v>
      </c>
      <c r="H566" s="288">
        <v>42935.9166666667</v>
      </c>
      <c r="I566" s="288">
        <v>42936.125</v>
      </c>
      <c r="J566" s="86">
        <f t="shared" si="16"/>
        <v>4.99999999918509</v>
      </c>
      <c r="K566" s="26">
        <v>18</v>
      </c>
      <c r="L566" s="86">
        <f t="shared" si="17"/>
        <v>89.9999999853317</v>
      </c>
      <c r="M566" s="9"/>
    </row>
    <row r="567" spans="1:13">
      <c r="A567" s="287">
        <v>42936</v>
      </c>
      <c r="B567" s="168" t="s">
        <v>54</v>
      </c>
      <c r="C567" s="167" t="s">
        <v>340</v>
      </c>
      <c r="D567" s="154" t="s">
        <v>571</v>
      </c>
      <c r="E567" s="155" t="s">
        <v>56</v>
      </c>
      <c r="F567" s="69" t="s">
        <v>801</v>
      </c>
      <c r="G567" s="69">
        <v>7</v>
      </c>
      <c r="H567" s="288">
        <v>42935.4166666667</v>
      </c>
      <c r="I567" s="288">
        <v>42935.5833333333</v>
      </c>
      <c r="J567" s="86">
        <f t="shared" si="16"/>
        <v>3.99999999837019</v>
      </c>
      <c r="K567" s="26">
        <v>18</v>
      </c>
      <c r="L567" s="86">
        <f t="shared" si="17"/>
        <v>71.9999999706633</v>
      </c>
      <c r="M567" s="9"/>
    </row>
    <row r="568" spans="1:13">
      <c r="A568" s="287">
        <v>42936</v>
      </c>
      <c r="B568" s="168" t="s">
        <v>54</v>
      </c>
      <c r="C568" s="167" t="s">
        <v>328</v>
      </c>
      <c r="D568" s="154" t="s">
        <v>429</v>
      </c>
      <c r="E568" s="154" t="s">
        <v>280</v>
      </c>
      <c r="F568" s="69" t="s">
        <v>698</v>
      </c>
      <c r="G568" s="69">
        <v>3</v>
      </c>
      <c r="H568" s="288">
        <v>42929.0208333333</v>
      </c>
      <c r="I568" s="288">
        <v>42934.4166666667</v>
      </c>
      <c r="J568" s="86">
        <f t="shared" si="16"/>
        <v>129.50000000163</v>
      </c>
      <c r="K568" s="26">
        <v>23</v>
      </c>
      <c r="L568" s="86">
        <f t="shared" si="17"/>
        <v>2978.50000003749</v>
      </c>
      <c r="M568" s="9"/>
    </row>
    <row r="569" spans="1:13">
      <c r="A569" s="287">
        <v>42936</v>
      </c>
      <c r="B569" s="168" t="s">
        <v>54</v>
      </c>
      <c r="C569" s="167" t="s">
        <v>366</v>
      </c>
      <c r="D569" s="154" t="s">
        <v>368</v>
      </c>
      <c r="E569" s="154" t="s">
        <v>357</v>
      </c>
      <c r="F569" s="69" t="s">
        <v>1085</v>
      </c>
      <c r="G569" s="69">
        <v>3</v>
      </c>
      <c r="H569" s="288">
        <v>42934.4166666667</v>
      </c>
      <c r="I569" s="288">
        <v>42934.5208333333</v>
      </c>
      <c r="J569" s="86">
        <f t="shared" si="16"/>
        <v>2.49999999837019</v>
      </c>
      <c r="K569" s="26">
        <v>23</v>
      </c>
      <c r="L569" s="86">
        <f t="shared" si="17"/>
        <v>57.4999999625143</v>
      </c>
      <c r="M569" s="9"/>
    </row>
    <row r="570" spans="1:13">
      <c r="A570" s="287">
        <v>42936</v>
      </c>
      <c r="B570" s="168" t="s">
        <v>54</v>
      </c>
      <c r="C570" s="167" t="s">
        <v>39</v>
      </c>
      <c r="D570" s="168" t="s">
        <v>533</v>
      </c>
      <c r="E570" s="155" t="s">
        <v>56</v>
      </c>
      <c r="F570" s="69" t="s">
        <v>690</v>
      </c>
      <c r="G570" s="69">
        <v>1</v>
      </c>
      <c r="H570" s="288">
        <v>42934.9583333333</v>
      </c>
      <c r="I570" s="288">
        <v>42935.625</v>
      </c>
      <c r="J570" s="86">
        <f t="shared" si="16"/>
        <v>16.0000000008149</v>
      </c>
      <c r="K570" s="26">
        <v>23</v>
      </c>
      <c r="L570" s="86">
        <f t="shared" si="17"/>
        <v>368.000000018743</v>
      </c>
      <c r="M570" s="9"/>
    </row>
    <row r="571" spans="1:13">
      <c r="A571" s="287">
        <v>42936</v>
      </c>
      <c r="B571" s="168" t="s">
        <v>54</v>
      </c>
      <c r="C571" s="167" t="s">
        <v>46</v>
      </c>
      <c r="D571" s="154" t="s">
        <v>593</v>
      </c>
      <c r="E571" s="155" t="s">
        <v>56</v>
      </c>
      <c r="F571" s="69" t="s">
        <v>1551</v>
      </c>
      <c r="G571" s="69">
        <v>1</v>
      </c>
      <c r="H571" s="288">
        <v>42935.625</v>
      </c>
      <c r="I571" s="288">
        <v>42935.75</v>
      </c>
      <c r="J571" s="86">
        <f t="shared" si="16"/>
        <v>3</v>
      </c>
      <c r="K571" s="26">
        <v>23</v>
      </c>
      <c r="L571" s="86">
        <f t="shared" si="17"/>
        <v>69</v>
      </c>
      <c r="M571" s="9"/>
    </row>
    <row r="572" spans="1:13">
      <c r="A572" s="287">
        <v>42936</v>
      </c>
      <c r="B572" s="168" t="s">
        <v>54</v>
      </c>
      <c r="C572" s="167" t="s">
        <v>328</v>
      </c>
      <c r="D572" s="154" t="s">
        <v>329</v>
      </c>
      <c r="E572" s="154" t="s">
        <v>330</v>
      </c>
      <c r="F572" s="69" t="s">
        <v>1085</v>
      </c>
      <c r="G572" s="69">
        <v>1</v>
      </c>
      <c r="H572" s="288">
        <v>42935.75</v>
      </c>
      <c r="I572" s="288">
        <v>42935.875</v>
      </c>
      <c r="J572" s="86">
        <f t="shared" si="16"/>
        <v>3</v>
      </c>
      <c r="K572" s="26">
        <v>23</v>
      </c>
      <c r="L572" s="86">
        <f t="shared" si="17"/>
        <v>69</v>
      </c>
      <c r="M572" s="9"/>
    </row>
    <row r="573" spans="1:13">
      <c r="A573" s="287">
        <v>42936</v>
      </c>
      <c r="B573" s="168" t="s">
        <v>54</v>
      </c>
      <c r="C573" s="161" t="s">
        <v>82</v>
      </c>
      <c r="D573" s="168" t="s">
        <v>203</v>
      </c>
      <c r="E573" s="155" t="s">
        <v>56</v>
      </c>
      <c r="F573" s="69" t="s">
        <v>1085</v>
      </c>
      <c r="G573" s="69">
        <v>1</v>
      </c>
      <c r="H573" s="288">
        <v>42935.875</v>
      </c>
      <c r="I573" s="288">
        <v>42935.9583333333</v>
      </c>
      <c r="J573" s="86">
        <f t="shared" si="16"/>
        <v>1.99999999918509</v>
      </c>
      <c r="K573" s="26">
        <v>23</v>
      </c>
      <c r="L573" s="86">
        <f t="shared" si="17"/>
        <v>45.9999999812571</v>
      </c>
      <c r="M573" s="9"/>
    </row>
    <row r="574" spans="1:13">
      <c r="A574" s="287">
        <v>42938</v>
      </c>
      <c r="B574" s="168" t="s">
        <v>54</v>
      </c>
      <c r="C574" s="161" t="s">
        <v>82</v>
      </c>
      <c r="D574" s="154" t="s">
        <v>443</v>
      </c>
      <c r="E574" s="154" t="s">
        <v>280</v>
      </c>
      <c r="F574" s="69" t="s">
        <v>698</v>
      </c>
      <c r="G574" s="69">
        <v>4</v>
      </c>
      <c r="H574" s="288">
        <v>42933.9791666667</v>
      </c>
      <c r="I574" s="288">
        <v>42936.8333333333</v>
      </c>
      <c r="J574" s="86">
        <f t="shared" si="16"/>
        <v>68.4999999983702</v>
      </c>
      <c r="K574" s="26">
        <v>23</v>
      </c>
      <c r="L574" s="86">
        <f t="shared" si="17"/>
        <v>1575.49999996251</v>
      </c>
      <c r="M574" s="9"/>
    </row>
    <row r="575" spans="1:13">
      <c r="A575" s="287">
        <v>42938</v>
      </c>
      <c r="B575" s="168" t="s">
        <v>54</v>
      </c>
      <c r="C575" s="167" t="s">
        <v>560</v>
      </c>
      <c r="D575" s="154" t="s">
        <v>564</v>
      </c>
      <c r="E575" s="155" t="s">
        <v>56</v>
      </c>
      <c r="F575" s="69" t="s">
        <v>948</v>
      </c>
      <c r="G575" s="69">
        <v>1</v>
      </c>
      <c r="H575" s="288">
        <v>42935.9583333333</v>
      </c>
      <c r="I575" s="288">
        <v>42936.875</v>
      </c>
      <c r="J575" s="86">
        <f t="shared" si="16"/>
        <v>22.0000000008149</v>
      </c>
      <c r="K575" s="26">
        <v>23</v>
      </c>
      <c r="L575" s="86">
        <f t="shared" si="17"/>
        <v>506.000000018743</v>
      </c>
      <c r="M575" s="9"/>
    </row>
    <row r="576" spans="1:13">
      <c r="A576" s="287">
        <v>42938</v>
      </c>
      <c r="B576" s="159" t="s">
        <v>54</v>
      </c>
      <c r="C576" s="176" t="s">
        <v>38</v>
      </c>
      <c r="D576" s="175" t="s">
        <v>509</v>
      </c>
      <c r="E576" s="155" t="s">
        <v>56</v>
      </c>
      <c r="F576" s="69" t="s">
        <v>1085</v>
      </c>
      <c r="G576" s="69">
        <v>3</v>
      </c>
      <c r="H576" s="288">
        <v>42937.9583333333</v>
      </c>
      <c r="I576" s="288">
        <v>42937.9791666667</v>
      </c>
      <c r="J576" s="86">
        <f t="shared" si="16"/>
        <v>0.500000001629815</v>
      </c>
      <c r="K576" s="26">
        <v>23</v>
      </c>
      <c r="L576" s="86">
        <f t="shared" si="17"/>
        <v>11.5000000374857</v>
      </c>
      <c r="M576" s="9"/>
    </row>
    <row r="577" spans="1:13">
      <c r="A577" s="287">
        <v>42938</v>
      </c>
      <c r="B577" s="168" t="s">
        <v>54</v>
      </c>
      <c r="C577" s="167" t="s">
        <v>560</v>
      </c>
      <c r="D577" s="154" t="s">
        <v>561</v>
      </c>
      <c r="E577" s="155" t="s">
        <v>56</v>
      </c>
      <c r="F577" s="69" t="s">
        <v>698</v>
      </c>
      <c r="G577" s="69">
        <v>2</v>
      </c>
      <c r="H577" s="288">
        <v>42934.75</v>
      </c>
      <c r="I577" s="288">
        <v>42938.5</v>
      </c>
      <c r="J577" s="86">
        <f t="shared" si="16"/>
        <v>90</v>
      </c>
      <c r="K577" s="26">
        <v>23</v>
      </c>
      <c r="L577" s="86">
        <f t="shared" si="17"/>
        <v>2070</v>
      </c>
      <c r="M577" s="9"/>
    </row>
    <row r="578" spans="1:13">
      <c r="A578" s="287">
        <v>42938</v>
      </c>
      <c r="B578" s="168" t="s">
        <v>54</v>
      </c>
      <c r="C578" s="167" t="s">
        <v>560</v>
      </c>
      <c r="D578" s="154" t="s">
        <v>564</v>
      </c>
      <c r="E578" s="155" t="s">
        <v>56</v>
      </c>
      <c r="F578" s="69" t="s">
        <v>1451</v>
      </c>
      <c r="G578" s="69">
        <v>1</v>
      </c>
      <c r="H578" s="288">
        <v>42936.875</v>
      </c>
      <c r="I578" s="288">
        <v>42937.75</v>
      </c>
      <c r="J578" s="86">
        <f t="shared" si="16"/>
        <v>21</v>
      </c>
      <c r="K578" s="26">
        <v>23</v>
      </c>
      <c r="L578" s="86">
        <f t="shared" si="17"/>
        <v>483</v>
      </c>
      <c r="M578" s="9"/>
    </row>
    <row r="579" spans="1:13">
      <c r="A579" s="287">
        <v>42938</v>
      </c>
      <c r="B579" s="168" t="s">
        <v>54</v>
      </c>
      <c r="C579" s="167" t="s">
        <v>30</v>
      </c>
      <c r="D579" s="154" t="s">
        <v>285</v>
      </c>
      <c r="E579" s="154" t="s">
        <v>284</v>
      </c>
      <c r="F579" s="69" t="s">
        <v>1085</v>
      </c>
      <c r="G579" s="69">
        <v>10</v>
      </c>
      <c r="H579" s="288">
        <v>42935.8958333333</v>
      </c>
      <c r="I579" s="288">
        <v>42936.9166666667</v>
      </c>
      <c r="J579" s="86">
        <f t="shared" si="16"/>
        <v>24.5000000016298</v>
      </c>
      <c r="K579" s="26">
        <v>23</v>
      </c>
      <c r="L579" s="86">
        <f t="shared" si="17"/>
        <v>563.500000037486</v>
      </c>
      <c r="M579" s="9"/>
    </row>
    <row r="580" spans="1:13">
      <c r="A580" s="287">
        <v>42938</v>
      </c>
      <c r="B580" s="168" t="s">
        <v>54</v>
      </c>
      <c r="C580" s="167" t="s">
        <v>328</v>
      </c>
      <c r="D580" s="154" t="s">
        <v>430</v>
      </c>
      <c r="E580" s="154" t="s">
        <v>280</v>
      </c>
      <c r="F580" s="69" t="s">
        <v>801</v>
      </c>
      <c r="G580" s="69">
        <v>5</v>
      </c>
      <c r="H580" s="288">
        <v>42937.4583333333</v>
      </c>
      <c r="I580" s="288">
        <v>42937.5416666667</v>
      </c>
      <c r="J580" s="86">
        <f t="shared" si="16"/>
        <v>2.00000000162981</v>
      </c>
      <c r="K580" s="26">
        <v>25</v>
      </c>
      <c r="L580" s="86">
        <f t="shared" si="17"/>
        <v>50.0000000407454</v>
      </c>
      <c r="M580" s="9"/>
    </row>
    <row r="581" spans="1:13">
      <c r="A581" s="287">
        <v>42938</v>
      </c>
      <c r="B581" s="168" t="s">
        <v>54</v>
      </c>
      <c r="C581" s="167" t="s">
        <v>295</v>
      </c>
      <c r="D581" s="154" t="s">
        <v>447</v>
      </c>
      <c r="E581" s="154" t="s">
        <v>280</v>
      </c>
      <c r="F581" s="69" t="s">
        <v>1085</v>
      </c>
      <c r="G581" s="69">
        <v>5</v>
      </c>
      <c r="H581" s="288">
        <v>42937.8333333333</v>
      </c>
      <c r="I581" s="288">
        <v>42938.2083333333</v>
      </c>
      <c r="J581" s="86">
        <f t="shared" si="16"/>
        <v>9</v>
      </c>
      <c r="K581" s="26">
        <v>25</v>
      </c>
      <c r="L581" s="86">
        <f t="shared" si="17"/>
        <v>225</v>
      </c>
      <c r="M581" s="9"/>
    </row>
    <row r="582" spans="1:13">
      <c r="A582" s="287">
        <v>42938</v>
      </c>
      <c r="B582" s="168" t="s">
        <v>54</v>
      </c>
      <c r="C582" s="167" t="s">
        <v>295</v>
      </c>
      <c r="D582" s="154" t="s">
        <v>447</v>
      </c>
      <c r="E582" s="154" t="s">
        <v>280</v>
      </c>
      <c r="F582" s="69" t="s">
        <v>1016</v>
      </c>
      <c r="G582" s="69">
        <v>5</v>
      </c>
      <c r="H582" s="288">
        <v>42937.625</v>
      </c>
      <c r="I582" s="288">
        <v>42937.8333333333</v>
      </c>
      <c r="J582" s="86">
        <f t="shared" si="16"/>
        <v>4.99999999918509</v>
      </c>
      <c r="K582" s="26">
        <v>25</v>
      </c>
      <c r="L582" s="86">
        <f t="shared" si="17"/>
        <v>124.999999979627</v>
      </c>
      <c r="M582" s="9"/>
    </row>
    <row r="583" spans="1:13">
      <c r="A583" s="287">
        <v>42938</v>
      </c>
      <c r="B583" s="168" t="s">
        <v>54</v>
      </c>
      <c r="C583" s="167" t="s">
        <v>39</v>
      </c>
      <c r="D583" s="168" t="s">
        <v>533</v>
      </c>
      <c r="E583" s="155" t="s">
        <v>56</v>
      </c>
      <c r="F583" s="69" t="s">
        <v>801</v>
      </c>
      <c r="G583" s="69">
        <v>8</v>
      </c>
      <c r="H583" s="288">
        <v>42936.2708333333</v>
      </c>
      <c r="I583" s="288">
        <v>42936.6666666667</v>
      </c>
      <c r="J583" s="86">
        <f t="shared" si="16"/>
        <v>9.50000000162981</v>
      </c>
      <c r="K583" s="26">
        <v>18</v>
      </c>
      <c r="L583" s="86">
        <f t="shared" si="17"/>
        <v>171.000000029337</v>
      </c>
      <c r="M583" s="9"/>
    </row>
    <row r="584" spans="1:13">
      <c r="A584" s="287">
        <v>42938</v>
      </c>
      <c r="B584" s="168" t="s">
        <v>54</v>
      </c>
      <c r="C584" s="161" t="s">
        <v>82</v>
      </c>
      <c r="D584" s="154" t="s">
        <v>443</v>
      </c>
      <c r="E584" s="154" t="s">
        <v>280</v>
      </c>
      <c r="F584" s="69" t="s">
        <v>686</v>
      </c>
      <c r="G584" s="69">
        <v>8</v>
      </c>
      <c r="H584" s="288">
        <v>42936.6666666667</v>
      </c>
      <c r="I584" s="288">
        <v>42936.8333333333</v>
      </c>
      <c r="J584" s="86">
        <f t="shared" si="16"/>
        <v>3.99999999837019</v>
      </c>
      <c r="K584" s="26">
        <v>18</v>
      </c>
      <c r="L584" s="86">
        <f t="shared" si="17"/>
        <v>71.9999999706633</v>
      </c>
      <c r="M584" s="9"/>
    </row>
    <row r="585" ht="24" spans="1:13">
      <c r="A585" s="287">
        <v>42938</v>
      </c>
      <c r="B585" s="168" t="s">
        <v>54</v>
      </c>
      <c r="C585" s="161" t="s">
        <v>82</v>
      </c>
      <c r="D585" s="154" t="s">
        <v>443</v>
      </c>
      <c r="E585" s="154" t="s">
        <v>280</v>
      </c>
      <c r="F585" s="69" t="s">
        <v>1552</v>
      </c>
      <c r="G585" s="69">
        <v>8</v>
      </c>
      <c r="H585" s="288">
        <v>42936.8333333333</v>
      </c>
      <c r="I585" s="288">
        <v>42938.1666666667</v>
      </c>
      <c r="J585" s="86">
        <f t="shared" si="16"/>
        <v>32.0000000016298</v>
      </c>
      <c r="K585" s="26">
        <v>18</v>
      </c>
      <c r="L585" s="86">
        <f t="shared" si="17"/>
        <v>576.000000029337</v>
      </c>
      <c r="M585" s="9"/>
    </row>
    <row r="586" spans="1:13">
      <c r="A586" s="287">
        <v>42940</v>
      </c>
      <c r="B586" s="168" t="s">
        <v>54</v>
      </c>
      <c r="C586" s="167" t="s">
        <v>560</v>
      </c>
      <c r="D586" s="154" t="s">
        <v>564</v>
      </c>
      <c r="E586" s="155" t="s">
        <v>56</v>
      </c>
      <c r="F586" s="69" t="s">
        <v>695</v>
      </c>
      <c r="G586" s="69">
        <v>4</v>
      </c>
      <c r="H586" s="288">
        <v>42938.8958333333</v>
      </c>
      <c r="I586" s="288">
        <v>42939.9583333333</v>
      </c>
      <c r="J586" s="86">
        <f t="shared" si="16"/>
        <v>25.5</v>
      </c>
      <c r="K586" s="26">
        <v>23</v>
      </c>
      <c r="L586" s="86">
        <f t="shared" si="17"/>
        <v>586.5</v>
      </c>
      <c r="M586" s="9"/>
    </row>
    <row r="587" spans="1:13">
      <c r="A587" s="287">
        <v>42940</v>
      </c>
      <c r="B587" s="168" t="s">
        <v>54</v>
      </c>
      <c r="C587" s="167" t="s">
        <v>560</v>
      </c>
      <c r="D587" s="154" t="s">
        <v>561</v>
      </c>
      <c r="E587" s="155" t="s">
        <v>56</v>
      </c>
      <c r="F587" s="69" t="s">
        <v>695</v>
      </c>
      <c r="G587" s="69">
        <v>4</v>
      </c>
      <c r="H587" s="288">
        <v>42936.8333333333</v>
      </c>
      <c r="I587" s="288">
        <v>42938.8958333333</v>
      </c>
      <c r="J587" s="86">
        <f t="shared" si="16"/>
        <v>49.5</v>
      </c>
      <c r="K587" s="26">
        <v>23</v>
      </c>
      <c r="L587" s="86">
        <f t="shared" si="17"/>
        <v>1138.5</v>
      </c>
      <c r="M587" s="9"/>
    </row>
    <row r="588" spans="1:13">
      <c r="A588" s="287">
        <v>42940</v>
      </c>
      <c r="B588" s="168" t="s">
        <v>54</v>
      </c>
      <c r="C588" s="167" t="s">
        <v>560</v>
      </c>
      <c r="D588" s="154" t="s">
        <v>561</v>
      </c>
      <c r="E588" s="155" t="s">
        <v>56</v>
      </c>
      <c r="F588" s="69" t="s">
        <v>690</v>
      </c>
      <c r="G588" s="69">
        <v>2</v>
      </c>
      <c r="H588" s="288">
        <v>42936.875</v>
      </c>
      <c r="I588" s="288">
        <v>42939.7916666667</v>
      </c>
      <c r="J588" s="86">
        <f t="shared" si="16"/>
        <v>70.0000000008149</v>
      </c>
      <c r="K588" s="26">
        <v>23</v>
      </c>
      <c r="L588" s="86">
        <f t="shared" si="17"/>
        <v>1610.00000001874</v>
      </c>
      <c r="M588" s="9"/>
    </row>
    <row r="589" spans="1:13">
      <c r="A589" s="287">
        <v>42940</v>
      </c>
      <c r="B589" s="168" t="s">
        <v>54</v>
      </c>
      <c r="C589" s="167" t="s">
        <v>39</v>
      </c>
      <c r="D589" s="168" t="s">
        <v>533</v>
      </c>
      <c r="E589" s="155" t="s">
        <v>56</v>
      </c>
      <c r="F589" s="69" t="s">
        <v>690</v>
      </c>
      <c r="G589" s="69">
        <v>1</v>
      </c>
      <c r="H589" s="288">
        <v>42938.7083333333</v>
      </c>
      <c r="I589" s="288">
        <v>42938.9166666667</v>
      </c>
      <c r="J589" s="86">
        <f t="shared" si="16"/>
        <v>5.00000000162981</v>
      </c>
      <c r="K589" s="26">
        <v>23</v>
      </c>
      <c r="L589" s="86">
        <f t="shared" si="17"/>
        <v>115.000000037486</v>
      </c>
      <c r="M589" s="9"/>
    </row>
    <row r="590" spans="1:13">
      <c r="A590" s="287">
        <v>42940</v>
      </c>
      <c r="B590" s="168" t="s">
        <v>54</v>
      </c>
      <c r="C590" s="167" t="s">
        <v>560</v>
      </c>
      <c r="D590" s="154" t="s">
        <v>564</v>
      </c>
      <c r="E590" s="155" t="s">
        <v>56</v>
      </c>
      <c r="F590" s="69" t="s">
        <v>698</v>
      </c>
      <c r="G590" s="69">
        <v>1</v>
      </c>
      <c r="H590" s="288">
        <v>42938.9166666667</v>
      </c>
      <c r="I590" s="288">
        <v>42940.0833333333</v>
      </c>
      <c r="J590" s="86">
        <f t="shared" si="16"/>
        <v>27.9999999983702</v>
      </c>
      <c r="K590" s="26">
        <v>23</v>
      </c>
      <c r="L590" s="86">
        <f t="shared" si="17"/>
        <v>643.999999962514</v>
      </c>
      <c r="M590" s="9"/>
    </row>
    <row r="591" spans="1:13">
      <c r="A591" s="287">
        <v>42945</v>
      </c>
      <c r="B591" s="168" t="s">
        <v>54</v>
      </c>
      <c r="C591" s="167" t="s">
        <v>328</v>
      </c>
      <c r="D591" s="154" t="s">
        <v>430</v>
      </c>
      <c r="E591" s="154" t="s">
        <v>280</v>
      </c>
      <c r="F591" s="69" t="s">
        <v>745</v>
      </c>
      <c r="G591" s="69">
        <v>8</v>
      </c>
      <c r="H591" s="288">
        <v>42940.9166666667</v>
      </c>
      <c r="I591" s="288">
        <v>42941.8958333333</v>
      </c>
      <c r="J591" s="86">
        <f t="shared" si="16"/>
        <v>23.5000000001164</v>
      </c>
      <c r="K591" s="26">
        <v>18</v>
      </c>
      <c r="L591" s="86">
        <f t="shared" si="17"/>
        <v>423.000000002095</v>
      </c>
      <c r="M591" s="9"/>
    </row>
    <row r="592" spans="1:13">
      <c r="A592" s="287">
        <v>42945</v>
      </c>
      <c r="B592" s="168" t="s">
        <v>54</v>
      </c>
      <c r="C592" s="167" t="s">
        <v>39</v>
      </c>
      <c r="D592" s="168" t="s">
        <v>533</v>
      </c>
      <c r="E592" s="155" t="s">
        <v>56</v>
      </c>
      <c r="F592" s="69" t="s">
        <v>751</v>
      </c>
      <c r="G592" s="69">
        <v>8</v>
      </c>
      <c r="H592" s="288">
        <v>42941.8958333333</v>
      </c>
      <c r="I592" s="288">
        <v>42942.5833333333</v>
      </c>
      <c r="J592" s="86">
        <f t="shared" si="16"/>
        <v>16.5</v>
      </c>
      <c r="K592" s="26">
        <v>18</v>
      </c>
      <c r="L592" s="86">
        <f t="shared" si="17"/>
        <v>297</v>
      </c>
      <c r="M592" s="9"/>
    </row>
    <row r="593" spans="1:13">
      <c r="A593" s="287">
        <v>42945</v>
      </c>
      <c r="B593" s="168" t="s">
        <v>54</v>
      </c>
      <c r="C593" s="167" t="s">
        <v>39</v>
      </c>
      <c r="D593" s="168" t="s">
        <v>533</v>
      </c>
      <c r="E593" s="155" t="s">
        <v>56</v>
      </c>
      <c r="F593" s="69" t="s">
        <v>751</v>
      </c>
      <c r="G593" s="69">
        <v>8</v>
      </c>
      <c r="H593" s="288">
        <v>42942.5833333333</v>
      </c>
      <c r="I593" s="288">
        <v>42943.0416666667</v>
      </c>
      <c r="J593" s="86">
        <f t="shared" si="16"/>
        <v>10.9999999998836</v>
      </c>
      <c r="K593" s="26">
        <v>18</v>
      </c>
      <c r="L593" s="86">
        <f t="shared" si="17"/>
        <v>197.999999997905</v>
      </c>
      <c r="M593" s="9"/>
    </row>
    <row r="594" spans="1:13">
      <c r="A594" s="287">
        <v>42945</v>
      </c>
      <c r="B594" s="168" t="s">
        <v>54</v>
      </c>
      <c r="C594" s="167" t="s">
        <v>46</v>
      </c>
      <c r="D594" s="154" t="s">
        <v>593</v>
      </c>
      <c r="E594" s="155" t="s">
        <v>56</v>
      </c>
      <c r="F594" s="69" t="s">
        <v>686</v>
      </c>
      <c r="G594" s="69">
        <v>8</v>
      </c>
      <c r="H594" s="288">
        <v>42943.0416666667</v>
      </c>
      <c r="I594" s="288">
        <v>42943.625</v>
      </c>
      <c r="J594" s="86">
        <f t="shared" si="16"/>
        <v>14.0000000000582</v>
      </c>
      <c r="K594" s="26">
        <v>18</v>
      </c>
      <c r="L594" s="86">
        <f t="shared" si="17"/>
        <v>252.000000001048</v>
      </c>
      <c r="M594" s="9"/>
    </row>
    <row r="595" spans="1:13">
      <c r="A595" s="287">
        <v>42945</v>
      </c>
      <c r="B595" s="168" t="s">
        <v>54</v>
      </c>
      <c r="C595" s="167" t="s">
        <v>45</v>
      </c>
      <c r="D595" s="154" t="s">
        <v>457</v>
      </c>
      <c r="E595" s="154" t="s">
        <v>267</v>
      </c>
      <c r="F595" s="69"/>
      <c r="G595" s="69">
        <v>8</v>
      </c>
      <c r="H595" s="288">
        <v>42943.625</v>
      </c>
      <c r="I595" s="288">
        <v>42943.7083333333</v>
      </c>
      <c r="J595" s="86">
        <f t="shared" si="16"/>
        <v>2.00000000005821</v>
      </c>
      <c r="K595" s="26">
        <v>18</v>
      </c>
      <c r="L595" s="86">
        <f t="shared" si="17"/>
        <v>36.0000000010477</v>
      </c>
      <c r="M595" s="9"/>
    </row>
    <row r="596" spans="1:13">
      <c r="A596" s="287">
        <v>42945</v>
      </c>
      <c r="B596" s="168" t="s">
        <v>54</v>
      </c>
      <c r="C596" s="161" t="s">
        <v>144</v>
      </c>
      <c r="D596" s="168" t="s">
        <v>199</v>
      </c>
      <c r="E596" s="155" t="s">
        <v>56</v>
      </c>
      <c r="F596" s="69" t="s">
        <v>1085</v>
      </c>
      <c r="G596" s="69">
        <v>7</v>
      </c>
      <c r="H596" s="288">
        <v>42939.2083333333</v>
      </c>
      <c r="I596" s="288">
        <v>42939.4375</v>
      </c>
      <c r="J596" s="86">
        <f t="shared" si="16"/>
        <v>5.49999999994179</v>
      </c>
      <c r="K596" s="26">
        <v>18</v>
      </c>
      <c r="L596" s="86">
        <f t="shared" si="17"/>
        <v>98.9999999989523</v>
      </c>
      <c r="M596" s="9"/>
    </row>
    <row r="597" spans="1:13">
      <c r="A597" s="287">
        <v>42945</v>
      </c>
      <c r="B597" s="159" t="s">
        <v>54</v>
      </c>
      <c r="C597" s="176" t="s">
        <v>295</v>
      </c>
      <c r="D597" s="175" t="s">
        <v>510</v>
      </c>
      <c r="E597" s="155" t="s">
        <v>56</v>
      </c>
      <c r="F597" s="69" t="s">
        <v>745</v>
      </c>
      <c r="G597" s="69">
        <v>7</v>
      </c>
      <c r="H597" s="288">
        <v>42940.1666666667</v>
      </c>
      <c r="I597" s="288">
        <v>42940.9583333333</v>
      </c>
      <c r="J597" s="86">
        <f t="shared" si="16"/>
        <v>19.0000000001164</v>
      </c>
      <c r="K597" s="26">
        <v>18</v>
      </c>
      <c r="L597" s="86">
        <f t="shared" si="17"/>
        <v>342.000000002095</v>
      </c>
      <c r="M597" s="9"/>
    </row>
    <row r="598" spans="1:13">
      <c r="A598" s="287">
        <v>42945</v>
      </c>
      <c r="B598" s="168" t="s">
        <v>54</v>
      </c>
      <c r="C598" s="167" t="s">
        <v>328</v>
      </c>
      <c r="D598" s="154" t="s">
        <v>430</v>
      </c>
      <c r="E598" s="154" t="s">
        <v>280</v>
      </c>
      <c r="F598" s="69" t="s">
        <v>745</v>
      </c>
      <c r="G598" s="69">
        <v>7</v>
      </c>
      <c r="H598" s="288">
        <v>42940.9583333333</v>
      </c>
      <c r="I598" s="288">
        <v>42941.125</v>
      </c>
      <c r="J598" s="86">
        <f t="shared" si="16"/>
        <v>3.99999999994179</v>
      </c>
      <c r="K598" s="26">
        <v>18</v>
      </c>
      <c r="L598" s="86">
        <f t="shared" si="17"/>
        <v>71.9999999989523</v>
      </c>
      <c r="M598" s="9"/>
    </row>
    <row r="599" spans="1:13">
      <c r="A599" s="287">
        <v>42945</v>
      </c>
      <c r="B599" s="168" t="s">
        <v>54</v>
      </c>
      <c r="C599" s="167" t="s">
        <v>197</v>
      </c>
      <c r="D599" s="168" t="s">
        <v>529</v>
      </c>
      <c r="E599" s="155" t="s">
        <v>56</v>
      </c>
      <c r="F599" s="69" t="s">
        <v>801</v>
      </c>
      <c r="G599" s="69">
        <v>7</v>
      </c>
      <c r="H599" s="288">
        <v>42941.125</v>
      </c>
      <c r="I599" s="288">
        <v>42941.5416666667</v>
      </c>
      <c r="J599" s="86">
        <f t="shared" ref="J599:J662" si="18">(I599-H599)*24</f>
        <v>10.0000000008149</v>
      </c>
      <c r="K599" s="26">
        <v>18</v>
      </c>
      <c r="L599" s="86">
        <f t="shared" ref="L599:L662" si="19">J599*K599</f>
        <v>180.000000014668</v>
      </c>
      <c r="M599" s="9"/>
    </row>
    <row r="600" spans="1:13">
      <c r="A600" s="287">
        <v>42945</v>
      </c>
      <c r="B600" s="155" t="s">
        <v>54</v>
      </c>
      <c r="C600" s="164" t="s">
        <v>444</v>
      </c>
      <c r="D600" s="165" t="s">
        <v>170</v>
      </c>
      <c r="E600" s="242" t="s">
        <v>171</v>
      </c>
      <c r="F600" s="69" t="s">
        <v>1016</v>
      </c>
      <c r="G600" s="69">
        <v>7</v>
      </c>
      <c r="H600" s="288">
        <v>42942.625</v>
      </c>
      <c r="I600" s="288">
        <v>42943.9166666667</v>
      </c>
      <c r="J600" s="86">
        <f t="shared" si="18"/>
        <v>31.0000000008149</v>
      </c>
      <c r="K600" s="26">
        <v>18</v>
      </c>
      <c r="L600" s="86">
        <f t="shared" si="19"/>
        <v>558.000000014668</v>
      </c>
      <c r="M600" s="9"/>
    </row>
    <row r="601" spans="1:13">
      <c r="A601" s="287">
        <v>42945</v>
      </c>
      <c r="B601" s="168" t="s">
        <v>54</v>
      </c>
      <c r="C601" s="167" t="s">
        <v>560</v>
      </c>
      <c r="D601" s="154" t="s">
        <v>561</v>
      </c>
      <c r="E601" s="155" t="s">
        <v>56</v>
      </c>
      <c r="F601" s="69" t="s">
        <v>751</v>
      </c>
      <c r="G601" s="69">
        <v>6</v>
      </c>
      <c r="H601" s="288">
        <v>42938.6666666667</v>
      </c>
      <c r="I601" s="288">
        <v>42942.9166666667</v>
      </c>
      <c r="J601" s="86">
        <f t="shared" si="18"/>
        <v>102</v>
      </c>
      <c r="K601" s="26">
        <v>18</v>
      </c>
      <c r="L601" s="86">
        <f t="shared" si="19"/>
        <v>1836</v>
      </c>
      <c r="M601" s="9"/>
    </row>
    <row r="602" spans="1:13">
      <c r="A602" s="287">
        <v>42945</v>
      </c>
      <c r="B602" s="168" t="s">
        <v>54</v>
      </c>
      <c r="C602" s="167" t="s">
        <v>37</v>
      </c>
      <c r="D602" s="154" t="s">
        <v>457</v>
      </c>
      <c r="E602" s="154" t="s">
        <v>267</v>
      </c>
      <c r="F602" s="69"/>
      <c r="G602" s="69">
        <v>6</v>
      </c>
      <c r="H602" s="288">
        <v>42942.9166666667</v>
      </c>
      <c r="I602" s="288">
        <v>42943</v>
      </c>
      <c r="J602" s="86">
        <f t="shared" si="18"/>
        <v>1.99999999918509</v>
      </c>
      <c r="K602" s="26">
        <v>18</v>
      </c>
      <c r="L602" s="86">
        <f t="shared" si="19"/>
        <v>35.9999999853317</v>
      </c>
      <c r="M602" s="9"/>
    </row>
    <row r="603" spans="1:13">
      <c r="A603" s="287">
        <v>42945</v>
      </c>
      <c r="B603" s="168" t="s">
        <v>54</v>
      </c>
      <c r="C603" s="167" t="s">
        <v>560</v>
      </c>
      <c r="D603" s="154" t="s">
        <v>561</v>
      </c>
      <c r="E603" s="155" t="s">
        <v>56</v>
      </c>
      <c r="F603" s="69" t="s">
        <v>690</v>
      </c>
      <c r="G603" s="69">
        <v>6</v>
      </c>
      <c r="H603" s="288">
        <v>42943.75</v>
      </c>
      <c r="I603" s="288">
        <v>42943.9583333333</v>
      </c>
      <c r="J603" s="86">
        <f t="shared" si="18"/>
        <v>4.99999999918509</v>
      </c>
      <c r="K603" s="26">
        <v>18</v>
      </c>
      <c r="L603" s="86">
        <f t="shared" si="19"/>
        <v>89.9999999853317</v>
      </c>
      <c r="M603" s="9"/>
    </row>
    <row r="604" spans="1:13">
      <c r="A604" s="287">
        <v>42945</v>
      </c>
      <c r="B604" s="168" t="s">
        <v>54</v>
      </c>
      <c r="C604" s="167" t="s">
        <v>560</v>
      </c>
      <c r="D604" s="154" t="s">
        <v>561</v>
      </c>
      <c r="E604" s="155" t="s">
        <v>56</v>
      </c>
      <c r="F604" s="69" t="s">
        <v>690</v>
      </c>
      <c r="G604" s="69">
        <v>6</v>
      </c>
      <c r="H604" s="288">
        <v>42943</v>
      </c>
      <c r="I604" s="288">
        <v>42943.75</v>
      </c>
      <c r="J604" s="86">
        <f t="shared" si="18"/>
        <v>18</v>
      </c>
      <c r="K604" s="26">
        <v>18</v>
      </c>
      <c r="L604" s="86">
        <f t="shared" si="19"/>
        <v>324</v>
      </c>
      <c r="M604" s="9"/>
    </row>
    <row r="605" spans="1:13">
      <c r="A605" s="287">
        <v>42945</v>
      </c>
      <c r="B605" s="168" t="s">
        <v>54</v>
      </c>
      <c r="C605" s="167" t="s">
        <v>96</v>
      </c>
      <c r="D605" s="154" t="s">
        <v>455</v>
      </c>
      <c r="E605" s="154" t="s">
        <v>267</v>
      </c>
      <c r="F605" s="69" t="s">
        <v>1551</v>
      </c>
      <c r="G605" s="69">
        <v>9</v>
      </c>
      <c r="H605" s="288">
        <v>42940.8541666667</v>
      </c>
      <c r="I605" s="288">
        <v>42943.2708333333</v>
      </c>
      <c r="J605" s="86">
        <f t="shared" si="18"/>
        <v>57.9999999983702</v>
      </c>
      <c r="K605" s="26">
        <v>23</v>
      </c>
      <c r="L605" s="86">
        <f t="shared" si="19"/>
        <v>1333.99999996251</v>
      </c>
      <c r="M605" s="9"/>
    </row>
    <row r="606" spans="1:13">
      <c r="A606" s="287">
        <v>42945</v>
      </c>
      <c r="B606" s="168" t="s">
        <v>54</v>
      </c>
      <c r="C606" s="161" t="s">
        <v>39</v>
      </c>
      <c r="D606" s="168" t="s">
        <v>522</v>
      </c>
      <c r="E606" s="155" t="s">
        <v>56</v>
      </c>
      <c r="F606" s="69" t="s">
        <v>695</v>
      </c>
      <c r="G606" s="69">
        <v>9</v>
      </c>
      <c r="H606" s="288">
        <v>42945</v>
      </c>
      <c r="I606" s="288">
        <v>42945.0833333333</v>
      </c>
      <c r="J606" s="86">
        <f t="shared" si="18"/>
        <v>1.99999999918509</v>
      </c>
      <c r="K606" s="26">
        <v>23</v>
      </c>
      <c r="L606" s="86">
        <f t="shared" si="19"/>
        <v>45.9999999812571</v>
      </c>
      <c r="M606" s="9"/>
    </row>
    <row r="607" spans="1:13">
      <c r="A607" s="287">
        <v>42945</v>
      </c>
      <c r="B607" s="168" t="s">
        <v>54</v>
      </c>
      <c r="C607" s="161" t="s">
        <v>39</v>
      </c>
      <c r="D607" s="168" t="s">
        <v>522</v>
      </c>
      <c r="E607" s="155" t="s">
        <v>56</v>
      </c>
      <c r="F607" s="69" t="s">
        <v>698</v>
      </c>
      <c r="G607" s="69">
        <v>5</v>
      </c>
      <c r="H607" s="288">
        <v>42940.6666666667</v>
      </c>
      <c r="I607" s="288">
        <v>42942.9166666667</v>
      </c>
      <c r="J607" s="86">
        <f t="shared" si="18"/>
        <v>54</v>
      </c>
      <c r="K607" s="26">
        <v>25</v>
      </c>
      <c r="L607" s="86">
        <f t="shared" si="19"/>
        <v>1350</v>
      </c>
      <c r="M607" s="9"/>
    </row>
    <row r="608" spans="1:13">
      <c r="A608" s="287">
        <v>42945</v>
      </c>
      <c r="B608" s="168" t="s">
        <v>54</v>
      </c>
      <c r="C608" s="167" t="s">
        <v>27</v>
      </c>
      <c r="D608" s="154" t="s">
        <v>424</v>
      </c>
      <c r="E608" s="154" t="s">
        <v>342</v>
      </c>
      <c r="F608" s="69" t="s">
        <v>1085</v>
      </c>
      <c r="G608" s="69">
        <v>5</v>
      </c>
      <c r="H608" s="288">
        <v>42942.9166666667</v>
      </c>
      <c r="I608" s="288">
        <v>42943.4166666667</v>
      </c>
      <c r="J608" s="86">
        <f t="shared" si="18"/>
        <v>12</v>
      </c>
      <c r="K608" s="26">
        <v>25</v>
      </c>
      <c r="L608" s="86">
        <f t="shared" si="19"/>
        <v>300</v>
      </c>
      <c r="M608" s="9"/>
    </row>
    <row r="609" spans="1:13">
      <c r="A609" s="287">
        <v>42945</v>
      </c>
      <c r="B609" s="168" t="s">
        <v>54</v>
      </c>
      <c r="C609" s="167" t="s">
        <v>39</v>
      </c>
      <c r="D609" s="168" t="s">
        <v>533</v>
      </c>
      <c r="E609" s="155" t="s">
        <v>56</v>
      </c>
      <c r="F609" s="69" t="s">
        <v>695</v>
      </c>
      <c r="G609" s="69">
        <v>4</v>
      </c>
      <c r="H609" s="288">
        <v>42941.625</v>
      </c>
      <c r="I609" s="288">
        <v>42943.8125</v>
      </c>
      <c r="J609" s="86">
        <f t="shared" si="18"/>
        <v>52.5</v>
      </c>
      <c r="K609" s="26">
        <v>23</v>
      </c>
      <c r="L609" s="86">
        <f t="shared" si="19"/>
        <v>1207.5</v>
      </c>
      <c r="M609" s="9"/>
    </row>
    <row r="610" spans="1:13">
      <c r="A610" s="287">
        <v>42945</v>
      </c>
      <c r="B610" s="168" t="s">
        <v>54</v>
      </c>
      <c r="C610" s="167" t="s">
        <v>560</v>
      </c>
      <c r="D610" s="154" t="s">
        <v>564</v>
      </c>
      <c r="E610" s="155" t="s">
        <v>56</v>
      </c>
      <c r="F610" s="69" t="s">
        <v>698</v>
      </c>
      <c r="G610" s="69">
        <v>4</v>
      </c>
      <c r="H610" s="288">
        <v>42943.7916666667</v>
      </c>
      <c r="I610" s="288">
        <v>42944.0833333333</v>
      </c>
      <c r="J610" s="86">
        <f t="shared" si="18"/>
        <v>6.99999999837019</v>
      </c>
      <c r="K610" s="26">
        <v>23</v>
      </c>
      <c r="L610" s="86">
        <f t="shared" si="19"/>
        <v>160.999999962514</v>
      </c>
      <c r="M610" s="9"/>
    </row>
    <row r="611" spans="1:13">
      <c r="A611" s="287">
        <v>42945</v>
      </c>
      <c r="B611" s="168" t="s">
        <v>54</v>
      </c>
      <c r="C611" s="167" t="s">
        <v>560</v>
      </c>
      <c r="D611" s="154" t="s">
        <v>561</v>
      </c>
      <c r="E611" s="155" t="s">
        <v>56</v>
      </c>
      <c r="F611" s="69" t="s">
        <v>690</v>
      </c>
      <c r="G611" s="69">
        <v>2</v>
      </c>
      <c r="H611" s="288">
        <v>42939.8958333333</v>
      </c>
      <c r="I611" s="288">
        <v>42940.6666666667</v>
      </c>
      <c r="J611" s="86">
        <f t="shared" si="18"/>
        <v>18.5000000016298</v>
      </c>
      <c r="K611" s="26">
        <v>23</v>
      </c>
      <c r="L611" s="86">
        <f t="shared" si="19"/>
        <v>425.500000037486</v>
      </c>
      <c r="M611" s="9"/>
    </row>
    <row r="612" spans="1:13">
      <c r="A612" s="287">
        <v>42945</v>
      </c>
      <c r="B612" s="168" t="s">
        <v>54</v>
      </c>
      <c r="C612" s="167" t="s">
        <v>82</v>
      </c>
      <c r="D612" s="154" t="s">
        <v>457</v>
      </c>
      <c r="E612" s="154" t="s">
        <v>267</v>
      </c>
      <c r="F612" s="69" t="s">
        <v>690</v>
      </c>
      <c r="G612" s="69">
        <v>2</v>
      </c>
      <c r="H612" s="288">
        <v>42940.7083333333</v>
      </c>
      <c r="I612" s="288">
        <v>42940.75</v>
      </c>
      <c r="J612" s="86">
        <f t="shared" si="18"/>
        <v>1.00000000081491</v>
      </c>
      <c r="K612" s="26">
        <v>23</v>
      </c>
      <c r="L612" s="86">
        <f t="shared" si="19"/>
        <v>23.0000000187429</v>
      </c>
      <c r="M612" s="9"/>
    </row>
    <row r="613" spans="1:13">
      <c r="A613" s="287">
        <v>42947</v>
      </c>
      <c r="B613" s="168" t="s">
        <v>54</v>
      </c>
      <c r="C613" s="167" t="s">
        <v>39</v>
      </c>
      <c r="D613" s="168" t="s">
        <v>533</v>
      </c>
      <c r="E613" s="155" t="s">
        <v>56</v>
      </c>
      <c r="F613" s="69" t="s">
        <v>695</v>
      </c>
      <c r="G613" s="69">
        <v>3</v>
      </c>
      <c r="H613" s="288">
        <v>42946.5833333333</v>
      </c>
      <c r="I613" s="288">
        <v>42946.6875</v>
      </c>
      <c r="J613" s="86">
        <f t="shared" si="18"/>
        <v>2.50000000081491</v>
      </c>
      <c r="K613" s="26">
        <v>23</v>
      </c>
      <c r="L613" s="86">
        <f t="shared" si="19"/>
        <v>57.5000000187429</v>
      </c>
      <c r="M613" s="9"/>
    </row>
    <row r="614" spans="1:13">
      <c r="A614" s="287">
        <v>42947</v>
      </c>
      <c r="B614" s="155" t="s">
        <v>54</v>
      </c>
      <c r="C614" s="161" t="s">
        <v>82</v>
      </c>
      <c r="D614" s="166" t="s">
        <v>88</v>
      </c>
      <c r="E614" s="159" t="s">
        <v>84</v>
      </c>
      <c r="F614" s="69" t="s">
        <v>1016</v>
      </c>
      <c r="G614" s="69">
        <v>8</v>
      </c>
      <c r="H614" s="288">
        <v>42945.4583333333</v>
      </c>
      <c r="I614" s="288">
        <v>42945.5416666667</v>
      </c>
      <c r="J614" s="86">
        <f t="shared" si="18"/>
        <v>2.00000000162981</v>
      </c>
      <c r="K614" s="26">
        <v>18</v>
      </c>
      <c r="L614" s="86">
        <f t="shared" si="19"/>
        <v>36.0000000293367</v>
      </c>
      <c r="M614" s="9"/>
    </row>
    <row r="615" spans="1:13">
      <c r="A615" s="287">
        <v>42947</v>
      </c>
      <c r="B615" s="155" t="s">
        <v>54</v>
      </c>
      <c r="C615" s="161" t="s">
        <v>82</v>
      </c>
      <c r="D615" s="166" t="s">
        <v>88</v>
      </c>
      <c r="E615" s="159" t="s">
        <v>84</v>
      </c>
      <c r="F615" s="69" t="s">
        <v>1085</v>
      </c>
      <c r="G615" s="69">
        <v>8</v>
      </c>
      <c r="H615" s="288">
        <v>42945.5416666667</v>
      </c>
      <c r="I615" s="288">
        <v>42945.6666666667</v>
      </c>
      <c r="J615" s="86">
        <f t="shared" si="18"/>
        <v>3</v>
      </c>
      <c r="K615" s="26">
        <v>18</v>
      </c>
      <c r="L615" s="86">
        <f t="shared" si="19"/>
        <v>54</v>
      </c>
      <c r="M615" s="9"/>
    </row>
    <row r="616" spans="1:13">
      <c r="A616" s="287">
        <v>42947</v>
      </c>
      <c r="B616" s="155" t="s">
        <v>54</v>
      </c>
      <c r="C616" s="161" t="s">
        <v>96</v>
      </c>
      <c r="D616" s="165" t="s">
        <v>161</v>
      </c>
      <c r="E616" s="242" t="s">
        <v>162</v>
      </c>
      <c r="F616" s="69" t="s">
        <v>1016</v>
      </c>
      <c r="G616" s="69">
        <v>8</v>
      </c>
      <c r="H616" s="288">
        <v>42947.6666666667</v>
      </c>
      <c r="I616" s="288">
        <v>42947.9583333333</v>
      </c>
      <c r="J616" s="86">
        <f t="shared" si="18"/>
        <v>6.99999999837019</v>
      </c>
      <c r="K616" s="26">
        <v>18</v>
      </c>
      <c r="L616" s="86">
        <f t="shared" si="19"/>
        <v>125.999999970663</v>
      </c>
      <c r="M616" s="9"/>
    </row>
    <row r="617" spans="1:13">
      <c r="A617" s="287">
        <v>42947</v>
      </c>
      <c r="B617" s="168" t="s">
        <v>54</v>
      </c>
      <c r="C617" s="167" t="s">
        <v>328</v>
      </c>
      <c r="D617" s="154" t="s">
        <v>430</v>
      </c>
      <c r="E617" s="154" t="s">
        <v>280</v>
      </c>
      <c r="F617" s="69" t="s">
        <v>1553</v>
      </c>
      <c r="G617" s="69">
        <v>7</v>
      </c>
      <c r="H617" s="288">
        <v>42944.8958333333</v>
      </c>
      <c r="I617" s="288">
        <v>42945.9583333333</v>
      </c>
      <c r="J617" s="86">
        <f t="shared" si="18"/>
        <v>25.5</v>
      </c>
      <c r="K617" s="26">
        <v>18</v>
      </c>
      <c r="L617" s="86">
        <f t="shared" si="19"/>
        <v>459</v>
      </c>
      <c r="M617" s="9"/>
    </row>
    <row r="618" spans="1:13">
      <c r="A618" s="287">
        <v>42947</v>
      </c>
      <c r="B618" s="168" t="s">
        <v>54</v>
      </c>
      <c r="C618" s="161" t="s">
        <v>82</v>
      </c>
      <c r="D618" s="168" t="s">
        <v>203</v>
      </c>
      <c r="E618" s="155" t="s">
        <v>56</v>
      </c>
      <c r="F618" s="69" t="s">
        <v>1016</v>
      </c>
      <c r="G618" s="69">
        <v>8</v>
      </c>
      <c r="H618" s="288">
        <v>42949.875</v>
      </c>
      <c r="I618" s="288">
        <v>42950.3125</v>
      </c>
      <c r="J618" s="86">
        <f t="shared" si="18"/>
        <v>10.5</v>
      </c>
      <c r="K618" s="26">
        <v>18</v>
      </c>
      <c r="L618" s="86">
        <f t="shared" si="19"/>
        <v>189</v>
      </c>
      <c r="M618" s="9"/>
    </row>
    <row r="619" spans="1:13">
      <c r="A619" s="287">
        <v>42947</v>
      </c>
      <c r="B619" s="168" t="s">
        <v>54</v>
      </c>
      <c r="C619" s="167" t="s">
        <v>560</v>
      </c>
      <c r="D619" s="154" t="s">
        <v>561</v>
      </c>
      <c r="E619" s="155" t="s">
        <v>56</v>
      </c>
      <c r="F619" s="69" t="s">
        <v>821</v>
      </c>
      <c r="G619" s="69">
        <v>10</v>
      </c>
      <c r="H619" s="288">
        <v>42946.6666666667</v>
      </c>
      <c r="I619" s="288">
        <v>42948.3333333333</v>
      </c>
      <c r="J619" s="86">
        <f t="shared" si="18"/>
        <v>39.9999999983702</v>
      </c>
      <c r="K619" s="26">
        <v>23</v>
      </c>
      <c r="L619" s="86">
        <f t="shared" si="19"/>
        <v>919.999999962514</v>
      </c>
      <c r="M619" s="9"/>
    </row>
    <row r="620" spans="1:13">
      <c r="A620" s="287">
        <v>42947</v>
      </c>
      <c r="B620" s="168" t="s">
        <v>54</v>
      </c>
      <c r="C620" s="167" t="s">
        <v>39</v>
      </c>
      <c r="D620" s="168" t="s">
        <v>533</v>
      </c>
      <c r="E620" s="155" t="s">
        <v>56</v>
      </c>
      <c r="F620" s="69" t="s">
        <v>698</v>
      </c>
      <c r="G620" s="69">
        <v>6</v>
      </c>
      <c r="H620" s="288">
        <v>42943.9583333333</v>
      </c>
      <c r="I620" s="288">
        <v>42947.625</v>
      </c>
      <c r="J620" s="86">
        <f t="shared" si="18"/>
        <v>88.0000000008149</v>
      </c>
      <c r="K620" s="26">
        <v>23</v>
      </c>
      <c r="L620" s="86">
        <f t="shared" si="19"/>
        <v>2024.00000001874</v>
      </c>
      <c r="M620" s="9"/>
    </row>
    <row r="621" spans="1:13">
      <c r="A621" s="287">
        <v>42947</v>
      </c>
      <c r="B621" s="168" t="s">
        <v>54</v>
      </c>
      <c r="C621" s="167" t="s">
        <v>560</v>
      </c>
      <c r="D621" s="154" t="s">
        <v>561</v>
      </c>
      <c r="E621" s="155" t="s">
        <v>56</v>
      </c>
      <c r="F621" s="69" t="s">
        <v>690</v>
      </c>
      <c r="G621" s="69">
        <v>2</v>
      </c>
      <c r="H621" s="288">
        <v>42948.4583333333</v>
      </c>
      <c r="I621" s="288">
        <v>42948.5</v>
      </c>
      <c r="J621" s="86">
        <f t="shared" si="18"/>
        <v>1.00000000081491</v>
      </c>
      <c r="K621" s="26">
        <v>23</v>
      </c>
      <c r="L621" s="86">
        <f t="shared" si="19"/>
        <v>23.0000000187429</v>
      </c>
      <c r="M621" s="9"/>
    </row>
    <row r="622" spans="1:13">
      <c r="A622" s="287">
        <v>42947</v>
      </c>
      <c r="B622" s="168" t="s">
        <v>54</v>
      </c>
      <c r="C622" s="167" t="s">
        <v>560</v>
      </c>
      <c r="D622" s="154" t="s">
        <v>561</v>
      </c>
      <c r="E622" s="155" t="s">
        <v>56</v>
      </c>
      <c r="F622" s="69" t="s">
        <v>690</v>
      </c>
      <c r="G622" s="69">
        <v>2</v>
      </c>
      <c r="H622" s="288">
        <v>42948.5</v>
      </c>
      <c r="I622" s="288">
        <v>42948.5416666667</v>
      </c>
      <c r="J622" s="86">
        <f t="shared" si="18"/>
        <v>1.00000000081491</v>
      </c>
      <c r="K622" s="26">
        <v>23</v>
      </c>
      <c r="L622" s="86">
        <f t="shared" si="19"/>
        <v>23.0000000187429</v>
      </c>
      <c r="M622" s="9"/>
    </row>
    <row r="623" spans="1:13">
      <c r="A623" s="287">
        <v>42947</v>
      </c>
      <c r="B623" s="155" t="s">
        <v>54</v>
      </c>
      <c r="C623" s="161" t="s">
        <v>82</v>
      </c>
      <c r="D623" s="166" t="s">
        <v>88</v>
      </c>
      <c r="E623" s="159" t="s">
        <v>84</v>
      </c>
      <c r="F623" s="69" t="s">
        <v>1085</v>
      </c>
      <c r="G623" s="69">
        <v>4</v>
      </c>
      <c r="H623" s="288">
        <v>42947.4791666667</v>
      </c>
      <c r="I623" s="288">
        <v>42947.5416666667</v>
      </c>
      <c r="J623" s="86">
        <f t="shared" si="18"/>
        <v>1.5</v>
      </c>
      <c r="K623" s="26">
        <v>23</v>
      </c>
      <c r="L623" s="86">
        <f t="shared" si="19"/>
        <v>34.5</v>
      </c>
      <c r="M623" s="9"/>
    </row>
    <row r="624" spans="1:13">
      <c r="A624" s="287">
        <v>42951</v>
      </c>
      <c r="B624" s="168" t="s">
        <v>54</v>
      </c>
      <c r="C624" s="167" t="s">
        <v>560</v>
      </c>
      <c r="D624" s="154" t="s">
        <v>561</v>
      </c>
      <c r="E624" s="155" t="s">
        <v>56</v>
      </c>
      <c r="F624" s="69" t="s">
        <v>751</v>
      </c>
      <c r="G624" s="69">
        <v>6</v>
      </c>
      <c r="H624" s="288">
        <v>42947.625</v>
      </c>
      <c r="I624" s="288">
        <v>42950.8333333333</v>
      </c>
      <c r="J624" s="86">
        <f t="shared" si="18"/>
        <v>76.9999999991851</v>
      </c>
      <c r="K624" s="26">
        <v>18</v>
      </c>
      <c r="L624" s="86">
        <f t="shared" si="19"/>
        <v>1385.99999998533</v>
      </c>
      <c r="M624" s="9"/>
    </row>
    <row r="625" spans="1:13">
      <c r="A625" s="287">
        <v>42951</v>
      </c>
      <c r="B625" s="155" t="s">
        <v>54</v>
      </c>
      <c r="C625" s="161" t="s">
        <v>96</v>
      </c>
      <c r="D625" s="165" t="s">
        <v>161</v>
      </c>
      <c r="E625" s="242" t="s">
        <v>162</v>
      </c>
      <c r="F625" s="69" t="s">
        <v>745</v>
      </c>
      <c r="G625" s="69">
        <v>1</v>
      </c>
      <c r="H625" s="288">
        <v>42950.5</v>
      </c>
      <c r="I625" s="288">
        <v>42950.6458333333</v>
      </c>
      <c r="J625" s="86">
        <f t="shared" si="18"/>
        <v>3.49999999918509</v>
      </c>
      <c r="K625" s="26">
        <v>23</v>
      </c>
      <c r="L625" s="86">
        <f t="shared" si="19"/>
        <v>80.4999999812571</v>
      </c>
      <c r="M625" s="9"/>
    </row>
    <row r="626" spans="1:13">
      <c r="A626" s="287">
        <v>42951</v>
      </c>
      <c r="B626" s="155" t="s">
        <v>54</v>
      </c>
      <c r="C626" s="161" t="s">
        <v>96</v>
      </c>
      <c r="D626" s="165" t="s">
        <v>161</v>
      </c>
      <c r="E626" s="242" t="s">
        <v>162</v>
      </c>
      <c r="F626" s="69" t="s">
        <v>745</v>
      </c>
      <c r="G626" s="69">
        <v>3</v>
      </c>
      <c r="H626" s="288">
        <v>42950.3333333333</v>
      </c>
      <c r="I626" s="288">
        <v>42950.625</v>
      </c>
      <c r="J626" s="86">
        <f t="shared" si="18"/>
        <v>7.00000000081491</v>
      </c>
      <c r="K626" s="26">
        <v>23</v>
      </c>
      <c r="L626" s="86">
        <f t="shared" si="19"/>
        <v>161.000000018743</v>
      </c>
      <c r="M626" s="9"/>
    </row>
    <row r="627" spans="1:13">
      <c r="A627" s="287">
        <v>42954</v>
      </c>
      <c r="B627" s="168" t="s">
        <v>54</v>
      </c>
      <c r="C627" s="167" t="s">
        <v>328</v>
      </c>
      <c r="D627" s="154" t="s">
        <v>429</v>
      </c>
      <c r="E627" s="154" t="s">
        <v>280</v>
      </c>
      <c r="F627" s="69" t="s">
        <v>745</v>
      </c>
      <c r="G627" s="69">
        <v>8</v>
      </c>
      <c r="H627" s="288">
        <v>42953.125</v>
      </c>
      <c r="I627" s="288">
        <v>42953.2916666667</v>
      </c>
      <c r="J627" s="86">
        <f t="shared" si="18"/>
        <v>4.00000000081491</v>
      </c>
      <c r="K627" s="26">
        <v>18</v>
      </c>
      <c r="L627" s="86">
        <f t="shared" si="19"/>
        <v>72.0000000146683</v>
      </c>
      <c r="M627" s="9"/>
    </row>
    <row r="628" spans="1:13">
      <c r="A628" s="287">
        <v>42954</v>
      </c>
      <c r="B628" s="168" t="s">
        <v>54</v>
      </c>
      <c r="C628" s="161" t="s">
        <v>82</v>
      </c>
      <c r="D628" s="168" t="s">
        <v>203</v>
      </c>
      <c r="E628" s="155" t="s">
        <v>56</v>
      </c>
      <c r="F628" s="69" t="s">
        <v>1085</v>
      </c>
      <c r="G628" s="69">
        <v>8</v>
      </c>
      <c r="H628" s="288">
        <v>42950.2916666667</v>
      </c>
      <c r="I628" s="288">
        <v>42950.625</v>
      </c>
      <c r="J628" s="86">
        <f t="shared" si="18"/>
        <v>7.99999999918509</v>
      </c>
      <c r="K628" s="26">
        <v>18</v>
      </c>
      <c r="L628" s="86">
        <f t="shared" si="19"/>
        <v>143.999999985332</v>
      </c>
      <c r="M628" s="9"/>
    </row>
    <row r="629" spans="1:13">
      <c r="A629" s="287">
        <v>42954</v>
      </c>
      <c r="B629" s="159" t="s">
        <v>54</v>
      </c>
      <c r="C629" s="176" t="s">
        <v>38</v>
      </c>
      <c r="D629" s="175" t="s">
        <v>509</v>
      </c>
      <c r="E629" s="155" t="s">
        <v>56</v>
      </c>
      <c r="F629" s="69" t="s">
        <v>751</v>
      </c>
      <c r="G629" s="69">
        <v>8</v>
      </c>
      <c r="H629" s="288">
        <v>42950.9166666667</v>
      </c>
      <c r="I629" s="288">
        <v>42951.7916666667</v>
      </c>
      <c r="J629" s="86">
        <f t="shared" si="18"/>
        <v>21</v>
      </c>
      <c r="K629" s="26">
        <v>18</v>
      </c>
      <c r="L629" s="86">
        <f t="shared" si="19"/>
        <v>378</v>
      </c>
      <c r="M629" s="9"/>
    </row>
    <row r="630" spans="1:13">
      <c r="A630" s="287">
        <v>42954</v>
      </c>
      <c r="B630" s="168" t="s">
        <v>54</v>
      </c>
      <c r="C630" s="167" t="s">
        <v>560</v>
      </c>
      <c r="D630" s="154" t="s">
        <v>561</v>
      </c>
      <c r="E630" s="155" t="s">
        <v>56</v>
      </c>
      <c r="F630" s="69" t="s">
        <v>801</v>
      </c>
      <c r="G630" s="69">
        <v>7</v>
      </c>
      <c r="H630" s="288">
        <v>42951.75</v>
      </c>
      <c r="I630" s="288">
        <v>42951.8333333333</v>
      </c>
      <c r="J630" s="86">
        <f t="shared" si="18"/>
        <v>1.99999999918509</v>
      </c>
      <c r="K630" s="26">
        <v>18</v>
      </c>
      <c r="L630" s="86">
        <f t="shared" si="19"/>
        <v>35.9999999853317</v>
      </c>
      <c r="M630" s="9"/>
    </row>
    <row r="631" spans="1:13">
      <c r="A631" s="287">
        <v>42954</v>
      </c>
      <c r="B631" s="168" t="s">
        <v>54</v>
      </c>
      <c r="C631" s="167" t="s">
        <v>560</v>
      </c>
      <c r="D631" s="154" t="s">
        <v>562</v>
      </c>
      <c r="E631" s="155" t="s">
        <v>56</v>
      </c>
      <c r="F631" s="69" t="s">
        <v>801</v>
      </c>
      <c r="G631" s="69">
        <v>7</v>
      </c>
      <c r="H631" s="288">
        <v>42951.625</v>
      </c>
      <c r="I631" s="288">
        <v>42951.75</v>
      </c>
      <c r="J631" s="86">
        <f t="shared" si="18"/>
        <v>3</v>
      </c>
      <c r="K631" s="26">
        <v>18</v>
      </c>
      <c r="L631" s="86">
        <f t="shared" si="19"/>
        <v>54</v>
      </c>
      <c r="M631" s="9"/>
    </row>
    <row r="632" spans="1:13">
      <c r="A632" s="287">
        <v>42954</v>
      </c>
      <c r="B632" s="168" t="s">
        <v>54</v>
      </c>
      <c r="C632" s="167" t="s">
        <v>560</v>
      </c>
      <c r="D632" s="154" t="s">
        <v>564</v>
      </c>
      <c r="E632" s="155" t="s">
        <v>56</v>
      </c>
      <c r="F632" s="69" t="s">
        <v>801</v>
      </c>
      <c r="G632" s="69">
        <v>6</v>
      </c>
      <c r="H632" s="288">
        <v>42952.625</v>
      </c>
      <c r="I632" s="288">
        <v>42952.75</v>
      </c>
      <c r="J632" s="86">
        <f t="shared" si="18"/>
        <v>3</v>
      </c>
      <c r="K632" s="26">
        <v>18</v>
      </c>
      <c r="L632" s="86">
        <f t="shared" si="19"/>
        <v>54</v>
      </c>
      <c r="M632" s="9"/>
    </row>
    <row r="633" spans="1:13">
      <c r="A633" s="287">
        <v>42954</v>
      </c>
      <c r="B633" s="168" t="s">
        <v>54</v>
      </c>
      <c r="C633" s="161" t="s">
        <v>82</v>
      </c>
      <c r="D633" s="168" t="s">
        <v>182</v>
      </c>
      <c r="E633" s="155" t="s">
        <v>56</v>
      </c>
      <c r="F633" s="69" t="s">
        <v>1085</v>
      </c>
      <c r="G633" s="69">
        <v>9</v>
      </c>
      <c r="H633" s="288">
        <v>42950.9375</v>
      </c>
      <c r="I633" s="288">
        <v>42951.4375</v>
      </c>
      <c r="J633" s="86">
        <f t="shared" si="18"/>
        <v>12</v>
      </c>
      <c r="K633" s="26">
        <v>23</v>
      </c>
      <c r="L633" s="86">
        <f t="shared" si="19"/>
        <v>276</v>
      </c>
      <c r="M633" s="9"/>
    </row>
    <row r="634" spans="1:13">
      <c r="A634" s="287">
        <v>42954</v>
      </c>
      <c r="B634" s="168" t="s">
        <v>54</v>
      </c>
      <c r="C634" s="167" t="s">
        <v>560</v>
      </c>
      <c r="D634" s="154" t="s">
        <v>561</v>
      </c>
      <c r="E634" s="155" t="s">
        <v>56</v>
      </c>
      <c r="F634" s="69" t="s">
        <v>1508</v>
      </c>
      <c r="G634" s="69">
        <v>3</v>
      </c>
      <c r="H634" s="288">
        <v>42950.625</v>
      </c>
      <c r="I634" s="288">
        <v>42951.8125</v>
      </c>
      <c r="J634" s="86">
        <f t="shared" si="18"/>
        <v>28.5</v>
      </c>
      <c r="K634" s="26">
        <v>23</v>
      </c>
      <c r="L634" s="86">
        <f t="shared" si="19"/>
        <v>655.5</v>
      </c>
      <c r="M634" s="9"/>
    </row>
    <row r="635" spans="1:13">
      <c r="A635" s="287">
        <v>42954</v>
      </c>
      <c r="B635" s="168" t="s">
        <v>54</v>
      </c>
      <c r="C635" s="167"/>
      <c r="D635" s="154" t="s">
        <v>369</v>
      </c>
      <c r="E635" s="154" t="s">
        <v>357</v>
      </c>
      <c r="F635" s="69" t="s">
        <v>1085</v>
      </c>
      <c r="G635" s="69">
        <v>1</v>
      </c>
      <c r="H635" s="288">
        <v>42952.5416666667</v>
      </c>
      <c r="I635" s="288">
        <v>42952.7291666667</v>
      </c>
      <c r="J635" s="86">
        <f t="shared" si="18"/>
        <v>4.5</v>
      </c>
      <c r="K635" s="26">
        <v>23</v>
      </c>
      <c r="L635" s="86">
        <f t="shared" si="19"/>
        <v>103.5</v>
      </c>
      <c r="M635" s="9"/>
    </row>
    <row r="636" spans="1:13">
      <c r="A636" s="287">
        <v>42956</v>
      </c>
      <c r="B636" s="168" t="s">
        <v>54</v>
      </c>
      <c r="C636" s="167" t="s">
        <v>39</v>
      </c>
      <c r="D636" s="154" t="s">
        <v>591</v>
      </c>
      <c r="E636" s="155" t="s">
        <v>56</v>
      </c>
      <c r="F636" s="69" t="s">
        <v>698</v>
      </c>
      <c r="G636" s="69">
        <v>2</v>
      </c>
      <c r="H636" s="288">
        <v>42953.4791666667</v>
      </c>
      <c r="I636" s="288">
        <v>42955.9166666667</v>
      </c>
      <c r="J636" s="86">
        <f t="shared" si="18"/>
        <v>58.5</v>
      </c>
      <c r="K636" s="26">
        <v>23</v>
      </c>
      <c r="L636" s="86">
        <f t="shared" si="19"/>
        <v>1345.5</v>
      </c>
      <c r="M636" s="9"/>
    </row>
    <row r="637" spans="1:13">
      <c r="A637" s="287">
        <v>42956</v>
      </c>
      <c r="B637" s="168" t="s">
        <v>54</v>
      </c>
      <c r="C637" s="167" t="s">
        <v>328</v>
      </c>
      <c r="D637" s="154" t="s">
        <v>429</v>
      </c>
      <c r="E637" s="154" t="s">
        <v>280</v>
      </c>
      <c r="F637" s="69" t="s">
        <v>745</v>
      </c>
      <c r="G637" s="69">
        <v>7</v>
      </c>
      <c r="H637" s="288">
        <v>42955.3333333333</v>
      </c>
      <c r="I637" s="288">
        <v>42955.7083333333</v>
      </c>
      <c r="J637" s="86">
        <f t="shared" si="18"/>
        <v>9</v>
      </c>
      <c r="K637" s="26">
        <v>18</v>
      </c>
      <c r="L637" s="86">
        <f t="shared" si="19"/>
        <v>162</v>
      </c>
      <c r="M637" s="9"/>
    </row>
    <row r="638" spans="1:13">
      <c r="A638" s="287">
        <v>42956</v>
      </c>
      <c r="B638" s="159" t="s">
        <v>54</v>
      </c>
      <c r="C638" s="176" t="s">
        <v>39</v>
      </c>
      <c r="D638" s="175" t="s">
        <v>503</v>
      </c>
      <c r="E638" s="154" t="s">
        <v>504</v>
      </c>
      <c r="F638" s="69" t="s">
        <v>1527</v>
      </c>
      <c r="G638" s="69">
        <v>10</v>
      </c>
      <c r="H638" s="288">
        <v>42955.7083333333</v>
      </c>
      <c r="I638" s="288">
        <v>42955.9583333333</v>
      </c>
      <c r="J638" s="86">
        <f t="shared" si="18"/>
        <v>6</v>
      </c>
      <c r="K638" s="26">
        <v>23</v>
      </c>
      <c r="L638" s="86">
        <f t="shared" si="19"/>
        <v>138</v>
      </c>
      <c r="M638" s="9"/>
    </row>
    <row r="639" spans="1:13">
      <c r="A639" s="287">
        <v>42956</v>
      </c>
      <c r="B639" s="168" t="s">
        <v>54</v>
      </c>
      <c r="C639" s="167" t="s">
        <v>328</v>
      </c>
      <c r="D639" s="154" t="s">
        <v>429</v>
      </c>
      <c r="E639" s="154" t="s">
        <v>280</v>
      </c>
      <c r="F639" s="69" t="s">
        <v>698</v>
      </c>
      <c r="G639" s="69">
        <v>10</v>
      </c>
      <c r="H639" s="288">
        <v>42955.5416666667</v>
      </c>
      <c r="I639" s="288">
        <v>42955.7083333333</v>
      </c>
      <c r="J639" s="86">
        <f t="shared" si="18"/>
        <v>3.99999999837019</v>
      </c>
      <c r="K639" s="26">
        <v>23</v>
      </c>
      <c r="L639" s="86">
        <f t="shared" si="19"/>
        <v>91.9999999625143</v>
      </c>
      <c r="M639" s="9"/>
    </row>
    <row r="640" spans="1:13">
      <c r="A640" s="287">
        <v>42958</v>
      </c>
      <c r="B640" s="168" t="s">
        <v>54</v>
      </c>
      <c r="C640" s="161" t="s">
        <v>82</v>
      </c>
      <c r="D640" s="168" t="s">
        <v>203</v>
      </c>
      <c r="E640" s="155" t="s">
        <v>56</v>
      </c>
      <c r="F640" s="69" t="s">
        <v>1016</v>
      </c>
      <c r="G640" s="69">
        <v>8</v>
      </c>
      <c r="H640" s="288">
        <v>42957.8333333333</v>
      </c>
      <c r="I640" s="288">
        <v>42958.125</v>
      </c>
      <c r="J640" s="86">
        <f t="shared" si="18"/>
        <v>7.00000000081491</v>
      </c>
      <c r="K640" s="26">
        <v>18</v>
      </c>
      <c r="L640" s="86">
        <f t="shared" si="19"/>
        <v>126.000000014668</v>
      </c>
      <c r="M640" s="9"/>
    </row>
    <row r="641" spans="1:13">
      <c r="A641" s="287">
        <v>42961</v>
      </c>
      <c r="B641" s="168" t="s">
        <v>54</v>
      </c>
      <c r="C641" s="167" t="s">
        <v>328</v>
      </c>
      <c r="D641" s="154" t="s">
        <v>429</v>
      </c>
      <c r="E641" s="154" t="s">
        <v>280</v>
      </c>
      <c r="F641" s="69" t="s">
        <v>686</v>
      </c>
      <c r="G641" s="69">
        <v>7</v>
      </c>
      <c r="H641" s="288">
        <v>42958.5416666667</v>
      </c>
      <c r="I641" s="288">
        <v>42958.8333333333</v>
      </c>
      <c r="J641" s="86">
        <f t="shared" si="18"/>
        <v>6.99999999837019</v>
      </c>
      <c r="K641" s="26">
        <v>18</v>
      </c>
      <c r="L641" s="86">
        <f t="shared" si="19"/>
        <v>125.999999970663</v>
      </c>
      <c r="M641" s="9"/>
    </row>
    <row r="642" spans="1:13">
      <c r="A642" s="287">
        <v>42961</v>
      </c>
      <c r="B642" s="168" t="s">
        <v>54</v>
      </c>
      <c r="C642" s="161" t="s">
        <v>82</v>
      </c>
      <c r="D642" s="168" t="s">
        <v>203</v>
      </c>
      <c r="E642" s="155" t="s">
        <v>56</v>
      </c>
      <c r="F642" s="69" t="s">
        <v>1085</v>
      </c>
      <c r="G642" s="69">
        <v>8</v>
      </c>
      <c r="H642" s="288">
        <v>42958.125</v>
      </c>
      <c r="I642" s="288">
        <v>42958.625</v>
      </c>
      <c r="J642" s="86">
        <f t="shared" si="18"/>
        <v>12</v>
      </c>
      <c r="K642" s="26">
        <v>18</v>
      </c>
      <c r="L642" s="86">
        <f t="shared" si="19"/>
        <v>216</v>
      </c>
      <c r="M642" s="9"/>
    </row>
    <row r="643" spans="1:13">
      <c r="A643" s="287">
        <v>42961</v>
      </c>
      <c r="B643" s="168" t="s">
        <v>54</v>
      </c>
      <c r="C643" s="167" t="s">
        <v>560</v>
      </c>
      <c r="D643" s="154" t="s">
        <v>564</v>
      </c>
      <c r="E643" s="155" t="s">
        <v>56</v>
      </c>
      <c r="F643" s="69" t="s">
        <v>1085</v>
      </c>
      <c r="G643" s="69">
        <v>2</v>
      </c>
      <c r="H643" s="288">
        <v>42958.75</v>
      </c>
      <c r="I643" s="288">
        <v>42958.7916666667</v>
      </c>
      <c r="J643" s="86">
        <f t="shared" si="18"/>
        <v>1.00000000081491</v>
      </c>
      <c r="K643" s="26">
        <v>23</v>
      </c>
      <c r="L643" s="86">
        <f t="shared" si="19"/>
        <v>23.0000000187429</v>
      </c>
      <c r="M643" s="9"/>
    </row>
    <row r="644" spans="1:13">
      <c r="A644" s="287">
        <v>42961</v>
      </c>
      <c r="B644" s="168" t="s">
        <v>54</v>
      </c>
      <c r="C644" s="167" t="s">
        <v>39</v>
      </c>
      <c r="D644" s="154" t="s">
        <v>591</v>
      </c>
      <c r="E644" s="155" t="s">
        <v>56</v>
      </c>
      <c r="F644" s="69" t="s">
        <v>695</v>
      </c>
      <c r="G644" s="69">
        <v>2</v>
      </c>
      <c r="H644" s="288">
        <v>42955.9166666667</v>
      </c>
      <c r="I644" s="288">
        <v>42958.75</v>
      </c>
      <c r="J644" s="86">
        <f t="shared" si="18"/>
        <v>67.9999999991851</v>
      </c>
      <c r="K644" s="26">
        <v>23</v>
      </c>
      <c r="L644" s="86">
        <f t="shared" si="19"/>
        <v>1563.99999998126</v>
      </c>
      <c r="M644" s="9"/>
    </row>
    <row r="645" spans="1:13">
      <c r="A645" s="287">
        <v>42961</v>
      </c>
      <c r="B645" s="168" t="s">
        <v>54</v>
      </c>
      <c r="C645" s="167" t="s">
        <v>197</v>
      </c>
      <c r="D645" s="154" t="s">
        <v>569</v>
      </c>
      <c r="E645" s="155" t="s">
        <v>56</v>
      </c>
      <c r="F645" s="69" t="s">
        <v>1085</v>
      </c>
      <c r="G645" s="69">
        <v>3</v>
      </c>
      <c r="H645" s="288">
        <v>42959.0416666667</v>
      </c>
      <c r="I645" s="288">
        <v>42959.2708333333</v>
      </c>
      <c r="J645" s="86">
        <f t="shared" si="18"/>
        <v>5.49999999837019</v>
      </c>
      <c r="K645" s="26">
        <v>23</v>
      </c>
      <c r="L645" s="86">
        <f t="shared" si="19"/>
        <v>126.499999962514</v>
      </c>
      <c r="M645" s="9"/>
    </row>
    <row r="646" spans="1:13">
      <c r="A646" s="287">
        <v>42963</v>
      </c>
      <c r="B646" s="159" t="s">
        <v>54</v>
      </c>
      <c r="C646" s="176" t="s">
        <v>39</v>
      </c>
      <c r="D646" s="175" t="s">
        <v>503</v>
      </c>
      <c r="E646" s="154" t="s">
        <v>504</v>
      </c>
      <c r="F646" s="69" t="s">
        <v>1527</v>
      </c>
      <c r="G646" s="69">
        <v>10</v>
      </c>
      <c r="H646" s="288">
        <v>42955.9791666667</v>
      </c>
      <c r="I646" s="288">
        <v>42956.5416666667</v>
      </c>
      <c r="J646" s="86">
        <f t="shared" si="18"/>
        <v>13.5</v>
      </c>
      <c r="K646" s="26">
        <v>23</v>
      </c>
      <c r="L646" s="86">
        <f t="shared" si="19"/>
        <v>310.5</v>
      </c>
      <c r="M646" s="9"/>
    </row>
    <row r="647" spans="1:13">
      <c r="A647" s="287">
        <v>42963</v>
      </c>
      <c r="B647" s="168" t="s">
        <v>54</v>
      </c>
      <c r="C647" s="167" t="s">
        <v>30</v>
      </c>
      <c r="D647" s="154" t="s">
        <v>587</v>
      </c>
      <c r="E647" s="155" t="s">
        <v>56</v>
      </c>
      <c r="F647" s="69" t="s">
        <v>698</v>
      </c>
      <c r="G647" s="69">
        <v>1</v>
      </c>
      <c r="H647" s="288">
        <v>42959.6666666667</v>
      </c>
      <c r="I647" s="288">
        <v>42961.6666666667</v>
      </c>
      <c r="J647" s="86">
        <f t="shared" si="18"/>
        <v>48</v>
      </c>
      <c r="K647" s="26">
        <v>23</v>
      </c>
      <c r="L647" s="86">
        <f t="shared" si="19"/>
        <v>1104</v>
      </c>
      <c r="M647" s="9"/>
    </row>
    <row r="648" spans="1:13">
      <c r="A648" s="287">
        <v>42963</v>
      </c>
      <c r="B648" s="159" t="s">
        <v>54</v>
      </c>
      <c r="C648" s="176" t="s">
        <v>38</v>
      </c>
      <c r="D648" s="175" t="s">
        <v>509</v>
      </c>
      <c r="E648" s="155" t="s">
        <v>56</v>
      </c>
      <c r="F648" s="69" t="s">
        <v>1543</v>
      </c>
      <c r="G648" s="69">
        <v>1</v>
      </c>
      <c r="H648" s="288">
        <v>42961.75</v>
      </c>
      <c r="I648" s="288">
        <v>42961.8125</v>
      </c>
      <c r="J648" s="86">
        <f t="shared" si="18"/>
        <v>1.5</v>
      </c>
      <c r="K648" s="26">
        <v>23</v>
      </c>
      <c r="L648" s="86">
        <f t="shared" si="19"/>
        <v>34.5</v>
      </c>
      <c r="M648" s="9"/>
    </row>
    <row r="649" spans="1:13">
      <c r="A649" s="287">
        <v>42965</v>
      </c>
      <c r="B649" s="155" t="s">
        <v>54</v>
      </c>
      <c r="C649" s="161" t="s">
        <v>82</v>
      </c>
      <c r="D649" s="166" t="s">
        <v>102</v>
      </c>
      <c r="E649" s="159" t="s">
        <v>84</v>
      </c>
      <c r="F649" s="69" t="s">
        <v>1085</v>
      </c>
      <c r="G649" s="69">
        <v>7</v>
      </c>
      <c r="H649" s="288">
        <v>42963.9791666667</v>
      </c>
      <c r="I649" s="288">
        <v>42964.4583333333</v>
      </c>
      <c r="J649" s="86">
        <f t="shared" si="18"/>
        <v>11.4999999983702</v>
      </c>
      <c r="K649" s="26">
        <v>18</v>
      </c>
      <c r="L649" s="86">
        <f t="shared" si="19"/>
        <v>206.999999970663</v>
      </c>
      <c r="M649" s="9"/>
    </row>
    <row r="650" spans="1:13">
      <c r="A650" s="287">
        <v>42965</v>
      </c>
      <c r="B650" s="155" t="s">
        <v>54</v>
      </c>
      <c r="C650" s="161" t="s">
        <v>82</v>
      </c>
      <c r="D650" s="166" t="s">
        <v>1535</v>
      </c>
      <c r="E650" s="159" t="s">
        <v>84</v>
      </c>
      <c r="F650" s="69" t="s">
        <v>1016</v>
      </c>
      <c r="G650" s="69">
        <v>7</v>
      </c>
      <c r="H650" s="288">
        <v>42960.875</v>
      </c>
      <c r="I650" s="288">
        <v>42961.5833333333</v>
      </c>
      <c r="J650" s="86">
        <f t="shared" si="18"/>
        <v>16.9999999991851</v>
      </c>
      <c r="K650" s="26">
        <v>18</v>
      </c>
      <c r="L650" s="86">
        <f t="shared" si="19"/>
        <v>305.999999985332</v>
      </c>
      <c r="M650" s="9"/>
    </row>
    <row r="651" spans="1:13">
      <c r="A651" s="287">
        <v>42965</v>
      </c>
      <c r="B651" s="155" t="s">
        <v>54</v>
      </c>
      <c r="C651" s="161" t="s">
        <v>82</v>
      </c>
      <c r="D651" s="166" t="s">
        <v>101</v>
      </c>
      <c r="E651" s="159" t="s">
        <v>84</v>
      </c>
      <c r="F651" s="69" t="s">
        <v>1085</v>
      </c>
      <c r="G651" s="69">
        <v>7</v>
      </c>
      <c r="H651" s="288">
        <v>42962.625</v>
      </c>
      <c r="I651" s="288">
        <v>42962.9791666667</v>
      </c>
      <c r="J651" s="86">
        <f t="shared" si="18"/>
        <v>8.50000000081491</v>
      </c>
      <c r="K651" s="26">
        <v>18</v>
      </c>
      <c r="L651" s="86">
        <f t="shared" si="19"/>
        <v>153.000000014668</v>
      </c>
      <c r="M651" s="9"/>
    </row>
    <row r="652" spans="1:13">
      <c r="A652" s="287">
        <v>42965</v>
      </c>
      <c r="B652" s="168" t="s">
        <v>54</v>
      </c>
      <c r="C652" s="167" t="s">
        <v>328</v>
      </c>
      <c r="D652" s="154" t="s">
        <v>428</v>
      </c>
      <c r="E652" s="154" t="s">
        <v>280</v>
      </c>
      <c r="F652" s="69" t="s">
        <v>801</v>
      </c>
      <c r="G652" s="69">
        <v>6</v>
      </c>
      <c r="H652" s="288">
        <v>42964.5</v>
      </c>
      <c r="I652" s="288">
        <v>42964.625</v>
      </c>
      <c r="J652" s="86">
        <f t="shared" si="18"/>
        <v>3</v>
      </c>
      <c r="K652" s="26">
        <v>18</v>
      </c>
      <c r="L652" s="86">
        <f t="shared" si="19"/>
        <v>54</v>
      </c>
      <c r="M652" s="9"/>
    </row>
    <row r="653" spans="1:13">
      <c r="A653" s="287">
        <v>42965</v>
      </c>
      <c r="B653" s="168" t="s">
        <v>54</v>
      </c>
      <c r="C653" s="167" t="s">
        <v>30</v>
      </c>
      <c r="D653" s="154" t="s">
        <v>587</v>
      </c>
      <c r="E653" s="155" t="s">
        <v>56</v>
      </c>
      <c r="F653" s="69" t="s">
        <v>695</v>
      </c>
      <c r="G653" s="69">
        <v>1</v>
      </c>
      <c r="H653" s="288">
        <v>42961.7291666667</v>
      </c>
      <c r="I653" s="288">
        <v>42963.7083333333</v>
      </c>
      <c r="J653" s="86">
        <f t="shared" si="18"/>
        <v>47.4999999983702</v>
      </c>
      <c r="K653" s="26">
        <v>23</v>
      </c>
      <c r="L653" s="86">
        <f t="shared" si="19"/>
        <v>1092.49999996251</v>
      </c>
      <c r="M653" s="9"/>
    </row>
    <row r="654" spans="1:13">
      <c r="A654" s="287">
        <v>42965</v>
      </c>
      <c r="B654" s="168" t="s">
        <v>54</v>
      </c>
      <c r="C654" s="167" t="s">
        <v>560</v>
      </c>
      <c r="D654" s="154" t="s">
        <v>562</v>
      </c>
      <c r="E654" s="155" t="s">
        <v>56</v>
      </c>
      <c r="F654" s="69" t="s">
        <v>1016</v>
      </c>
      <c r="G654" s="69">
        <v>3</v>
      </c>
      <c r="H654" s="288">
        <v>42964.1041666667</v>
      </c>
      <c r="I654" s="288">
        <v>42964.1458333333</v>
      </c>
      <c r="J654" s="86">
        <f t="shared" si="18"/>
        <v>0.999999998370185</v>
      </c>
      <c r="K654" s="26">
        <v>23</v>
      </c>
      <c r="L654" s="86">
        <f t="shared" si="19"/>
        <v>22.9999999625143</v>
      </c>
      <c r="M654" s="9"/>
    </row>
    <row r="655" spans="1:13">
      <c r="A655" s="287">
        <v>42968</v>
      </c>
      <c r="B655" s="168" t="s">
        <v>54</v>
      </c>
      <c r="C655" s="167" t="s">
        <v>560</v>
      </c>
      <c r="D655" s="154" t="s">
        <v>562</v>
      </c>
      <c r="E655" s="155" t="s">
        <v>56</v>
      </c>
      <c r="F655" s="69" t="s">
        <v>751</v>
      </c>
      <c r="G655" s="69">
        <v>1</v>
      </c>
      <c r="H655" s="288">
        <v>42965.375</v>
      </c>
      <c r="I655" s="288">
        <v>42965.5</v>
      </c>
      <c r="J655" s="86">
        <f t="shared" si="18"/>
        <v>3</v>
      </c>
      <c r="K655" s="26">
        <v>23</v>
      </c>
      <c r="L655" s="86">
        <f t="shared" si="19"/>
        <v>69</v>
      </c>
      <c r="M655" s="9"/>
    </row>
    <row r="656" spans="1:13">
      <c r="A656" s="287">
        <v>42968</v>
      </c>
      <c r="B656" s="168" t="s">
        <v>54</v>
      </c>
      <c r="C656" s="167" t="s">
        <v>560</v>
      </c>
      <c r="D656" s="154" t="s">
        <v>562</v>
      </c>
      <c r="E656" s="155" t="s">
        <v>56</v>
      </c>
      <c r="F656" s="69" t="s">
        <v>801</v>
      </c>
      <c r="G656" s="69">
        <v>1</v>
      </c>
      <c r="H656" s="288">
        <v>42965.5</v>
      </c>
      <c r="I656" s="288">
        <v>42965.5416666667</v>
      </c>
      <c r="J656" s="86">
        <f t="shared" si="18"/>
        <v>1.00000000081491</v>
      </c>
      <c r="K656" s="26">
        <v>23</v>
      </c>
      <c r="L656" s="86">
        <f t="shared" si="19"/>
        <v>23.0000000187429</v>
      </c>
      <c r="M656" s="9"/>
    </row>
    <row r="657" spans="1:13">
      <c r="A657" s="287">
        <v>42968</v>
      </c>
      <c r="B657" s="168" t="s">
        <v>54</v>
      </c>
      <c r="C657" s="167" t="s">
        <v>560</v>
      </c>
      <c r="D657" s="154" t="s">
        <v>562</v>
      </c>
      <c r="E657" s="155" t="s">
        <v>56</v>
      </c>
      <c r="F657" s="69" t="s">
        <v>1508</v>
      </c>
      <c r="G657" s="69">
        <v>3</v>
      </c>
      <c r="H657" s="288">
        <v>42967.2916666667</v>
      </c>
      <c r="I657" s="288">
        <v>42967.375</v>
      </c>
      <c r="J657" s="86">
        <f t="shared" si="18"/>
        <v>1.99999999918509</v>
      </c>
      <c r="K657" s="26">
        <v>23</v>
      </c>
      <c r="L657" s="86">
        <f t="shared" si="19"/>
        <v>45.9999999812571</v>
      </c>
      <c r="M657" s="9"/>
    </row>
    <row r="658" spans="1:13">
      <c r="A658" s="287">
        <v>42968</v>
      </c>
      <c r="B658" s="168" t="s">
        <v>54</v>
      </c>
      <c r="C658" s="167" t="s">
        <v>46</v>
      </c>
      <c r="D658" s="154" t="s">
        <v>593</v>
      </c>
      <c r="E658" s="155" t="s">
        <v>56</v>
      </c>
      <c r="F658" s="69" t="s">
        <v>1085</v>
      </c>
      <c r="G658" s="69">
        <v>6</v>
      </c>
      <c r="H658" s="288">
        <v>42965.3333333333</v>
      </c>
      <c r="I658" s="288">
        <v>42965.375</v>
      </c>
      <c r="J658" s="86">
        <f t="shared" si="18"/>
        <v>1.00000000081491</v>
      </c>
      <c r="K658" s="26">
        <v>18</v>
      </c>
      <c r="L658" s="86">
        <f t="shared" si="19"/>
        <v>18.0000000146683</v>
      </c>
      <c r="M658" s="9"/>
    </row>
    <row r="659" spans="1:13">
      <c r="A659" s="287">
        <v>42970</v>
      </c>
      <c r="B659" s="168" t="s">
        <v>54</v>
      </c>
      <c r="C659" s="167" t="s">
        <v>30</v>
      </c>
      <c r="D659" s="154" t="s">
        <v>587</v>
      </c>
      <c r="E659" s="155" t="s">
        <v>56</v>
      </c>
      <c r="F659" s="69" t="s">
        <v>690</v>
      </c>
      <c r="G659" s="69">
        <v>4</v>
      </c>
      <c r="H659" s="288">
        <v>42968.5</v>
      </c>
      <c r="I659" s="288">
        <v>42968.5833333333</v>
      </c>
      <c r="J659" s="86">
        <f t="shared" si="18"/>
        <v>2.00000000005821</v>
      </c>
      <c r="K659" s="26">
        <v>23</v>
      </c>
      <c r="L659" s="86">
        <f t="shared" si="19"/>
        <v>46.0000000013388</v>
      </c>
      <c r="M659" s="9"/>
    </row>
    <row r="660" spans="1:13">
      <c r="A660" s="287">
        <v>42970</v>
      </c>
      <c r="B660" s="168" t="s">
        <v>54</v>
      </c>
      <c r="C660" s="167" t="s">
        <v>39</v>
      </c>
      <c r="D660" s="168" t="s">
        <v>533</v>
      </c>
      <c r="E660" s="155" t="s">
        <v>56</v>
      </c>
      <c r="F660" s="69" t="s">
        <v>690</v>
      </c>
      <c r="G660" s="69">
        <v>1</v>
      </c>
      <c r="H660" s="288">
        <v>42966.75</v>
      </c>
      <c r="I660" s="288">
        <v>42966.7916666667</v>
      </c>
      <c r="J660" s="86">
        <f t="shared" si="18"/>
        <v>0.999999999941792</v>
      </c>
      <c r="K660" s="26">
        <v>23</v>
      </c>
      <c r="L660" s="86">
        <f t="shared" si="19"/>
        <v>22.9999999986612</v>
      </c>
      <c r="M660" s="9"/>
    </row>
    <row r="661" spans="1:13">
      <c r="A661" s="287">
        <v>42970</v>
      </c>
      <c r="B661" s="168" t="s">
        <v>54</v>
      </c>
      <c r="C661" s="167" t="s">
        <v>39</v>
      </c>
      <c r="D661" s="168" t="s">
        <v>533</v>
      </c>
      <c r="E661" s="155" t="s">
        <v>56</v>
      </c>
      <c r="F661" s="69" t="s">
        <v>1451</v>
      </c>
      <c r="G661" s="69">
        <v>1</v>
      </c>
      <c r="H661" s="288">
        <v>42969.875</v>
      </c>
      <c r="I661" s="288">
        <v>42969.9791666667</v>
      </c>
      <c r="J661" s="86">
        <f t="shared" si="18"/>
        <v>2.49999999994179</v>
      </c>
      <c r="K661" s="26">
        <v>23</v>
      </c>
      <c r="L661" s="86">
        <f t="shared" si="19"/>
        <v>57.4999999986612</v>
      </c>
      <c r="M661" s="9"/>
    </row>
    <row r="662" spans="1:13">
      <c r="A662" s="287">
        <v>42970</v>
      </c>
      <c r="B662" s="168" t="s">
        <v>54</v>
      </c>
      <c r="C662" s="167" t="s">
        <v>39</v>
      </c>
      <c r="D662" s="154" t="s">
        <v>591</v>
      </c>
      <c r="E662" s="155" t="s">
        <v>56</v>
      </c>
      <c r="F662" s="69" t="s">
        <v>698</v>
      </c>
      <c r="G662" s="69">
        <v>1</v>
      </c>
      <c r="H662" s="288">
        <v>42969.1041666667</v>
      </c>
      <c r="I662" s="288">
        <v>42969.875</v>
      </c>
      <c r="J662" s="86">
        <f t="shared" si="18"/>
        <v>18.5000000000582</v>
      </c>
      <c r="K662" s="26">
        <v>23</v>
      </c>
      <c r="L662" s="86">
        <f t="shared" si="19"/>
        <v>425.500000001339</v>
      </c>
      <c r="M662" s="9"/>
    </row>
    <row r="663" spans="1:13">
      <c r="A663" s="287">
        <v>42972</v>
      </c>
      <c r="B663" s="168" t="s">
        <v>54</v>
      </c>
      <c r="C663" s="167" t="s">
        <v>328</v>
      </c>
      <c r="D663" s="154" t="s">
        <v>430</v>
      </c>
      <c r="E663" s="154" t="s">
        <v>280</v>
      </c>
      <c r="F663" s="69" t="s">
        <v>1016</v>
      </c>
      <c r="G663" s="69">
        <v>8</v>
      </c>
      <c r="H663" s="288">
        <v>42969.75</v>
      </c>
      <c r="I663" s="288">
        <v>42970.75</v>
      </c>
      <c r="J663" s="86">
        <f t="shared" ref="J663:J726" si="20">(I663-H663)*24</f>
        <v>24</v>
      </c>
      <c r="K663" s="26">
        <v>18</v>
      </c>
      <c r="L663" s="86">
        <f t="shared" ref="L663:L726" si="21">J663*K663</f>
        <v>432</v>
      </c>
      <c r="M663" s="9"/>
    </row>
    <row r="664" spans="1:13">
      <c r="A664" s="287">
        <v>42972</v>
      </c>
      <c r="B664" s="168" t="s">
        <v>54</v>
      </c>
      <c r="C664" s="161" t="s">
        <v>82</v>
      </c>
      <c r="D664" s="168" t="s">
        <v>203</v>
      </c>
      <c r="E664" s="155" t="s">
        <v>56</v>
      </c>
      <c r="F664" s="69" t="s">
        <v>1016</v>
      </c>
      <c r="G664" s="69">
        <v>1</v>
      </c>
      <c r="H664" s="288">
        <v>42971.6041666667</v>
      </c>
      <c r="I664" s="288">
        <v>42972.1666666667</v>
      </c>
      <c r="J664" s="86">
        <f t="shared" si="20"/>
        <v>13.5</v>
      </c>
      <c r="K664" s="26">
        <v>23</v>
      </c>
      <c r="L664" s="86">
        <f t="shared" si="21"/>
        <v>310.5</v>
      </c>
      <c r="M664" s="9"/>
    </row>
    <row r="665" spans="1:13">
      <c r="A665" s="287">
        <v>42972</v>
      </c>
      <c r="B665" s="168" t="s">
        <v>54</v>
      </c>
      <c r="C665" s="161" t="s">
        <v>39</v>
      </c>
      <c r="D665" s="168" t="s">
        <v>522</v>
      </c>
      <c r="E665" s="155" t="s">
        <v>56</v>
      </c>
      <c r="F665" s="69" t="s">
        <v>1085</v>
      </c>
      <c r="G665" s="69">
        <v>6</v>
      </c>
      <c r="H665" s="288">
        <v>42970.625</v>
      </c>
      <c r="I665" s="288">
        <v>42970.7083333333</v>
      </c>
      <c r="J665" s="86">
        <f t="shared" si="20"/>
        <v>1.99999999918509</v>
      </c>
      <c r="K665" s="26">
        <v>18</v>
      </c>
      <c r="L665" s="86">
        <f t="shared" si="21"/>
        <v>35.9999999853317</v>
      </c>
      <c r="M665" s="9"/>
    </row>
    <row r="666" spans="1:13">
      <c r="A666" s="287">
        <v>42972</v>
      </c>
      <c r="B666" s="168" t="s">
        <v>54</v>
      </c>
      <c r="C666" s="167" t="s">
        <v>27</v>
      </c>
      <c r="D666" s="154" t="s">
        <v>447</v>
      </c>
      <c r="E666" s="154" t="s">
        <v>280</v>
      </c>
      <c r="F666" s="69" t="s">
        <v>1085</v>
      </c>
      <c r="G666" s="69">
        <v>7</v>
      </c>
      <c r="H666" s="288">
        <v>42971.75</v>
      </c>
      <c r="I666" s="288">
        <v>42972.1666666667</v>
      </c>
      <c r="J666" s="86">
        <f t="shared" si="20"/>
        <v>10.0000000008149</v>
      </c>
      <c r="K666" s="26">
        <v>18</v>
      </c>
      <c r="L666" s="86">
        <f t="shared" si="21"/>
        <v>180.000000014668</v>
      </c>
      <c r="M666" s="9"/>
    </row>
    <row r="667" spans="1:13">
      <c r="A667" s="287">
        <v>42975</v>
      </c>
      <c r="B667" s="159" t="s">
        <v>54</v>
      </c>
      <c r="C667" s="176" t="s">
        <v>295</v>
      </c>
      <c r="D667" s="175" t="s">
        <v>511</v>
      </c>
      <c r="E667" s="155" t="s">
        <v>56</v>
      </c>
      <c r="F667" s="69" t="s">
        <v>751</v>
      </c>
      <c r="G667" s="69">
        <v>8</v>
      </c>
      <c r="H667" s="288">
        <v>42972.2083333333</v>
      </c>
      <c r="I667" s="288">
        <v>42972.4166666667</v>
      </c>
      <c r="J667" s="86">
        <f t="shared" si="20"/>
        <v>5.00000000162981</v>
      </c>
      <c r="K667" s="26">
        <v>18</v>
      </c>
      <c r="L667" s="86">
        <f t="shared" si="21"/>
        <v>90.0000000293367</v>
      </c>
      <c r="M667" s="9"/>
    </row>
    <row r="668" spans="1:13">
      <c r="A668" s="287">
        <v>42975</v>
      </c>
      <c r="B668" s="159" t="s">
        <v>54</v>
      </c>
      <c r="C668" s="176" t="s">
        <v>295</v>
      </c>
      <c r="D668" s="175" t="s">
        <v>511</v>
      </c>
      <c r="E668" s="155" t="s">
        <v>56</v>
      </c>
      <c r="F668" s="69" t="s">
        <v>751</v>
      </c>
      <c r="G668" s="69">
        <v>8</v>
      </c>
      <c r="H668" s="288">
        <v>42972.4166666667</v>
      </c>
      <c r="I668" s="288">
        <v>42972.5833333333</v>
      </c>
      <c r="J668" s="86">
        <f t="shared" si="20"/>
        <v>3.99999999837019</v>
      </c>
      <c r="K668" s="26">
        <v>18</v>
      </c>
      <c r="L668" s="86">
        <f t="shared" si="21"/>
        <v>71.9999999706633</v>
      </c>
      <c r="M668" s="9"/>
    </row>
    <row r="669" spans="1:13">
      <c r="A669" s="287">
        <v>42975</v>
      </c>
      <c r="B669" s="155" t="s">
        <v>54</v>
      </c>
      <c r="C669" s="161" t="s">
        <v>82</v>
      </c>
      <c r="D669" s="166" t="s">
        <v>101</v>
      </c>
      <c r="E669" s="159" t="s">
        <v>84</v>
      </c>
      <c r="F669" s="69" t="s">
        <v>1085</v>
      </c>
      <c r="G669" s="69">
        <v>7</v>
      </c>
      <c r="H669" s="288">
        <v>42972.1666666667</v>
      </c>
      <c r="I669" s="288">
        <v>42972.5833333333</v>
      </c>
      <c r="J669" s="86">
        <f t="shared" si="20"/>
        <v>9.99999999837019</v>
      </c>
      <c r="K669" s="26">
        <v>18</v>
      </c>
      <c r="L669" s="86">
        <f t="shared" si="21"/>
        <v>179.999999970663</v>
      </c>
      <c r="M669" s="9"/>
    </row>
    <row r="670" spans="1:13">
      <c r="A670" s="287">
        <v>42975</v>
      </c>
      <c r="B670" s="155" t="s">
        <v>54</v>
      </c>
      <c r="C670" s="161" t="s">
        <v>82</v>
      </c>
      <c r="D670" s="166" t="s">
        <v>102</v>
      </c>
      <c r="E670" s="159" t="s">
        <v>84</v>
      </c>
      <c r="F670" s="69" t="s">
        <v>1085</v>
      </c>
      <c r="G670" s="69">
        <v>7</v>
      </c>
      <c r="H670" s="288">
        <v>42973.4166666667</v>
      </c>
      <c r="I670" s="288">
        <v>42973.8333333333</v>
      </c>
      <c r="J670" s="86">
        <f t="shared" si="20"/>
        <v>9.99999999837019</v>
      </c>
      <c r="K670" s="26">
        <v>18</v>
      </c>
      <c r="L670" s="86">
        <f t="shared" si="21"/>
        <v>179.999999970663</v>
      </c>
      <c r="M670" s="9"/>
    </row>
    <row r="671" spans="1:13">
      <c r="A671" s="287">
        <v>42975</v>
      </c>
      <c r="B671" s="168" t="s">
        <v>54</v>
      </c>
      <c r="C671" s="161" t="s">
        <v>39</v>
      </c>
      <c r="D671" s="168" t="s">
        <v>522</v>
      </c>
      <c r="E671" s="155" t="s">
        <v>56</v>
      </c>
      <c r="F671" s="69" t="s">
        <v>1508</v>
      </c>
      <c r="G671" s="69">
        <v>10</v>
      </c>
      <c r="H671" s="288">
        <v>42974.75</v>
      </c>
      <c r="I671" s="288">
        <v>42975</v>
      </c>
      <c r="J671" s="86">
        <f t="shared" si="20"/>
        <v>6</v>
      </c>
      <c r="K671" s="26">
        <v>23</v>
      </c>
      <c r="L671" s="86">
        <f t="shared" si="21"/>
        <v>138</v>
      </c>
      <c r="M671" s="9"/>
    </row>
    <row r="672" spans="1:13">
      <c r="A672" s="287">
        <v>42975</v>
      </c>
      <c r="B672" s="168" t="s">
        <v>54</v>
      </c>
      <c r="C672" s="167" t="s">
        <v>39</v>
      </c>
      <c r="D672" s="154" t="s">
        <v>597</v>
      </c>
      <c r="E672" s="155" t="s">
        <v>56</v>
      </c>
      <c r="F672" s="69" t="s">
        <v>690</v>
      </c>
      <c r="G672" s="69">
        <v>1</v>
      </c>
      <c r="H672" s="288">
        <v>42972.9166666667</v>
      </c>
      <c r="I672" s="288">
        <v>42972.9583333333</v>
      </c>
      <c r="J672" s="86">
        <f t="shared" si="20"/>
        <v>0.999999998370185</v>
      </c>
      <c r="K672" s="26">
        <v>23</v>
      </c>
      <c r="L672" s="86">
        <f t="shared" si="21"/>
        <v>22.9999999625143</v>
      </c>
      <c r="M672" s="9"/>
    </row>
    <row r="673" spans="1:13">
      <c r="A673" s="287">
        <v>42975</v>
      </c>
      <c r="B673" s="168" t="s">
        <v>54</v>
      </c>
      <c r="C673" s="167" t="s">
        <v>560</v>
      </c>
      <c r="D673" s="154" t="s">
        <v>562</v>
      </c>
      <c r="E673" s="155" t="s">
        <v>56</v>
      </c>
      <c r="F673" s="69" t="s">
        <v>690</v>
      </c>
      <c r="G673" s="69">
        <v>1</v>
      </c>
      <c r="H673" s="288">
        <v>42972.875</v>
      </c>
      <c r="I673" s="288">
        <v>42972.9166666667</v>
      </c>
      <c r="J673" s="86">
        <f t="shared" si="20"/>
        <v>1.00000000081491</v>
      </c>
      <c r="K673" s="26">
        <v>23</v>
      </c>
      <c r="L673" s="86">
        <f t="shared" si="21"/>
        <v>23.0000000187429</v>
      </c>
      <c r="M673" s="9"/>
    </row>
    <row r="674" spans="1:13">
      <c r="A674" s="287">
        <v>42975</v>
      </c>
      <c r="B674" s="168" t="s">
        <v>54</v>
      </c>
      <c r="C674" s="167" t="s">
        <v>328</v>
      </c>
      <c r="D674" s="154" t="s">
        <v>430</v>
      </c>
      <c r="E674" s="154" t="s">
        <v>280</v>
      </c>
      <c r="F674" s="69" t="s">
        <v>1085</v>
      </c>
      <c r="G674" s="69">
        <v>4</v>
      </c>
      <c r="H674" s="288">
        <v>42971.9375</v>
      </c>
      <c r="I674" s="288">
        <v>42972.75</v>
      </c>
      <c r="J674" s="86">
        <f t="shared" si="20"/>
        <v>19.5</v>
      </c>
      <c r="K674" s="26">
        <v>23</v>
      </c>
      <c r="L674" s="86">
        <f t="shared" si="21"/>
        <v>448.5</v>
      </c>
      <c r="M674" s="9"/>
    </row>
    <row r="675" spans="1:13">
      <c r="A675" s="287">
        <v>42977</v>
      </c>
      <c r="B675" s="155" t="s">
        <v>54</v>
      </c>
      <c r="C675" s="161" t="s">
        <v>82</v>
      </c>
      <c r="D675" s="166" t="s">
        <v>102</v>
      </c>
      <c r="E675" s="159" t="s">
        <v>84</v>
      </c>
      <c r="F675" s="69" t="s">
        <v>690</v>
      </c>
      <c r="G675" s="69">
        <v>8</v>
      </c>
      <c r="H675" s="288">
        <v>42973.875</v>
      </c>
      <c r="I675" s="288">
        <v>42974.1666666667</v>
      </c>
      <c r="J675" s="86">
        <f t="shared" si="20"/>
        <v>7.00000000081491</v>
      </c>
      <c r="K675" s="26">
        <v>18</v>
      </c>
      <c r="L675" s="86">
        <f t="shared" si="21"/>
        <v>126.000000014668</v>
      </c>
      <c r="M675" s="9"/>
    </row>
    <row r="676" spans="1:13">
      <c r="A676" s="287">
        <v>42977</v>
      </c>
      <c r="B676" s="155" t="s">
        <v>54</v>
      </c>
      <c r="C676" s="161" t="s">
        <v>82</v>
      </c>
      <c r="D676" s="166" t="s">
        <v>102</v>
      </c>
      <c r="E676" s="159" t="s">
        <v>84</v>
      </c>
      <c r="F676" s="69" t="s">
        <v>690</v>
      </c>
      <c r="G676" s="69">
        <v>8</v>
      </c>
      <c r="H676" s="288">
        <v>42975.5416666667</v>
      </c>
      <c r="I676" s="288">
        <v>42975.75</v>
      </c>
      <c r="J676" s="86">
        <f t="shared" si="20"/>
        <v>4.99999999918509</v>
      </c>
      <c r="K676" s="26">
        <v>18</v>
      </c>
      <c r="L676" s="86">
        <f t="shared" si="21"/>
        <v>89.9999999853317</v>
      </c>
      <c r="M676" s="9"/>
    </row>
    <row r="677" spans="1:13">
      <c r="A677" s="287">
        <v>42977</v>
      </c>
      <c r="B677" s="168" t="s">
        <v>54</v>
      </c>
      <c r="C677" s="167" t="s">
        <v>30</v>
      </c>
      <c r="D677" s="154" t="s">
        <v>587</v>
      </c>
      <c r="E677" s="155" t="s">
        <v>56</v>
      </c>
      <c r="F677" s="69" t="s">
        <v>690</v>
      </c>
      <c r="G677" s="69">
        <v>7</v>
      </c>
      <c r="H677" s="288">
        <v>42973.8333333333</v>
      </c>
      <c r="I677" s="288">
        <v>42975.1666666667</v>
      </c>
      <c r="J677" s="86">
        <f t="shared" si="20"/>
        <v>32.0000000016298</v>
      </c>
      <c r="K677" s="26">
        <v>18</v>
      </c>
      <c r="L677" s="86">
        <f t="shared" si="21"/>
        <v>576.000000029337</v>
      </c>
      <c r="M677" s="9"/>
    </row>
    <row r="678" spans="1:13">
      <c r="A678" s="287">
        <v>42979</v>
      </c>
      <c r="B678" s="168" t="s">
        <v>54</v>
      </c>
      <c r="C678" s="167" t="s">
        <v>30</v>
      </c>
      <c r="D678" s="154" t="s">
        <v>587</v>
      </c>
      <c r="E678" s="155" t="s">
        <v>56</v>
      </c>
      <c r="F678" s="69" t="s">
        <v>690</v>
      </c>
      <c r="G678" s="69">
        <v>7</v>
      </c>
      <c r="H678" s="288">
        <v>42979.125</v>
      </c>
      <c r="I678" s="288">
        <v>42979.2916666667</v>
      </c>
      <c r="J678" s="86">
        <f t="shared" si="20"/>
        <v>4.00000000081491</v>
      </c>
      <c r="K678" s="26">
        <v>18</v>
      </c>
      <c r="L678" s="86">
        <f t="shared" si="21"/>
        <v>72.0000000146683</v>
      </c>
      <c r="M678" s="9"/>
    </row>
    <row r="679" spans="1:13">
      <c r="A679" s="287">
        <v>42980</v>
      </c>
      <c r="B679" s="168" t="s">
        <v>54</v>
      </c>
      <c r="C679" s="167" t="s">
        <v>27</v>
      </c>
      <c r="D679" s="154" t="s">
        <v>447</v>
      </c>
      <c r="E679" s="154" t="s">
        <v>280</v>
      </c>
      <c r="F679" s="69" t="s">
        <v>1016</v>
      </c>
      <c r="G679" s="69">
        <v>7</v>
      </c>
      <c r="H679" s="288">
        <v>42976.625</v>
      </c>
      <c r="I679" s="288">
        <v>42977.5833333333</v>
      </c>
      <c r="J679" s="86">
        <f t="shared" si="20"/>
        <v>22.9999999991851</v>
      </c>
      <c r="K679" s="26">
        <v>18</v>
      </c>
      <c r="L679" s="86">
        <f t="shared" si="21"/>
        <v>413.999999985332</v>
      </c>
      <c r="M679" s="9"/>
    </row>
    <row r="680" spans="1:13">
      <c r="A680" s="287">
        <v>42980</v>
      </c>
      <c r="B680" s="168" t="s">
        <v>54</v>
      </c>
      <c r="C680" s="167" t="s">
        <v>30</v>
      </c>
      <c r="D680" s="154" t="s">
        <v>588</v>
      </c>
      <c r="E680" s="155" t="s">
        <v>56</v>
      </c>
      <c r="F680" s="69" t="s">
        <v>690</v>
      </c>
      <c r="G680" s="69">
        <v>7</v>
      </c>
      <c r="H680" s="288">
        <v>42977.5833333333</v>
      </c>
      <c r="I680" s="288">
        <v>42977.8333333333</v>
      </c>
      <c r="J680" s="86">
        <f t="shared" si="20"/>
        <v>6</v>
      </c>
      <c r="K680" s="26">
        <v>18</v>
      </c>
      <c r="L680" s="86">
        <f t="shared" si="21"/>
        <v>108</v>
      </c>
      <c r="M680" s="9"/>
    </row>
    <row r="681" spans="1:13">
      <c r="A681" s="287">
        <v>42980</v>
      </c>
      <c r="B681" s="168" t="s">
        <v>54</v>
      </c>
      <c r="C681" s="161" t="s">
        <v>39</v>
      </c>
      <c r="D681" s="168" t="s">
        <v>522</v>
      </c>
      <c r="E681" s="155" t="s">
        <v>56</v>
      </c>
      <c r="F681" s="69" t="s">
        <v>690</v>
      </c>
      <c r="G681" s="69">
        <v>1</v>
      </c>
      <c r="H681" s="288">
        <v>42975.625</v>
      </c>
      <c r="I681" s="288">
        <v>42975.6666666667</v>
      </c>
      <c r="J681" s="86">
        <f t="shared" si="20"/>
        <v>1.00000000081491</v>
      </c>
      <c r="K681" s="26">
        <v>23</v>
      </c>
      <c r="L681" s="86">
        <f t="shared" si="21"/>
        <v>23.0000000187429</v>
      </c>
      <c r="M681" s="9"/>
    </row>
    <row r="682" spans="1:13">
      <c r="A682" s="287">
        <v>42980</v>
      </c>
      <c r="B682" s="168" t="s">
        <v>54</v>
      </c>
      <c r="C682" s="167" t="s">
        <v>30</v>
      </c>
      <c r="D682" s="154" t="s">
        <v>587</v>
      </c>
      <c r="E682" s="155" t="s">
        <v>56</v>
      </c>
      <c r="F682" s="69" t="s">
        <v>690</v>
      </c>
      <c r="G682" s="69">
        <v>2</v>
      </c>
      <c r="H682" s="288">
        <v>42978.4166666667</v>
      </c>
      <c r="I682" s="288">
        <v>42979.4583333333</v>
      </c>
      <c r="J682" s="86">
        <f t="shared" si="20"/>
        <v>24.9999999983702</v>
      </c>
      <c r="K682" s="26">
        <v>23</v>
      </c>
      <c r="L682" s="86">
        <f t="shared" si="21"/>
        <v>574.999999962514</v>
      </c>
      <c r="M682" s="9"/>
    </row>
    <row r="683" spans="1:13">
      <c r="A683" s="287">
        <v>42980</v>
      </c>
      <c r="B683" s="168" t="s">
        <v>54</v>
      </c>
      <c r="C683" s="167" t="s">
        <v>30</v>
      </c>
      <c r="D683" s="154" t="s">
        <v>587</v>
      </c>
      <c r="E683" s="155" t="s">
        <v>56</v>
      </c>
      <c r="F683" s="69" t="s">
        <v>690</v>
      </c>
      <c r="G683" s="69">
        <v>8</v>
      </c>
      <c r="H683" s="288">
        <v>42976.625</v>
      </c>
      <c r="I683" s="288">
        <v>42977.4583333333</v>
      </c>
      <c r="J683" s="86">
        <f t="shared" si="20"/>
        <v>19.9999999991851</v>
      </c>
      <c r="K683" s="26">
        <v>18</v>
      </c>
      <c r="L683" s="86">
        <f t="shared" si="21"/>
        <v>359.999999985332</v>
      </c>
      <c r="M683" s="9"/>
    </row>
    <row r="684" spans="1:13">
      <c r="A684" s="287">
        <v>42982</v>
      </c>
      <c r="B684" s="168" t="s">
        <v>54</v>
      </c>
      <c r="C684" s="167" t="s">
        <v>30</v>
      </c>
      <c r="D684" s="154" t="s">
        <v>587</v>
      </c>
      <c r="E684" s="155" t="s">
        <v>56</v>
      </c>
      <c r="F684" s="69" t="s">
        <v>695</v>
      </c>
      <c r="G684" s="69">
        <v>6</v>
      </c>
      <c r="H684" s="288">
        <v>42980.625</v>
      </c>
      <c r="I684" s="288">
        <v>42980.875</v>
      </c>
      <c r="J684" s="86">
        <f t="shared" si="20"/>
        <v>6</v>
      </c>
      <c r="K684" s="26">
        <v>23</v>
      </c>
      <c r="L684" s="86">
        <f t="shared" si="21"/>
        <v>138</v>
      </c>
      <c r="M684" s="9"/>
    </row>
    <row r="685" spans="1:13">
      <c r="A685" s="287">
        <v>42984</v>
      </c>
      <c r="B685" s="168" t="s">
        <v>54</v>
      </c>
      <c r="C685" s="167" t="s">
        <v>444</v>
      </c>
      <c r="D685" s="154" t="s">
        <v>443</v>
      </c>
      <c r="E685" s="154" t="s">
        <v>280</v>
      </c>
      <c r="F685" s="69" t="s">
        <v>1085</v>
      </c>
      <c r="G685" s="69">
        <v>4</v>
      </c>
      <c r="H685" s="288">
        <v>42983.4791666667</v>
      </c>
      <c r="I685" s="288">
        <v>42983.625</v>
      </c>
      <c r="J685" s="86">
        <f t="shared" si="20"/>
        <v>3.50000000005821</v>
      </c>
      <c r="K685" s="26">
        <v>23</v>
      </c>
      <c r="L685" s="86">
        <f t="shared" si="21"/>
        <v>80.5000000013388</v>
      </c>
      <c r="M685" s="9"/>
    </row>
    <row r="686" spans="1:13">
      <c r="A686" s="287">
        <v>42984</v>
      </c>
      <c r="B686" s="168" t="s">
        <v>54</v>
      </c>
      <c r="C686" s="167" t="s">
        <v>444</v>
      </c>
      <c r="D686" s="154" t="s">
        <v>443</v>
      </c>
      <c r="E686" s="154" t="s">
        <v>280</v>
      </c>
      <c r="F686" s="69" t="s">
        <v>1016</v>
      </c>
      <c r="G686" s="69">
        <v>4</v>
      </c>
      <c r="H686" s="288">
        <v>42983.625</v>
      </c>
      <c r="I686" s="288">
        <v>42983.6875</v>
      </c>
      <c r="J686" s="86">
        <f t="shared" si="20"/>
        <v>1.5</v>
      </c>
      <c r="K686" s="26">
        <v>23</v>
      </c>
      <c r="L686" s="86">
        <f t="shared" si="21"/>
        <v>34.5</v>
      </c>
      <c r="M686" s="9"/>
    </row>
    <row r="687" spans="1:13">
      <c r="A687" s="287">
        <v>42984</v>
      </c>
      <c r="B687" s="168" t="s">
        <v>54</v>
      </c>
      <c r="C687" s="167" t="s">
        <v>30</v>
      </c>
      <c r="D687" s="154" t="s">
        <v>587</v>
      </c>
      <c r="E687" s="155" t="s">
        <v>56</v>
      </c>
      <c r="F687" s="69" t="s">
        <v>698</v>
      </c>
      <c r="G687" s="69">
        <v>10</v>
      </c>
      <c r="H687" s="288">
        <v>42983.375</v>
      </c>
      <c r="I687" s="288">
        <v>42983.875</v>
      </c>
      <c r="J687" s="86">
        <f t="shared" si="20"/>
        <v>12</v>
      </c>
      <c r="K687" s="26">
        <v>23</v>
      </c>
      <c r="L687" s="86">
        <f t="shared" si="21"/>
        <v>276</v>
      </c>
      <c r="M687" s="9"/>
    </row>
    <row r="688" spans="1:13">
      <c r="A688" s="287"/>
      <c r="B688" s="68"/>
      <c r="C688" s="61"/>
      <c r="D688" s="69"/>
      <c r="E688" s="69"/>
      <c r="F688" s="69"/>
      <c r="G688" s="69"/>
      <c r="H688" s="288"/>
      <c r="I688" s="288"/>
      <c r="J688" s="86">
        <f t="shared" si="20"/>
        <v>0</v>
      </c>
      <c r="K688" s="26"/>
      <c r="L688" s="86">
        <f t="shared" si="21"/>
        <v>0</v>
      </c>
      <c r="M688" s="9"/>
    </row>
    <row r="689" spans="1:13">
      <c r="A689" s="287"/>
      <c r="B689" s="68"/>
      <c r="C689" s="61"/>
      <c r="D689" s="69"/>
      <c r="E689" s="69"/>
      <c r="F689" s="69"/>
      <c r="G689" s="69"/>
      <c r="H689" s="288"/>
      <c r="I689" s="288"/>
      <c r="J689" s="86">
        <f t="shared" si="20"/>
        <v>0</v>
      </c>
      <c r="K689" s="26"/>
      <c r="L689" s="86">
        <f t="shared" si="21"/>
        <v>0</v>
      </c>
      <c r="M689" s="9"/>
    </row>
    <row r="690" spans="1:13">
      <c r="A690" s="287"/>
      <c r="B690" s="68"/>
      <c r="C690" s="61"/>
      <c r="D690" s="69"/>
      <c r="E690" s="69"/>
      <c r="F690" s="69"/>
      <c r="G690" s="69"/>
      <c r="H690" s="288"/>
      <c r="I690" s="288"/>
      <c r="J690" s="86">
        <f t="shared" si="20"/>
        <v>0</v>
      </c>
      <c r="K690" s="26"/>
      <c r="L690" s="86">
        <f t="shared" si="21"/>
        <v>0</v>
      </c>
      <c r="M690" s="9"/>
    </row>
    <row r="691" spans="1:13">
      <c r="A691" s="287"/>
      <c r="B691" s="68"/>
      <c r="C691" s="61"/>
      <c r="D691" s="69"/>
      <c r="E691" s="69"/>
      <c r="F691" s="69"/>
      <c r="G691" s="69"/>
      <c r="H691" s="288"/>
      <c r="I691" s="288"/>
      <c r="J691" s="86">
        <f t="shared" si="20"/>
        <v>0</v>
      </c>
      <c r="K691" s="26"/>
      <c r="L691" s="86">
        <f t="shared" si="21"/>
        <v>0</v>
      </c>
      <c r="M691" s="9"/>
    </row>
    <row r="692" spans="1:13">
      <c r="A692" s="287"/>
      <c r="B692" s="68"/>
      <c r="C692" s="61"/>
      <c r="D692" s="69"/>
      <c r="E692" s="69"/>
      <c r="F692" s="69"/>
      <c r="G692" s="69"/>
      <c r="H692" s="288"/>
      <c r="I692" s="288"/>
      <c r="J692" s="86">
        <f t="shared" si="20"/>
        <v>0</v>
      </c>
      <c r="K692" s="26"/>
      <c r="L692" s="86">
        <f t="shared" si="21"/>
        <v>0</v>
      </c>
      <c r="M692" s="9"/>
    </row>
    <row r="693" spans="1:13">
      <c r="A693" s="287"/>
      <c r="B693" s="68"/>
      <c r="C693" s="61"/>
      <c r="D693" s="69"/>
      <c r="E693" s="69"/>
      <c r="F693" s="69"/>
      <c r="G693" s="69"/>
      <c r="H693" s="288"/>
      <c r="I693" s="288"/>
      <c r="J693" s="86">
        <f t="shared" si="20"/>
        <v>0</v>
      </c>
      <c r="K693" s="26"/>
      <c r="L693" s="86">
        <f t="shared" si="21"/>
        <v>0</v>
      </c>
      <c r="M693" s="9"/>
    </row>
    <row r="694" spans="1:13">
      <c r="A694" s="287"/>
      <c r="B694" s="68"/>
      <c r="C694" s="61"/>
      <c r="D694" s="69"/>
      <c r="E694" s="69"/>
      <c r="F694" s="69"/>
      <c r="G694" s="69"/>
      <c r="H694" s="288"/>
      <c r="I694" s="288"/>
      <c r="J694" s="86">
        <f t="shared" si="20"/>
        <v>0</v>
      </c>
      <c r="K694" s="26"/>
      <c r="L694" s="86">
        <f t="shared" si="21"/>
        <v>0</v>
      </c>
      <c r="M694" s="9"/>
    </row>
    <row r="695" spans="1:13">
      <c r="A695" s="287"/>
      <c r="B695" s="68"/>
      <c r="C695" s="61"/>
      <c r="D695" s="69"/>
      <c r="E695" s="69"/>
      <c r="F695" s="69"/>
      <c r="G695" s="69"/>
      <c r="H695" s="288"/>
      <c r="I695" s="288"/>
      <c r="J695" s="86">
        <f t="shared" si="20"/>
        <v>0</v>
      </c>
      <c r="K695" s="26"/>
      <c r="L695" s="86">
        <f t="shared" si="21"/>
        <v>0</v>
      </c>
      <c r="M695" s="9"/>
    </row>
    <row r="696" spans="1:13">
      <c r="A696" s="287"/>
      <c r="B696" s="68"/>
      <c r="C696" s="61"/>
      <c r="D696" s="69"/>
      <c r="E696" s="69"/>
      <c r="F696" s="69"/>
      <c r="G696" s="69"/>
      <c r="H696" s="288"/>
      <c r="I696" s="288"/>
      <c r="J696" s="86">
        <f t="shared" si="20"/>
        <v>0</v>
      </c>
      <c r="K696" s="26"/>
      <c r="L696" s="86">
        <f t="shared" si="21"/>
        <v>0</v>
      </c>
      <c r="M696" s="9"/>
    </row>
    <row r="697" spans="1:13">
      <c r="A697" s="287"/>
      <c r="B697" s="68"/>
      <c r="C697" s="61"/>
      <c r="D697" s="69"/>
      <c r="E697" s="69"/>
      <c r="F697" s="69"/>
      <c r="G697" s="69"/>
      <c r="H697" s="288"/>
      <c r="I697" s="288"/>
      <c r="J697" s="86">
        <f t="shared" si="20"/>
        <v>0</v>
      </c>
      <c r="K697" s="26"/>
      <c r="L697" s="86">
        <f t="shared" si="21"/>
        <v>0</v>
      </c>
      <c r="M697" s="9"/>
    </row>
    <row r="698" spans="1:13">
      <c r="A698" s="287"/>
      <c r="B698" s="68"/>
      <c r="C698" s="61"/>
      <c r="D698" s="69"/>
      <c r="E698" s="69"/>
      <c r="F698" s="69"/>
      <c r="G698" s="69"/>
      <c r="H698" s="288"/>
      <c r="I698" s="288"/>
      <c r="J698" s="86">
        <f t="shared" si="20"/>
        <v>0</v>
      </c>
      <c r="K698" s="26"/>
      <c r="L698" s="86">
        <f t="shared" si="21"/>
        <v>0</v>
      </c>
      <c r="M698" s="9"/>
    </row>
    <row r="699" spans="1:13">
      <c r="A699" s="287"/>
      <c r="B699" s="68"/>
      <c r="C699" s="61"/>
      <c r="D699" s="69"/>
      <c r="E699" s="69"/>
      <c r="F699" s="69"/>
      <c r="G699" s="69"/>
      <c r="H699" s="288"/>
      <c r="I699" s="288"/>
      <c r="J699" s="86">
        <f t="shared" si="20"/>
        <v>0</v>
      </c>
      <c r="K699" s="26"/>
      <c r="L699" s="86">
        <f t="shared" si="21"/>
        <v>0</v>
      </c>
      <c r="M699" s="9"/>
    </row>
    <row r="700" spans="1:13">
      <c r="A700" s="287"/>
      <c r="B700" s="68"/>
      <c r="C700" s="61"/>
      <c r="D700" s="69"/>
      <c r="E700" s="69"/>
      <c r="F700" s="69"/>
      <c r="G700" s="69"/>
      <c r="H700" s="288"/>
      <c r="I700" s="288"/>
      <c r="J700" s="86">
        <f t="shared" si="20"/>
        <v>0</v>
      </c>
      <c r="K700" s="26"/>
      <c r="L700" s="86">
        <f t="shared" si="21"/>
        <v>0</v>
      </c>
      <c r="M700" s="9"/>
    </row>
    <row r="701" spans="1:13">
      <c r="A701" s="287"/>
      <c r="B701" s="68"/>
      <c r="C701" s="61"/>
      <c r="D701" s="69"/>
      <c r="E701" s="69"/>
      <c r="F701" s="69"/>
      <c r="G701" s="69"/>
      <c r="H701" s="288"/>
      <c r="I701" s="288"/>
      <c r="J701" s="86">
        <f t="shared" si="20"/>
        <v>0</v>
      </c>
      <c r="K701" s="26"/>
      <c r="L701" s="86">
        <f t="shared" si="21"/>
        <v>0</v>
      </c>
      <c r="M701" s="9"/>
    </row>
    <row r="702" spans="1:13">
      <c r="A702" s="287"/>
      <c r="B702" s="68"/>
      <c r="C702" s="61"/>
      <c r="D702" s="69"/>
      <c r="E702" s="69"/>
      <c r="F702" s="69"/>
      <c r="G702" s="69"/>
      <c r="H702" s="288"/>
      <c r="I702" s="288"/>
      <c r="J702" s="86">
        <f t="shared" si="20"/>
        <v>0</v>
      </c>
      <c r="K702" s="26"/>
      <c r="L702" s="86">
        <f t="shared" si="21"/>
        <v>0</v>
      </c>
      <c r="M702" s="9"/>
    </row>
    <row r="703" spans="1:13">
      <c r="A703" s="287"/>
      <c r="B703" s="68"/>
      <c r="C703" s="61"/>
      <c r="D703" s="69"/>
      <c r="E703" s="69"/>
      <c r="F703" s="69"/>
      <c r="G703" s="69"/>
      <c r="H703" s="288"/>
      <c r="I703" s="288"/>
      <c r="J703" s="86">
        <f t="shared" si="20"/>
        <v>0</v>
      </c>
      <c r="K703" s="26"/>
      <c r="L703" s="86">
        <f t="shared" si="21"/>
        <v>0</v>
      </c>
      <c r="M703" s="9"/>
    </row>
    <row r="704" spans="1:13">
      <c r="A704" s="287"/>
      <c r="B704" s="68"/>
      <c r="C704" s="61"/>
      <c r="D704" s="69"/>
      <c r="E704" s="69"/>
      <c r="F704" s="69"/>
      <c r="G704" s="69"/>
      <c r="H704" s="288"/>
      <c r="I704" s="288"/>
      <c r="J704" s="86">
        <f t="shared" si="20"/>
        <v>0</v>
      </c>
      <c r="K704" s="26"/>
      <c r="L704" s="86">
        <f t="shared" si="21"/>
        <v>0</v>
      </c>
      <c r="M704" s="9"/>
    </row>
    <row r="705" spans="1:13">
      <c r="A705" s="287"/>
      <c r="B705" s="68"/>
      <c r="C705" s="61"/>
      <c r="D705" s="69"/>
      <c r="E705" s="69"/>
      <c r="F705" s="69"/>
      <c r="G705" s="69"/>
      <c r="H705" s="288"/>
      <c r="I705" s="288"/>
      <c r="J705" s="86">
        <f t="shared" si="20"/>
        <v>0</v>
      </c>
      <c r="K705" s="26"/>
      <c r="L705" s="86">
        <f t="shared" si="21"/>
        <v>0</v>
      </c>
      <c r="M705" s="9"/>
    </row>
    <row r="706" spans="1:13">
      <c r="A706" s="287"/>
      <c r="B706" s="68"/>
      <c r="C706" s="61"/>
      <c r="D706" s="69"/>
      <c r="E706" s="69"/>
      <c r="F706" s="69"/>
      <c r="G706" s="69"/>
      <c r="H706" s="288"/>
      <c r="I706" s="288"/>
      <c r="J706" s="86">
        <f t="shared" si="20"/>
        <v>0</v>
      </c>
      <c r="K706" s="26"/>
      <c r="L706" s="86">
        <f t="shared" si="21"/>
        <v>0</v>
      </c>
      <c r="M706" s="9"/>
    </row>
    <row r="707" spans="1:13">
      <c r="A707" s="287"/>
      <c r="B707" s="68"/>
      <c r="C707" s="61"/>
      <c r="D707" s="69"/>
      <c r="E707" s="69"/>
      <c r="F707" s="69"/>
      <c r="G707" s="69"/>
      <c r="H707" s="288"/>
      <c r="I707" s="288"/>
      <c r="J707" s="86">
        <f t="shared" si="20"/>
        <v>0</v>
      </c>
      <c r="K707" s="26"/>
      <c r="L707" s="86">
        <f t="shared" si="21"/>
        <v>0</v>
      </c>
      <c r="M707" s="9"/>
    </row>
    <row r="708" spans="1:13">
      <c r="A708" s="287"/>
      <c r="B708" s="68"/>
      <c r="C708" s="61"/>
      <c r="D708" s="69"/>
      <c r="E708" s="69"/>
      <c r="F708" s="69"/>
      <c r="G708" s="69"/>
      <c r="H708" s="288"/>
      <c r="I708" s="288"/>
      <c r="J708" s="86">
        <f t="shared" si="20"/>
        <v>0</v>
      </c>
      <c r="K708" s="26"/>
      <c r="L708" s="86">
        <f t="shared" si="21"/>
        <v>0</v>
      </c>
      <c r="M708" s="9"/>
    </row>
    <row r="709" spans="1:13">
      <c r="A709" s="287"/>
      <c r="B709" s="68"/>
      <c r="C709" s="61"/>
      <c r="D709" s="69"/>
      <c r="E709" s="69"/>
      <c r="F709" s="69"/>
      <c r="G709" s="69"/>
      <c r="H709" s="288"/>
      <c r="I709" s="288"/>
      <c r="J709" s="86">
        <f t="shared" si="20"/>
        <v>0</v>
      </c>
      <c r="K709" s="26"/>
      <c r="L709" s="86">
        <f t="shared" si="21"/>
        <v>0</v>
      </c>
      <c r="M709" s="9"/>
    </row>
    <row r="710" spans="1:13">
      <c r="A710" s="287"/>
      <c r="B710" s="68"/>
      <c r="C710" s="61"/>
      <c r="D710" s="69"/>
      <c r="E710" s="69"/>
      <c r="F710" s="69"/>
      <c r="G710" s="69"/>
      <c r="H710" s="288"/>
      <c r="I710" s="288"/>
      <c r="J710" s="86">
        <f t="shared" si="20"/>
        <v>0</v>
      </c>
      <c r="K710" s="26"/>
      <c r="L710" s="86">
        <f t="shared" si="21"/>
        <v>0</v>
      </c>
      <c r="M710" s="9"/>
    </row>
    <row r="711" spans="1:13">
      <c r="A711" s="287"/>
      <c r="B711" s="68"/>
      <c r="C711" s="61"/>
      <c r="D711" s="69"/>
      <c r="E711" s="69"/>
      <c r="F711" s="69"/>
      <c r="G711" s="69"/>
      <c r="H711" s="288"/>
      <c r="I711" s="288"/>
      <c r="J711" s="86">
        <f t="shared" si="20"/>
        <v>0</v>
      </c>
      <c r="K711" s="26"/>
      <c r="L711" s="86">
        <f t="shared" si="21"/>
        <v>0</v>
      </c>
      <c r="M711" s="9"/>
    </row>
    <row r="712" spans="1:13">
      <c r="A712" s="287"/>
      <c r="B712" s="68"/>
      <c r="C712" s="61"/>
      <c r="D712" s="69"/>
      <c r="E712" s="69"/>
      <c r="F712" s="69"/>
      <c r="G712" s="69"/>
      <c r="H712" s="288"/>
      <c r="I712" s="288"/>
      <c r="J712" s="86">
        <f t="shared" si="20"/>
        <v>0</v>
      </c>
      <c r="K712" s="26"/>
      <c r="L712" s="86">
        <f t="shared" si="21"/>
        <v>0</v>
      </c>
      <c r="M712" s="9"/>
    </row>
    <row r="713" spans="1:13">
      <c r="A713" s="287"/>
      <c r="B713" s="68"/>
      <c r="C713" s="61"/>
      <c r="D713" s="69"/>
      <c r="E713" s="69"/>
      <c r="F713" s="69"/>
      <c r="G713" s="69"/>
      <c r="H713" s="288"/>
      <c r="I713" s="288"/>
      <c r="J713" s="86">
        <f t="shared" si="20"/>
        <v>0</v>
      </c>
      <c r="K713" s="26"/>
      <c r="L713" s="86">
        <f t="shared" si="21"/>
        <v>0</v>
      </c>
      <c r="M713" s="9"/>
    </row>
    <row r="714" spans="1:13">
      <c r="A714" s="287"/>
      <c r="B714" s="68"/>
      <c r="C714" s="61"/>
      <c r="D714" s="69"/>
      <c r="E714" s="69"/>
      <c r="F714" s="69"/>
      <c r="G714" s="69"/>
      <c r="H714" s="288"/>
      <c r="I714" s="288"/>
      <c r="J714" s="86">
        <f t="shared" si="20"/>
        <v>0</v>
      </c>
      <c r="K714" s="26"/>
      <c r="L714" s="86">
        <f t="shared" si="21"/>
        <v>0</v>
      </c>
      <c r="M714" s="9"/>
    </row>
    <row r="715" spans="1:13">
      <c r="A715" s="287"/>
      <c r="B715" s="68"/>
      <c r="C715" s="61"/>
      <c r="D715" s="69"/>
      <c r="E715" s="69"/>
      <c r="F715" s="69"/>
      <c r="G715" s="69"/>
      <c r="H715" s="288"/>
      <c r="I715" s="288"/>
      <c r="J715" s="86">
        <f t="shared" si="20"/>
        <v>0</v>
      </c>
      <c r="K715" s="26"/>
      <c r="L715" s="86">
        <f t="shared" si="21"/>
        <v>0</v>
      </c>
      <c r="M715" s="9"/>
    </row>
    <row r="716" spans="1:13">
      <c r="A716" s="287"/>
      <c r="B716" s="68"/>
      <c r="C716" s="61"/>
      <c r="D716" s="69"/>
      <c r="E716" s="69"/>
      <c r="F716" s="69"/>
      <c r="G716" s="69"/>
      <c r="H716" s="288"/>
      <c r="I716" s="288"/>
      <c r="J716" s="86">
        <f t="shared" si="20"/>
        <v>0</v>
      </c>
      <c r="K716" s="26"/>
      <c r="L716" s="86">
        <f t="shared" si="21"/>
        <v>0</v>
      </c>
      <c r="M716" s="9"/>
    </row>
    <row r="717" spans="1:13">
      <c r="A717" s="287"/>
      <c r="B717" s="68"/>
      <c r="C717" s="61"/>
      <c r="D717" s="69"/>
      <c r="E717" s="69"/>
      <c r="F717" s="69"/>
      <c r="G717" s="69"/>
      <c r="H717" s="288"/>
      <c r="I717" s="288"/>
      <c r="J717" s="86">
        <f t="shared" si="20"/>
        <v>0</v>
      </c>
      <c r="K717" s="26"/>
      <c r="L717" s="86">
        <f t="shared" si="21"/>
        <v>0</v>
      </c>
      <c r="M717" s="9"/>
    </row>
    <row r="718" spans="1:13">
      <c r="A718" s="287"/>
      <c r="B718" s="68"/>
      <c r="C718" s="61"/>
      <c r="D718" s="69"/>
      <c r="E718" s="69"/>
      <c r="F718" s="69"/>
      <c r="G718" s="69"/>
      <c r="H718" s="288"/>
      <c r="I718" s="288"/>
      <c r="J718" s="86">
        <f t="shared" si="20"/>
        <v>0</v>
      </c>
      <c r="K718" s="26"/>
      <c r="L718" s="86">
        <f t="shared" si="21"/>
        <v>0</v>
      </c>
      <c r="M718" s="9"/>
    </row>
    <row r="719" spans="1:13">
      <c r="A719" s="287"/>
      <c r="B719" s="68"/>
      <c r="C719" s="61"/>
      <c r="D719" s="69"/>
      <c r="E719" s="69"/>
      <c r="F719" s="69"/>
      <c r="G719" s="69"/>
      <c r="H719" s="288"/>
      <c r="I719" s="288"/>
      <c r="J719" s="86">
        <f t="shared" si="20"/>
        <v>0</v>
      </c>
      <c r="K719" s="26"/>
      <c r="L719" s="86">
        <f t="shared" si="21"/>
        <v>0</v>
      </c>
      <c r="M719" s="9"/>
    </row>
    <row r="720" spans="1:13">
      <c r="A720" s="287"/>
      <c r="B720" s="68"/>
      <c r="C720" s="61"/>
      <c r="D720" s="69"/>
      <c r="E720" s="69"/>
      <c r="F720" s="69"/>
      <c r="G720" s="69"/>
      <c r="H720" s="288"/>
      <c r="I720" s="288"/>
      <c r="J720" s="86">
        <f t="shared" si="20"/>
        <v>0</v>
      </c>
      <c r="K720" s="26"/>
      <c r="L720" s="86">
        <f t="shared" si="21"/>
        <v>0</v>
      </c>
      <c r="M720" s="9"/>
    </row>
    <row r="721" spans="1:13">
      <c r="A721" s="287"/>
      <c r="B721" s="68"/>
      <c r="C721" s="61"/>
      <c r="D721" s="69"/>
      <c r="E721" s="69"/>
      <c r="F721" s="69"/>
      <c r="G721" s="69"/>
      <c r="H721" s="288"/>
      <c r="I721" s="288"/>
      <c r="J721" s="86">
        <f t="shared" si="20"/>
        <v>0</v>
      </c>
      <c r="K721" s="26"/>
      <c r="L721" s="86">
        <f t="shared" si="21"/>
        <v>0</v>
      </c>
      <c r="M721" s="9"/>
    </row>
    <row r="722" spans="1:13">
      <c r="A722" s="287"/>
      <c r="B722" s="68"/>
      <c r="C722" s="61"/>
      <c r="D722" s="69"/>
      <c r="E722" s="69"/>
      <c r="F722" s="69"/>
      <c r="G722" s="69"/>
      <c r="H722" s="288"/>
      <c r="I722" s="288"/>
      <c r="J722" s="86">
        <f t="shared" si="20"/>
        <v>0</v>
      </c>
      <c r="K722" s="26"/>
      <c r="L722" s="86">
        <f t="shared" si="21"/>
        <v>0</v>
      </c>
      <c r="M722" s="9"/>
    </row>
    <row r="723" spans="1:13">
      <c r="A723" s="287"/>
      <c r="B723" s="68"/>
      <c r="C723" s="61"/>
      <c r="D723" s="69"/>
      <c r="E723" s="69"/>
      <c r="F723" s="69"/>
      <c r="G723" s="69"/>
      <c r="H723" s="288"/>
      <c r="I723" s="288"/>
      <c r="J723" s="86">
        <f t="shared" si="20"/>
        <v>0</v>
      </c>
      <c r="K723" s="26"/>
      <c r="L723" s="86">
        <f t="shared" si="21"/>
        <v>0</v>
      </c>
      <c r="M723" s="9"/>
    </row>
    <row r="724" spans="1:13">
      <c r="A724" s="287"/>
      <c r="B724" s="68"/>
      <c r="C724" s="61"/>
      <c r="D724" s="69"/>
      <c r="E724" s="69"/>
      <c r="F724" s="69"/>
      <c r="G724" s="69"/>
      <c r="H724" s="288"/>
      <c r="I724" s="288"/>
      <c r="J724" s="86">
        <f t="shared" si="20"/>
        <v>0</v>
      </c>
      <c r="K724" s="26"/>
      <c r="L724" s="86">
        <f t="shared" si="21"/>
        <v>0</v>
      </c>
      <c r="M724" s="9"/>
    </row>
    <row r="725" spans="1:13">
      <c r="A725" s="287"/>
      <c r="B725" s="68"/>
      <c r="C725" s="61"/>
      <c r="D725" s="69"/>
      <c r="E725" s="69"/>
      <c r="F725" s="69"/>
      <c r="G725" s="69"/>
      <c r="H725" s="288"/>
      <c r="I725" s="288"/>
      <c r="J725" s="86">
        <f t="shared" si="20"/>
        <v>0</v>
      </c>
      <c r="K725" s="26"/>
      <c r="L725" s="86">
        <f t="shared" si="21"/>
        <v>0</v>
      </c>
      <c r="M725" s="9"/>
    </row>
    <row r="726" spans="1:13">
      <c r="A726" s="287"/>
      <c r="B726" s="68"/>
      <c r="C726" s="61"/>
      <c r="D726" s="69"/>
      <c r="E726" s="69"/>
      <c r="F726" s="69"/>
      <c r="G726" s="69"/>
      <c r="H726" s="288"/>
      <c r="I726" s="288"/>
      <c r="J726" s="86">
        <f t="shared" si="20"/>
        <v>0</v>
      </c>
      <c r="K726" s="26"/>
      <c r="L726" s="86">
        <f t="shared" si="21"/>
        <v>0</v>
      </c>
      <c r="M726" s="9"/>
    </row>
    <row r="727" spans="1:13">
      <c r="A727" s="287"/>
      <c r="B727" s="68"/>
      <c r="C727" s="61"/>
      <c r="D727" s="69"/>
      <c r="E727" s="69"/>
      <c r="F727" s="69"/>
      <c r="G727" s="69"/>
      <c r="H727" s="288"/>
      <c r="I727" s="288"/>
      <c r="J727" s="86">
        <f t="shared" ref="J727:J790" si="22">(I727-H727)*24</f>
        <v>0</v>
      </c>
      <c r="K727" s="26"/>
      <c r="L727" s="86">
        <f t="shared" ref="L727:L790" si="23">J727*K727</f>
        <v>0</v>
      </c>
      <c r="M727" s="9"/>
    </row>
    <row r="728" spans="1:13">
      <c r="A728" s="287"/>
      <c r="B728" s="68"/>
      <c r="C728" s="61"/>
      <c r="D728" s="69"/>
      <c r="E728" s="69"/>
      <c r="F728" s="69"/>
      <c r="G728" s="69"/>
      <c r="H728" s="288"/>
      <c r="I728" s="288"/>
      <c r="J728" s="86">
        <f t="shared" si="22"/>
        <v>0</v>
      </c>
      <c r="K728" s="26"/>
      <c r="L728" s="86">
        <f t="shared" si="23"/>
        <v>0</v>
      </c>
      <c r="M728" s="9"/>
    </row>
    <row r="729" spans="1:13">
      <c r="A729" s="287"/>
      <c r="B729" s="68"/>
      <c r="C729" s="61"/>
      <c r="D729" s="69"/>
      <c r="E729" s="69"/>
      <c r="F729" s="69"/>
      <c r="G729" s="69"/>
      <c r="H729" s="288"/>
      <c r="I729" s="288"/>
      <c r="J729" s="86">
        <f t="shared" si="22"/>
        <v>0</v>
      </c>
      <c r="K729" s="26"/>
      <c r="L729" s="86">
        <f t="shared" si="23"/>
        <v>0</v>
      </c>
      <c r="M729" s="9"/>
    </row>
    <row r="730" spans="1:13">
      <c r="A730" s="287"/>
      <c r="B730" s="68"/>
      <c r="C730" s="61"/>
      <c r="D730" s="69"/>
      <c r="E730" s="69"/>
      <c r="F730" s="69"/>
      <c r="G730" s="69"/>
      <c r="H730" s="288"/>
      <c r="I730" s="288"/>
      <c r="J730" s="86">
        <f t="shared" si="22"/>
        <v>0</v>
      </c>
      <c r="K730" s="26"/>
      <c r="L730" s="86">
        <f t="shared" si="23"/>
        <v>0</v>
      </c>
      <c r="M730" s="9"/>
    </row>
    <row r="731" spans="1:13">
      <c r="A731" s="287"/>
      <c r="B731" s="68"/>
      <c r="C731" s="61"/>
      <c r="D731" s="69"/>
      <c r="E731" s="69"/>
      <c r="F731" s="69"/>
      <c r="G731" s="69"/>
      <c r="H731" s="288"/>
      <c r="I731" s="288"/>
      <c r="J731" s="86">
        <f t="shared" si="22"/>
        <v>0</v>
      </c>
      <c r="K731" s="26"/>
      <c r="L731" s="86">
        <f t="shared" si="23"/>
        <v>0</v>
      </c>
      <c r="M731" s="9"/>
    </row>
    <row r="732" spans="1:13">
      <c r="A732" s="287"/>
      <c r="B732" s="68"/>
      <c r="C732" s="61"/>
      <c r="D732" s="69"/>
      <c r="E732" s="69"/>
      <c r="F732" s="69"/>
      <c r="G732" s="69"/>
      <c r="H732" s="288"/>
      <c r="I732" s="288"/>
      <c r="J732" s="86">
        <f t="shared" si="22"/>
        <v>0</v>
      </c>
      <c r="K732" s="26"/>
      <c r="L732" s="86">
        <f t="shared" si="23"/>
        <v>0</v>
      </c>
      <c r="M732" s="9"/>
    </row>
    <row r="733" spans="1:13">
      <c r="A733" s="287"/>
      <c r="B733" s="68"/>
      <c r="C733" s="61"/>
      <c r="D733" s="69"/>
      <c r="E733" s="69"/>
      <c r="F733" s="69"/>
      <c r="G733" s="69"/>
      <c r="H733" s="288"/>
      <c r="I733" s="288"/>
      <c r="J733" s="86">
        <f t="shared" si="22"/>
        <v>0</v>
      </c>
      <c r="K733" s="26"/>
      <c r="L733" s="86">
        <f t="shared" si="23"/>
        <v>0</v>
      </c>
      <c r="M733" s="9"/>
    </row>
    <row r="734" spans="1:13">
      <c r="A734" s="287"/>
      <c r="B734" s="68"/>
      <c r="C734" s="61"/>
      <c r="D734" s="69"/>
      <c r="E734" s="69"/>
      <c r="F734" s="69"/>
      <c r="G734" s="69"/>
      <c r="H734" s="288"/>
      <c r="I734" s="288"/>
      <c r="J734" s="86">
        <f t="shared" si="22"/>
        <v>0</v>
      </c>
      <c r="K734" s="26"/>
      <c r="L734" s="86">
        <f t="shared" si="23"/>
        <v>0</v>
      </c>
      <c r="M734" s="9"/>
    </row>
    <row r="735" spans="1:13">
      <c r="A735" s="287"/>
      <c r="B735" s="68"/>
      <c r="C735" s="61"/>
      <c r="D735" s="69"/>
      <c r="E735" s="69"/>
      <c r="F735" s="69"/>
      <c r="G735" s="69"/>
      <c r="H735" s="288"/>
      <c r="I735" s="288"/>
      <c r="J735" s="86">
        <f t="shared" si="22"/>
        <v>0</v>
      </c>
      <c r="K735" s="26"/>
      <c r="L735" s="86">
        <f t="shared" si="23"/>
        <v>0</v>
      </c>
      <c r="M735" s="9"/>
    </row>
    <row r="736" spans="1:13">
      <c r="A736" s="287"/>
      <c r="B736" s="68"/>
      <c r="C736" s="61"/>
      <c r="D736" s="69"/>
      <c r="E736" s="69"/>
      <c r="F736" s="69"/>
      <c r="G736" s="69"/>
      <c r="H736" s="288"/>
      <c r="I736" s="288"/>
      <c r="J736" s="86">
        <f t="shared" si="22"/>
        <v>0</v>
      </c>
      <c r="K736" s="26"/>
      <c r="L736" s="86">
        <f t="shared" si="23"/>
        <v>0</v>
      </c>
      <c r="M736" s="9"/>
    </row>
    <row r="737" spans="1:13">
      <c r="A737" s="287"/>
      <c r="B737" s="68"/>
      <c r="C737" s="61"/>
      <c r="D737" s="69"/>
      <c r="E737" s="69"/>
      <c r="F737" s="69"/>
      <c r="G737" s="69"/>
      <c r="H737" s="288"/>
      <c r="I737" s="288"/>
      <c r="J737" s="86">
        <f t="shared" si="22"/>
        <v>0</v>
      </c>
      <c r="K737" s="26"/>
      <c r="L737" s="86">
        <f t="shared" si="23"/>
        <v>0</v>
      </c>
      <c r="M737" s="9"/>
    </row>
    <row r="738" spans="1:13">
      <c r="A738" s="287"/>
      <c r="B738" s="68"/>
      <c r="C738" s="61"/>
      <c r="D738" s="69"/>
      <c r="E738" s="69"/>
      <c r="F738" s="69"/>
      <c r="G738" s="69"/>
      <c r="H738" s="288"/>
      <c r="I738" s="288"/>
      <c r="J738" s="86">
        <f t="shared" si="22"/>
        <v>0</v>
      </c>
      <c r="K738" s="26"/>
      <c r="L738" s="86">
        <f t="shared" si="23"/>
        <v>0</v>
      </c>
      <c r="M738" s="9"/>
    </row>
    <row r="739" spans="1:13">
      <c r="A739" s="287"/>
      <c r="B739" s="68"/>
      <c r="C739" s="61"/>
      <c r="D739" s="69"/>
      <c r="E739" s="69"/>
      <c r="F739" s="69"/>
      <c r="G739" s="69"/>
      <c r="H739" s="288"/>
      <c r="I739" s="288"/>
      <c r="J739" s="86">
        <f t="shared" si="22"/>
        <v>0</v>
      </c>
      <c r="K739" s="26"/>
      <c r="L739" s="86">
        <f t="shared" si="23"/>
        <v>0</v>
      </c>
      <c r="M739" s="9"/>
    </row>
    <row r="740" spans="1:13">
      <c r="A740" s="287"/>
      <c r="B740" s="68"/>
      <c r="C740" s="61"/>
      <c r="D740" s="69"/>
      <c r="E740" s="69"/>
      <c r="F740" s="69"/>
      <c r="G740" s="69"/>
      <c r="H740" s="288"/>
      <c r="I740" s="288"/>
      <c r="J740" s="86">
        <f t="shared" si="22"/>
        <v>0</v>
      </c>
      <c r="K740" s="26"/>
      <c r="L740" s="86">
        <f t="shared" si="23"/>
        <v>0</v>
      </c>
      <c r="M740" s="9"/>
    </row>
    <row r="741" spans="1:13">
      <c r="A741" s="287"/>
      <c r="B741" s="68"/>
      <c r="C741" s="61"/>
      <c r="D741" s="69"/>
      <c r="E741" s="69"/>
      <c r="F741" s="69"/>
      <c r="G741" s="69"/>
      <c r="H741" s="288"/>
      <c r="I741" s="288"/>
      <c r="J741" s="86">
        <f t="shared" si="22"/>
        <v>0</v>
      </c>
      <c r="K741" s="26"/>
      <c r="L741" s="86">
        <f t="shared" si="23"/>
        <v>0</v>
      </c>
      <c r="M741" s="9"/>
    </row>
    <row r="742" spans="1:13">
      <c r="A742" s="287"/>
      <c r="B742" s="68"/>
      <c r="C742" s="61"/>
      <c r="D742" s="69"/>
      <c r="E742" s="69"/>
      <c r="F742" s="69"/>
      <c r="G742" s="69"/>
      <c r="H742" s="288"/>
      <c r="I742" s="288"/>
      <c r="J742" s="86">
        <f t="shared" si="22"/>
        <v>0</v>
      </c>
      <c r="K742" s="26"/>
      <c r="L742" s="86">
        <f t="shared" si="23"/>
        <v>0</v>
      </c>
      <c r="M742" s="9"/>
    </row>
    <row r="743" spans="1:13">
      <c r="A743" s="287"/>
      <c r="B743" s="68"/>
      <c r="C743" s="61"/>
      <c r="D743" s="69"/>
      <c r="E743" s="69"/>
      <c r="F743" s="69"/>
      <c r="G743" s="69"/>
      <c r="H743" s="288"/>
      <c r="I743" s="288"/>
      <c r="J743" s="86">
        <f t="shared" si="22"/>
        <v>0</v>
      </c>
      <c r="K743" s="26"/>
      <c r="L743" s="86">
        <f t="shared" si="23"/>
        <v>0</v>
      </c>
      <c r="M743" s="9"/>
    </row>
    <row r="744" spans="1:13">
      <c r="A744" s="287"/>
      <c r="B744" s="68"/>
      <c r="C744" s="61"/>
      <c r="D744" s="69"/>
      <c r="E744" s="69"/>
      <c r="F744" s="69"/>
      <c r="G744" s="69"/>
      <c r="H744" s="288"/>
      <c r="I744" s="288"/>
      <c r="J744" s="86">
        <f t="shared" si="22"/>
        <v>0</v>
      </c>
      <c r="K744" s="26"/>
      <c r="L744" s="86">
        <f t="shared" si="23"/>
        <v>0</v>
      </c>
      <c r="M744" s="9"/>
    </row>
    <row r="745" spans="1:13">
      <c r="A745" s="287"/>
      <c r="B745" s="68"/>
      <c r="C745" s="61"/>
      <c r="D745" s="69"/>
      <c r="E745" s="69"/>
      <c r="F745" s="69"/>
      <c r="G745" s="69"/>
      <c r="H745" s="288"/>
      <c r="I745" s="288"/>
      <c r="J745" s="86">
        <f t="shared" si="22"/>
        <v>0</v>
      </c>
      <c r="K745" s="26"/>
      <c r="L745" s="86">
        <f t="shared" si="23"/>
        <v>0</v>
      </c>
      <c r="M745" s="9"/>
    </row>
    <row r="746" spans="1:13">
      <c r="A746" s="287"/>
      <c r="B746" s="68"/>
      <c r="C746" s="61"/>
      <c r="D746" s="69"/>
      <c r="E746" s="69"/>
      <c r="F746" s="69"/>
      <c r="G746" s="69"/>
      <c r="H746" s="288"/>
      <c r="I746" s="288"/>
      <c r="J746" s="86">
        <f t="shared" si="22"/>
        <v>0</v>
      </c>
      <c r="K746" s="26"/>
      <c r="L746" s="86">
        <f t="shared" si="23"/>
        <v>0</v>
      </c>
      <c r="M746" s="9"/>
    </row>
    <row r="747" spans="1:13">
      <c r="A747" s="287"/>
      <c r="B747" s="68"/>
      <c r="C747" s="61"/>
      <c r="D747" s="69"/>
      <c r="E747" s="69"/>
      <c r="F747" s="69"/>
      <c r="G747" s="69"/>
      <c r="H747" s="288"/>
      <c r="I747" s="288"/>
      <c r="J747" s="86">
        <f t="shared" si="22"/>
        <v>0</v>
      </c>
      <c r="K747" s="26"/>
      <c r="L747" s="86">
        <f t="shared" si="23"/>
        <v>0</v>
      </c>
      <c r="M747" s="9"/>
    </row>
    <row r="748" spans="1:13">
      <c r="A748" s="287"/>
      <c r="B748" s="68"/>
      <c r="C748" s="61"/>
      <c r="D748" s="69"/>
      <c r="E748" s="69"/>
      <c r="F748" s="69"/>
      <c r="G748" s="69"/>
      <c r="H748" s="288"/>
      <c r="I748" s="288"/>
      <c r="J748" s="86">
        <f t="shared" si="22"/>
        <v>0</v>
      </c>
      <c r="K748" s="26"/>
      <c r="L748" s="86">
        <f t="shared" si="23"/>
        <v>0</v>
      </c>
      <c r="M748" s="9"/>
    </row>
    <row r="749" spans="1:13">
      <c r="A749" s="287"/>
      <c r="B749" s="68"/>
      <c r="C749" s="61"/>
      <c r="D749" s="69"/>
      <c r="E749" s="69"/>
      <c r="F749" s="69"/>
      <c r="G749" s="69"/>
      <c r="H749" s="288"/>
      <c r="I749" s="288"/>
      <c r="J749" s="86">
        <f t="shared" si="22"/>
        <v>0</v>
      </c>
      <c r="K749" s="26"/>
      <c r="L749" s="86">
        <f t="shared" si="23"/>
        <v>0</v>
      </c>
      <c r="M749" s="9"/>
    </row>
    <row r="750" spans="1:13">
      <c r="A750" s="287"/>
      <c r="B750" s="68"/>
      <c r="C750" s="61"/>
      <c r="D750" s="69"/>
      <c r="E750" s="69"/>
      <c r="F750" s="69"/>
      <c r="G750" s="69"/>
      <c r="H750" s="288"/>
      <c r="I750" s="288"/>
      <c r="J750" s="86">
        <f t="shared" si="22"/>
        <v>0</v>
      </c>
      <c r="K750" s="26"/>
      <c r="L750" s="86">
        <f t="shared" si="23"/>
        <v>0</v>
      </c>
      <c r="M750" s="9"/>
    </row>
    <row r="751" spans="1:13">
      <c r="A751" s="287"/>
      <c r="B751" s="68"/>
      <c r="C751" s="61"/>
      <c r="D751" s="69"/>
      <c r="E751" s="69"/>
      <c r="F751" s="69"/>
      <c r="G751" s="69"/>
      <c r="H751" s="288"/>
      <c r="I751" s="288"/>
      <c r="J751" s="86">
        <f t="shared" si="22"/>
        <v>0</v>
      </c>
      <c r="K751" s="26"/>
      <c r="L751" s="86">
        <f t="shared" si="23"/>
        <v>0</v>
      </c>
      <c r="M751" s="9"/>
    </row>
    <row r="752" spans="1:13">
      <c r="A752" s="287"/>
      <c r="B752" s="68"/>
      <c r="C752" s="61"/>
      <c r="D752" s="69"/>
      <c r="E752" s="69"/>
      <c r="F752" s="69"/>
      <c r="G752" s="69"/>
      <c r="H752" s="288"/>
      <c r="I752" s="288"/>
      <c r="J752" s="86">
        <f t="shared" si="22"/>
        <v>0</v>
      </c>
      <c r="K752" s="26"/>
      <c r="L752" s="86">
        <f t="shared" si="23"/>
        <v>0</v>
      </c>
      <c r="M752" s="9"/>
    </row>
    <row r="753" spans="1:13">
      <c r="A753" s="287"/>
      <c r="B753" s="68"/>
      <c r="C753" s="61"/>
      <c r="D753" s="69"/>
      <c r="E753" s="69"/>
      <c r="F753" s="69"/>
      <c r="G753" s="69"/>
      <c r="H753" s="288"/>
      <c r="I753" s="288"/>
      <c r="J753" s="86">
        <f t="shared" si="22"/>
        <v>0</v>
      </c>
      <c r="K753" s="26"/>
      <c r="L753" s="86">
        <f t="shared" si="23"/>
        <v>0</v>
      </c>
      <c r="M753" s="9"/>
    </row>
    <row r="754" spans="1:13">
      <c r="A754" s="287"/>
      <c r="B754" s="68"/>
      <c r="C754" s="61"/>
      <c r="D754" s="69"/>
      <c r="E754" s="69"/>
      <c r="F754" s="69"/>
      <c r="G754" s="69"/>
      <c r="H754" s="288"/>
      <c r="I754" s="288"/>
      <c r="J754" s="86">
        <f t="shared" si="22"/>
        <v>0</v>
      </c>
      <c r="K754" s="26"/>
      <c r="L754" s="86">
        <f t="shared" si="23"/>
        <v>0</v>
      </c>
      <c r="M754" s="9"/>
    </row>
    <row r="755" spans="1:13">
      <c r="A755" s="287"/>
      <c r="B755" s="68"/>
      <c r="C755" s="61"/>
      <c r="D755" s="69"/>
      <c r="E755" s="69"/>
      <c r="F755" s="69"/>
      <c r="G755" s="69"/>
      <c r="H755" s="288"/>
      <c r="I755" s="288"/>
      <c r="J755" s="86">
        <f t="shared" si="22"/>
        <v>0</v>
      </c>
      <c r="K755" s="26"/>
      <c r="L755" s="86">
        <f t="shared" si="23"/>
        <v>0</v>
      </c>
      <c r="M755" s="9"/>
    </row>
    <row r="756" spans="1:13">
      <c r="A756" s="287"/>
      <c r="B756" s="68"/>
      <c r="C756" s="61"/>
      <c r="D756" s="69"/>
      <c r="E756" s="69"/>
      <c r="F756" s="69"/>
      <c r="G756" s="69"/>
      <c r="H756" s="288"/>
      <c r="I756" s="288"/>
      <c r="J756" s="86">
        <f t="shared" si="22"/>
        <v>0</v>
      </c>
      <c r="K756" s="26"/>
      <c r="L756" s="86">
        <f t="shared" si="23"/>
        <v>0</v>
      </c>
      <c r="M756" s="9"/>
    </row>
    <row r="757" spans="1:13">
      <c r="A757" s="287"/>
      <c r="B757" s="68"/>
      <c r="C757" s="61"/>
      <c r="D757" s="69"/>
      <c r="E757" s="69"/>
      <c r="F757" s="69"/>
      <c r="G757" s="69"/>
      <c r="H757" s="288"/>
      <c r="I757" s="288"/>
      <c r="J757" s="86">
        <f t="shared" si="22"/>
        <v>0</v>
      </c>
      <c r="K757" s="26"/>
      <c r="L757" s="86">
        <f t="shared" si="23"/>
        <v>0</v>
      </c>
      <c r="M757" s="9"/>
    </row>
    <row r="758" spans="1:13">
      <c r="A758" s="287"/>
      <c r="B758" s="68"/>
      <c r="C758" s="61"/>
      <c r="D758" s="69"/>
      <c r="E758" s="69"/>
      <c r="F758" s="69"/>
      <c r="G758" s="69"/>
      <c r="H758" s="288"/>
      <c r="I758" s="288"/>
      <c r="J758" s="86">
        <f t="shared" si="22"/>
        <v>0</v>
      </c>
      <c r="K758" s="26"/>
      <c r="L758" s="86">
        <f t="shared" si="23"/>
        <v>0</v>
      </c>
      <c r="M758" s="9"/>
    </row>
    <row r="759" spans="1:13">
      <c r="A759" s="287"/>
      <c r="B759" s="68"/>
      <c r="C759" s="61"/>
      <c r="D759" s="69"/>
      <c r="E759" s="69"/>
      <c r="F759" s="69"/>
      <c r="G759" s="69"/>
      <c r="H759" s="288"/>
      <c r="I759" s="288"/>
      <c r="J759" s="86">
        <f t="shared" si="22"/>
        <v>0</v>
      </c>
      <c r="K759" s="26"/>
      <c r="L759" s="86">
        <f t="shared" si="23"/>
        <v>0</v>
      </c>
      <c r="M759" s="9"/>
    </row>
    <row r="760" spans="1:13">
      <c r="A760" s="287"/>
      <c r="B760" s="68"/>
      <c r="C760" s="61"/>
      <c r="D760" s="69"/>
      <c r="E760" s="69"/>
      <c r="F760" s="69"/>
      <c r="G760" s="69"/>
      <c r="H760" s="288"/>
      <c r="I760" s="288"/>
      <c r="J760" s="86">
        <f t="shared" si="22"/>
        <v>0</v>
      </c>
      <c r="K760" s="26"/>
      <c r="L760" s="86">
        <f t="shared" si="23"/>
        <v>0</v>
      </c>
      <c r="M760" s="9"/>
    </row>
    <row r="761" spans="1:13">
      <c r="A761" s="287"/>
      <c r="B761" s="68"/>
      <c r="C761" s="61"/>
      <c r="D761" s="69"/>
      <c r="E761" s="69"/>
      <c r="F761" s="69"/>
      <c r="G761" s="69"/>
      <c r="H761" s="288"/>
      <c r="I761" s="288"/>
      <c r="J761" s="86">
        <f t="shared" si="22"/>
        <v>0</v>
      </c>
      <c r="K761" s="26"/>
      <c r="L761" s="86">
        <f t="shared" si="23"/>
        <v>0</v>
      </c>
      <c r="M761" s="9"/>
    </row>
    <row r="762" spans="1:13">
      <c r="A762" s="287"/>
      <c r="B762" s="68"/>
      <c r="C762" s="61"/>
      <c r="D762" s="69"/>
      <c r="E762" s="69"/>
      <c r="F762" s="69"/>
      <c r="G762" s="69"/>
      <c r="H762" s="288"/>
      <c r="I762" s="288"/>
      <c r="J762" s="86">
        <f t="shared" si="22"/>
        <v>0</v>
      </c>
      <c r="K762" s="26"/>
      <c r="L762" s="86">
        <f t="shared" si="23"/>
        <v>0</v>
      </c>
      <c r="M762" s="9"/>
    </row>
    <row r="763" spans="1:13">
      <c r="A763" s="287"/>
      <c r="B763" s="68"/>
      <c r="C763" s="61"/>
      <c r="D763" s="69"/>
      <c r="E763" s="69"/>
      <c r="F763" s="69"/>
      <c r="G763" s="69"/>
      <c r="H763" s="288"/>
      <c r="I763" s="288"/>
      <c r="J763" s="86">
        <f t="shared" si="22"/>
        <v>0</v>
      </c>
      <c r="K763" s="26"/>
      <c r="L763" s="86">
        <f t="shared" si="23"/>
        <v>0</v>
      </c>
      <c r="M763" s="9"/>
    </row>
    <row r="764" spans="1:13">
      <c r="A764" s="287"/>
      <c r="B764" s="68"/>
      <c r="C764" s="61"/>
      <c r="D764" s="69"/>
      <c r="E764" s="69"/>
      <c r="F764" s="69"/>
      <c r="G764" s="69"/>
      <c r="H764" s="288"/>
      <c r="I764" s="288"/>
      <c r="J764" s="86">
        <f t="shared" si="22"/>
        <v>0</v>
      </c>
      <c r="K764" s="26"/>
      <c r="L764" s="86">
        <f t="shared" si="23"/>
        <v>0</v>
      </c>
      <c r="M764" s="9"/>
    </row>
    <row r="765" spans="1:13">
      <c r="A765" s="287"/>
      <c r="B765" s="68"/>
      <c r="C765" s="61"/>
      <c r="D765" s="69"/>
      <c r="E765" s="69"/>
      <c r="F765" s="69"/>
      <c r="G765" s="69"/>
      <c r="H765" s="288"/>
      <c r="I765" s="288"/>
      <c r="J765" s="86">
        <f t="shared" si="22"/>
        <v>0</v>
      </c>
      <c r="K765" s="26"/>
      <c r="L765" s="86">
        <f t="shared" si="23"/>
        <v>0</v>
      </c>
      <c r="M765" s="9"/>
    </row>
    <row r="766" spans="1:13">
      <c r="A766" s="287"/>
      <c r="B766" s="68"/>
      <c r="C766" s="61"/>
      <c r="D766" s="69"/>
      <c r="E766" s="69"/>
      <c r="F766" s="69"/>
      <c r="G766" s="69"/>
      <c r="H766" s="288"/>
      <c r="I766" s="288"/>
      <c r="J766" s="86">
        <f t="shared" si="22"/>
        <v>0</v>
      </c>
      <c r="K766" s="26"/>
      <c r="L766" s="86">
        <f t="shared" si="23"/>
        <v>0</v>
      </c>
      <c r="M766" s="9"/>
    </row>
    <row r="767" spans="1:13">
      <c r="A767" s="287"/>
      <c r="B767" s="68"/>
      <c r="C767" s="61"/>
      <c r="D767" s="69"/>
      <c r="E767" s="69"/>
      <c r="F767" s="69"/>
      <c r="G767" s="69"/>
      <c r="H767" s="288"/>
      <c r="I767" s="288"/>
      <c r="J767" s="86">
        <f t="shared" si="22"/>
        <v>0</v>
      </c>
      <c r="K767" s="26"/>
      <c r="L767" s="86">
        <f t="shared" si="23"/>
        <v>0</v>
      </c>
      <c r="M767" s="9"/>
    </row>
    <row r="768" spans="1:13">
      <c r="A768" s="287"/>
      <c r="B768" s="68"/>
      <c r="C768" s="61"/>
      <c r="D768" s="69"/>
      <c r="E768" s="69"/>
      <c r="F768" s="69"/>
      <c r="G768" s="69"/>
      <c r="H768" s="288"/>
      <c r="I768" s="288"/>
      <c r="J768" s="86">
        <f t="shared" si="22"/>
        <v>0</v>
      </c>
      <c r="K768" s="26"/>
      <c r="L768" s="86">
        <f t="shared" si="23"/>
        <v>0</v>
      </c>
      <c r="M768" s="9"/>
    </row>
    <row r="769" spans="1:13">
      <c r="A769" s="287"/>
      <c r="B769" s="68"/>
      <c r="C769" s="61"/>
      <c r="D769" s="69"/>
      <c r="E769" s="69"/>
      <c r="F769" s="69"/>
      <c r="G769" s="69"/>
      <c r="H769" s="288"/>
      <c r="I769" s="288"/>
      <c r="J769" s="86">
        <f t="shared" si="22"/>
        <v>0</v>
      </c>
      <c r="K769" s="26"/>
      <c r="L769" s="86">
        <f t="shared" si="23"/>
        <v>0</v>
      </c>
      <c r="M769" s="9"/>
    </row>
    <row r="770" spans="1:13">
      <c r="A770" s="287"/>
      <c r="B770" s="68"/>
      <c r="C770" s="61"/>
      <c r="D770" s="69"/>
      <c r="E770" s="69"/>
      <c r="F770" s="69"/>
      <c r="G770" s="69"/>
      <c r="H770" s="288"/>
      <c r="I770" s="288"/>
      <c r="J770" s="86">
        <f t="shared" si="22"/>
        <v>0</v>
      </c>
      <c r="K770" s="26"/>
      <c r="L770" s="86">
        <f t="shared" si="23"/>
        <v>0</v>
      </c>
      <c r="M770" s="9"/>
    </row>
    <row r="771" spans="1:13">
      <c r="A771" s="287"/>
      <c r="B771" s="68"/>
      <c r="C771" s="61"/>
      <c r="D771" s="69"/>
      <c r="E771" s="69"/>
      <c r="F771" s="69"/>
      <c r="G771" s="69"/>
      <c r="H771" s="288"/>
      <c r="I771" s="288"/>
      <c r="J771" s="86">
        <f t="shared" si="22"/>
        <v>0</v>
      </c>
      <c r="K771" s="26"/>
      <c r="L771" s="86">
        <f t="shared" si="23"/>
        <v>0</v>
      </c>
      <c r="M771" s="9"/>
    </row>
    <row r="772" spans="1:13">
      <c r="A772" s="287"/>
      <c r="B772" s="68"/>
      <c r="C772" s="61"/>
      <c r="D772" s="69"/>
      <c r="E772" s="69"/>
      <c r="F772" s="69"/>
      <c r="G772" s="69"/>
      <c r="H772" s="288"/>
      <c r="I772" s="288"/>
      <c r="J772" s="86">
        <f t="shared" si="22"/>
        <v>0</v>
      </c>
      <c r="K772" s="26"/>
      <c r="L772" s="86">
        <f t="shared" si="23"/>
        <v>0</v>
      </c>
      <c r="M772" s="9"/>
    </row>
    <row r="773" spans="1:13">
      <c r="A773" s="287"/>
      <c r="B773" s="68"/>
      <c r="C773" s="61"/>
      <c r="D773" s="69"/>
      <c r="E773" s="69"/>
      <c r="F773" s="69"/>
      <c r="G773" s="69"/>
      <c r="H773" s="288"/>
      <c r="I773" s="288"/>
      <c r="J773" s="86">
        <f t="shared" si="22"/>
        <v>0</v>
      </c>
      <c r="K773" s="26"/>
      <c r="L773" s="86">
        <f t="shared" si="23"/>
        <v>0</v>
      </c>
      <c r="M773" s="9"/>
    </row>
    <row r="774" spans="1:13">
      <c r="A774" s="287"/>
      <c r="B774" s="68"/>
      <c r="C774" s="61"/>
      <c r="D774" s="69"/>
      <c r="E774" s="69"/>
      <c r="F774" s="69"/>
      <c r="G774" s="69"/>
      <c r="H774" s="288"/>
      <c r="I774" s="288"/>
      <c r="J774" s="86">
        <f t="shared" si="22"/>
        <v>0</v>
      </c>
      <c r="K774" s="26"/>
      <c r="L774" s="86">
        <f t="shared" si="23"/>
        <v>0</v>
      </c>
      <c r="M774" s="9"/>
    </row>
    <row r="775" spans="1:13">
      <c r="A775" s="287"/>
      <c r="B775" s="68"/>
      <c r="C775" s="61"/>
      <c r="D775" s="69"/>
      <c r="E775" s="69"/>
      <c r="F775" s="69"/>
      <c r="G775" s="69"/>
      <c r="H775" s="288"/>
      <c r="I775" s="288"/>
      <c r="J775" s="86">
        <f t="shared" si="22"/>
        <v>0</v>
      </c>
      <c r="K775" s="26"/>
      <c r="L775" s="86">
        <f t="shared" si="23"/>
        <v>0</v>
      </c>
      <c r="M775" s="9"/>
    </row>
    <row r="776" spans="1:13">
      <c r="A776" s="287"/>
      <c r="B776" s="68"/>
      <c r="C776" s="61"/>
      <c r="D776" s="69"/>
      <c r="E776" s="69"/>
      <c r="F776" s="69"/>
      <c r="G776" s="69"/>
      <c r="H776" s="288"/>
      <c r="I776" s="288"/>
      <c r="J776" s="86">
        <f t="shared" si="22"/>
        <v>0</v>
      </c>
      <c r="K776" s="26"/>
      <c r="L776" s="86">
        <f t="shared" si="23"/>
        <v>0</v>
      </c>
      <c r="M776" s="9"/>
    </row>
    <row r="777" spans="1:13">
      <c r="A777" s="287"/>
      <c r="B777" s="68"/>
      <c r="C777" s="61"/>
      <c r="D777" s="69"/>
      <c r="E777" s="69"/>
      <c r="F777" s="69"/>
      <c r="G777" s="69"/>
      <c r="H777" s="288"/>
      <c r="I777" s="288"/>
      <c r="J777" s="86">
        <f t="shared" si="22"/>
        <v>0</v>
      </c>
      <c r="K777" s="26"/>
      <c r="L777" s="86">
        <f t="shared" si="23"/>
        <v>0</v>
      </c>
      <c r="M777" s="9"/>
    </row>
    <row r="778" spans="1:13">
      <c r="A778" s="287"/>
      <c r="B778" s="68"/>
      <c r="C778" s="61"/>
      <c r="D778" s="69"/>
      <c r="E778" s="69"/>
      <c r="F778" s="69"/>
      <c r="G778" s="69"/>
      <c r="H778" s="288"/>
      <c r="I778" s="288"/>
      <c r="J778" s="86">
        <f t="shared" si="22"/>
        <v>0</v>
      </c>
      <c r="K778" s="26"/>
      <c r="L778" s="86">
        <f t="shared" si="23"/>
        <v>0</v>
      </c>
      <c r="M778" s="9"/>
    </row>
    <row r="779" spans="1:13">
      <c r="A779" s="287"/>
      <c r="B779" s="68"/>
      <c r="C779" s="61"/>
      <c r="D779" s="69"/>
      <c r="E779" s="69"/>
      <c r="F779" s="69"/>
      <c r="G779" s="69"/>
      <c r="H779" s="288"/>
      <c r="I779" s="288"/>
      <c r="J779" s="86">
        <f t="shared" si="22"/>
        <v>0</v>
      </c>
      <c r="K779" s="26"/>
      <c r="L779" s="86">
        <f t="shared" si="23"/>
        <v>0</v>
      </c>
      <c r="M779" s="9"/>
    </row>
    <row r="780" spans="1:13">
      <c r="A780" s="287"/>
      <c r="B780" s="68"/>
      <c r="C780" s="61"/>
      <c r="D780" s="69"/>
      <c r="E780" s="69"/>
      <c r="F780" s="69"/>
      <c r="G780" s="69"/>
      <c r="H780" s="288"/>
      <c r="I780" s="288"/>
      <c r="J780" s="86">
        <f t="shared" si="22"/>
        <v>0</v>
      </c>
      <c r="K780" s="26"/>
      <c r="L780" s="86">
        <f t="shared" si="23"/>
        <v>0</v>
      </c>
      <c r="M780" s="9"/>
    </row>
    <row r="781" spans="1:13">
      <c r="A781" s="287"/>
      <c r="B781" s="68"/>
      <c r="C781" s="61"/>
      <c r="D781" s="69"/>
      <c r="E781" s="69"/>
      <c r="F781" s="69"/>
      <c r="G781" s="69"/>
      <c r="H781" s="288"/>
      <c r="I781" s="288"/>
      <c r="J781" s="86">
        <f t="shared" si="22"/>
        <v>0</v>
      </c>
      <c r="K781" s="26"/>
      <c r="L781" s="86">
        <f t="shared" si="23"/>
        <v>0</v>
      </c>
      <c r="M781" s="9"/>
    </row>
    <row r="782" spans="1:13">
      <c r="A782" s="287"/>
      <c r="B782" s="68"/>
      <c r="C782" s="61"/>
      <c r="D782" s="69"/>
      <c r="E782" s="69"/>
      <c r="F782" s="69"/>
      <c r="G782" s="69"/>
      <c r="H782" s="288"/>
      <c r="I782" s="288"/>
      <c r="J782" s="86">
        <f t="shared" si="22"/>
        <v>0</v>
      </c>
      <c r="K782" s="26"/>
      <c r="L782" s="86">
        <f t="shared" si="23"/>
        <v>0</v>
      </c>
      <c r="M782" s="9"/>
    </row>
    <row r="783" spans="1:13">
      <c r="A783" s="287"/>
      <c r="B783" s="68"/>
      <c r="C783" s="61"/>
      <c r="D783" s="69"/>
      <c r="E783" s="69"/>
      <c r="F783" s="69"/>
      <c r="G783" s="69"/>
      <c r="H783" s="288"/>
      <c r="I783" s="288"/>
      <c r="J783" s="86">
        <f t="shared" si="22"/>
        <v>0</v>
      </c>
      <c r="K783" s="26"/>
      <c r="L783" s="86">
        <f t="shared" si="23"/>
        <v>0</v>
      </c>
      <c r="M783" s="9"/>
    </row>
    <row r="784" spans="1:13">
      <c r="A784" s="287"/>
      <c r="B784" s="68"/>
      <c r="C784" s="61"/>
      <c r="D784" s="69"/>
      <c r="E784" s="69"/>
      <c r="F784" s="69"/>
      <c r="G784" s="69"/>
      <c r="H784" s="288"/>
      <c r="I784" s="288"/>
      <c r="J784" s="86">
        <f t="shared" si="22"/>
        <v>0</v>
      </c>
      <c r="K784" s="26"/>
      <c r="L784" s="86">
        <f t="shared" si="23"/>
        <v>0</v>
      </c>
      <c r="M784" s="9"/>
    </row>
    <row r="785" spans="1:13">
      <c r="A785" s="287"/>
      <c r="B785" s="68"/>
      <c r="C785" s="61"/>
      <c r="D785" s="69"/>
      <c r="E785" s="69"/>
      <c r="F785" s="69"/>
      <c r="G785" s="69"/>
      <c r="H785" s="288"/>
      <c r="I785" s="288"/>
      <c r="J785" s="86">
        <f t="shared" si="22"/>
        <v>0</v>
      </c>
      <c r="K785" s="26"/>
      <c r="L785" s="86">
        <f t="shared" si="23"/>
        <v>0</v>
      </c>
      <c r="M785" s="9"/>
    </row>
    <row r="786" spans="1:13">
      <c r="A786" s="287"/>
      <c r="B786" s="68"/>
      <c r="C786" s="61"/>
      <c r="D786" s="69"/>
      <c r="E786" s="69"/>
      <c r="F786" s="69"/>
      <c r="G786" s="69"/>
      <c r="H786" s="288"/>
      <c r="I786" s="288"/>
      <c r="J786" s="86">
        <f t="shared" si="22"/>
        <v>0</v>
      </c>
      <c r="K786" s="26"/>
      <c r="L786" s="86">
        <f t="shared" si="23"/>
        <v>0</v>
      </c>
      <c r="M786" s="9"/>
    </row>
    <row r="787" spans="1:13">
      <c r="A787" s="287"/>
      <c r="B787" s="68"/>
      <c r="C787" s="61"/>
      <c r="D787" s="69"/>
      <c r="E787" s="69"/>
      <c r="F787" s="69"/>
      <c r="G787" s="69"/>
      <c r="H787" s="288"/>
      <c r="I787" s="288"/>
      <c r="J787" s="86">
        <f t="shared" si="22"/>
        <v>0</v>
      </c>
      <c r="K787" s="26"/>
      <c r="L787" s="86">
        <f t="shared" si="23"/>
        <v>0</v>
      </c>
      <c r="M787" s="9"/>
    </row>
    <row r="788" spans="1:13">
      <c r="A788" s="287"/>
      <c r="B788" s="68"/>
      <c r="C788" s="61"/>
      <c r="D788" s="69"/>
      <c r="E788" s="69"/>
      <c r="F788" s="69"/>
      <c r="G788" s="69"/>
      <c r="H788" s="288"/>
      <c r="I788" s="288"/>
      <c r="J788" s="86">
        <f t="shared" si="22"/>
        <v>0</v>
      </c>
      <c r="K788" s="26"/>
      <c r="L788" s="86">
        <f t="shared" si="23"/>
        <v>0</v>
      </c>
      <c r="M788" s="9"/>
    </row>
    <row r="789" spans="1:13">
      <c r="A789" s="287"/>
      <c r="B789" s="68"/>
      <c r="C789" s="61"/>
      <c r="D789" s="69"/>
      <c r="E789" s="69"/>
      <c r="F789" s="69"/>
      <c r="G789" s="69"/>
      <c r="H789" s="288"/>
      <c r="I789" s="288"/>
      <c r="J789" s="86">
        <f t="shared" si="22"/>
        <v>0</v>
      </c>
      <c r="K789" s="26"/>
      <c r="L789" s="86">
        <f t="shared" si="23"/>
        <v>0</v>
      </c>
      <c r="M789" s="9"/>
    </row>
    <row r="790" spans="1:13">
      <c r="A790" s="287"/>
      <c r="B790" s="68"/>
      <c r="C790" s="61"/>
      <c r="D790" s="69"/>
      <c r="E790" s="69"/>
      <c r="F790" s="69"/>
      <c r="G790" s="69"/>
      <c r="H790" s="288"/>
      <c r="I790" s="288"/>
      <c r="J790" s="86">
        <f t="shared" si="22"/>
        <v>0</v>
      </c>
      <c r="K790" s="26"/>
      <c r="L790" s="86">
        <f t="shared" si="23"/>
        <v>0</v>
      </c>
      <c r="M790" s="9"/>
    </row>
    <row r="791" spans="1:13">
      <c r="A791" s="287"/>
      <c r="B791" s="68"/>
      <c r="C791" s="61"/>
      <c r="D791" s="69"/>
      <c r="E791" s="69"/>
      <c r="F791" s="69"/>
      <c r="G791" s="69"/>
      <c r="H791" s="288"/>
      <c r="I791" s="288"/>
      <c r="J791" s="86">
        <f t="shared" ref="J791:J810" si="24">(I791-H791)*24</f>
        <v>0</v>
      </c>
      <c r="K791" s="26"/>
      <c r="L791" s="86">
        <f t="shared" ref="L791:L810" si="25">J791*K791</f>
        <v>0</v>
      </c>
      <c r="M791" s="9"/>
    </row>
    <row r="792" spans="1:13">
      <c r="A792" s="287"/>
      <c r="B792" s="68"/>
      <c r="C792" s="61"/>
      <c r="D792" s="69"/>
      <c r="E792" s="69"/>
      <c r="F792" s="69"/>
      <c r="G792" s="69"/>
      <c r="H792" s="288"/>
      <c r="I792" s="288"/>
      <c r="J792" s="86">
        <f t="shared" si="24"/>
        <v>0</v>
      </c>
      <c r="K792" s="26"/>
      <c r="L792" s="86">
        <f t="shared" si="25"/>
        <v>0</v>
      </c>
      <c r="M792" s="9"/>
    </row>
    <row r="793" spans="1:13">
      <c r="A793" s="287"/>
      <c r="B793" s="68"/>
      <c r="C793" s="61"/>
      <c r="D793" s="69"/>
      <c r="E793" s="69"/>
      <c r="F793" s="69"/>
      <c r="G793" s="69"/>
      <c r="H793" s="288"/>
      <c r="I793" s="288"/>
      <c r="J793" s="86">
        <f t="shared" si="24"/>
        <v>0</v>
      </c>
      <c r="K793" s="26"/>
      <c r="L793" s="86">
        <f t="shared" si="25"/>
        <v>0</v>
      </c>
      <c r="M793" s="9"/>
    </row>
    <row r="794" spans="1:13">
      <c r="A794" s="287"/>
      <c r="B794" s="68"/>
      <c r="C794" s="61"/>
      <c r="D794" s="69"/>
      <c r="E794" s="69"/>
      <c r="F794" s="69"/>
      <c r="G794" s="69"/>
      <c r="H794" s="288"/>
      <c r="I794" s="288"/>
      <c r="J794" s="86">
        <f t="shared" si="24"/>
        <v>0</v>
      </c>
      <c r="K794" s="26"/>
      <c r="L794" s="86">
        <f t="shared" si="25"/>
        <v>0</v>
      </c>
      <c r="M794" s="9"/>
    </row>
    <row r="795" spans="1:13">
      <c r="A795" s="287"/>
      <c r="B795" s="68"/>
      <c r="C795" s="61"/>
      <c r="D795" s="69"/>
      <c r="E795" s="69"/>
      <c r="F795" s="69"/>
      <c r="G795" s="69"/>
      <c r="H795" s="288"/>
      <c r="I795" s="288"/>
      <c r="J795" s="86">
        <f t="shared" si="24"/>
        <v>0</v>
      </c>
      <c r="K795" s="26"/>
      <c r="L795" s="86">
        <f t="shared" si="25"/>
        <v>0</v>
      </c>
      <c r="M795" s="9"/>
    </row>
    <row r="796" spans="1:13">
      <c r="A796" s="287"/>
      <c r="B796" s="68"/>
      <c r="C796" s="61"/>
      <c r="D796" s="69"/>
      <c r="E796" s="69"/>
      <c r="F796" s="69"/>
      <c r="G796" s="69"/>
      <c r="H796" s="288"/>
      <c r="I796" s="288"/>
      <c r="J796" s="86">
        <f t="shared" si="24"/>
        <v>0</v>
      </c>
      <c r="K796" s="26"/>
      <c r="L796" s="86">
        <f t="shared" si="25"/>
        <v>0</v>
      </c>
      <c r="M796" s="9"/>
    </row>
    <row r="797" spans="1:13">
      <c r="A797" s="287"/>
      <c r="B797" s="68"/>
      <c r="C797" s="61"/>
      <c r="D797" s="69"/>
      <c r="E797" s="69"/>
      <c r="F797" s="69"/>
      <c r="G797" s="69"/>
      <c r="H797" s="288"/>
      <c r="I797" s="288"/>
      <c r="J797" s="86">
        <f t="shared" si="24"/>
        <v>0</v>
      </c>
      <c r="K797" s="26"/>
      <c r="L797" s="86">
        <f t="shared" si="25"/>
        <v>0</v>
      </c>
      <c r="M797" s="9"/>
    </row>
    <row r="798" spans="1:13">
      <c r="A798" s="287"/>
      <c r="B798" s="68"/>
      <c r="C798" s="61"/>
      <c r="D798" s="69"/>
      <c r="E798" s="69"/>
      <c r="F798" s="69"/>
      <c r="G798" s="69"/>
      <c r="H798" s="288"/>
      <c r="I798" s="288"/>
      <c r="J798" s="86">
        <f t="shared" si="24"/>
        <v>0</v>
      </c>
      <c r="K798" s="26"/>
      <c r="L798" s="86">
        <f t="shared" si="25"/>
        <v>0</v>
      </c>
      <c r="M798" s="9"/>
    </row>
    <row r="799" spans="1:13">
      <c r="A799" s="287"/>
      <c r="B799" s="68"/>
      <c r="C799" s="61"/>
      <c r="D799" s="69"/>
      <c r="E799" s="69"/>
      <c r="F799" s="69"/>
      <c r="G799" s="69"/>
      <c r="H799" s="288"/>
      <c r="I799" s="288"/>
      <c r="J799" s="86">
        <f t="shared" si="24"/>
        <v>0</v>
      </c>
      <c r="K799" s="26"/>
      <c r="L799" s="86">
        <f t="shared" si="25"/>
        <v>0</v>
      </c>
      <c r="M799" s="9"/>
    </row>
    <row r="800" spans="1:13">
      <c r="A800" s="287"/>
      <c r="B800" s="68"/>
      <c r="C800" s="61"/>
      <c r="D800" s="69"/>
      <c r="E800" s="69"/>
      <c r="F800" s="69"/>
      <c r="G800" s="69"/>
      <c r="H800" s="288"/>
      <c r="I800" s="288"/>
      <c r="J800" s="86">
        <f t="shared" si="24"/>
        <v>0</v>
      </c>
      <c r="K800" s="26"/>
      <c r="L800" s="86">
        <f t="shared" si="25"/>
        <v>0</v>
      </c>
      <c r="M800" s="9"/>
    </row>
    <row r="801" spans="1:13">
      <c r="A801" s="287"/>
      <c r="B801" s="68"/>
      <c r="C801" s="61"/>
      <c r="D801" s="69"/>
      <c r="E801" s="69"/>
      <c r="F801" s="69"/>
      <c r="G801" s="69"/>
      <c r="H801" s="288"/>
      <c r="I801" s="288"/>
      <c r="J801" s="86">
        <f t="shared" si="24"/>
        <v>0</v>
      </c>
      <c r="K801" s="26"/>
      <c r="L801" s="86">
        <f t="shared" si="25"/>
        <v>0</v>
      </c>
      <c r="M801" s="9"/>
    </row>
    <row r="802" spans="1:13">
      <c r="A802" s="287"/>
      <c r="B802" s="68"/>
      <c r="C802" s="61"/>
      <c r="D802" s="69"/>
      <c r="E802" s="69"/>
      <c r="F802" s="69"/>
      <c r="G802" s="69"/>
      <c r="H802" s="288"/>
      <c r="I802" s="288"/>
      <c r="J802" s="86">
        <f t="shared" si="24"/>
        <v>0</v>
      </c>
      <c r="K802" s="26"/>
      <c r="L802" s="86">
        <f t="shared" si="25"/>
        <v>0</v>
      </c>
      <c r="M802" s="9"/>
    </row>
    <row r="803" spans="1:13">
      <c r="A803" s="287"/>
      <c r="B803" s="68"/>
      <c r="C803" s="61"/>
      <c r="D803" s="69"/>
      <c r="E803" s="69"/>
      <c r="F803" s="69"/>
      <c r="G803" s="69"/>
      <c r="H803" s="288"/>
      <c r="I803" s="288"/>
      <c r="J803" s="86">
        <f t="shared" si="24"/>
        <v>0</v>
      </c>
      <c r="K803" s="26"/>
      <c r="L803" s="86">
        <f t="shared" si="25"/>
        <v>0</v>
      </c>
      <c r="M803" s="9"/>
    </row>
    <row r="804" spans="1:13">
      <c r="A804" s="287"/>
      <c r="B804" s="68"/>
      <c r="C804" s="61"/>
      <c r="D804" s="69"/>
      <c r="E804" s="69"/>
      <c r="F804" s="69"/>
      <c r="G804" s="69"/>
      <c r="H804" s="288"/>
      <c r="I804" s="288"/>
      <c r="J804" s="86">
        <f t="shared" si="24"/>
        <v>0</v>
      </c>
      <c r="K804" s="26"/>
      <c r="L804" s="86">
        <f t="shared" si="25"/>
        <v>0</v>
      </c>
      <c r="M804" s="9"/>
    </row>
    <row r="805" spans="1:13">
      <c r="A805" s="287"/>
      <c r="B805" s="68"/>
      <c r="C805" s="61"/>
      <c r="D805" s="69"/>
      <c r="E805" s="69"/>
      <c r="F805" s="69"/>
      <c r="G805" s="69"/>
      <c r="H805" s="288"/>
      <c r="I805" s="288"/>
      <c r="J805" s="86">
        <f t="shared" si="24"/>
        <v>0</v>
      </c>
      <c r="K805" s="26"/>
      <c r="L805" s="86">
        <f t="shared" si="25"/>
        <v>0</v>
      </c>
      <c r="M805" s="9"/>
    </row>
    <row r="806" spans="1:13">
      <c r="A806" s="287"/>
      <c r="B806" s="68"/>
      <c r="C806" s="61"/>
      <c r="D806" s="69"/>
      <c r="E806" s="69"/>
      <c r="F806" s="69"/>
      <c r="G806" s="69"/>
      <c r="H806" s="288"/>
      <c r="I806" s="288"/>
      <c r="J806" s="86">
        <f t="shared" si="24"/>
        <v>0</v>
      </c>
      <c r="K806" s="26"/>
      <c r="L806" s="86">
        <f t="shared" si="25"/>
        <v>0</v>
      </c>
      <c r="M806" s="9"/>
    </row>
    <row r="807" spans="1:13">
      <c r="A807" s="287"/>
      <c r="B807" s="68"/>
      <c r="C807" s="61"/>
      <c r="D807" s="69"/>
      <c r="E807" s="69"/>
      <c r="F807" s="69"/>
      <c r="G807" s="69"/>
      <c r="H807" s="288"/>
      <c r="I807" s="288"/>
      <c r="J807" s="86">
        <f t="shared" si="24"/>
        <v>0</v>
      </c>
      <c r="K807" s="26"/>
      <c r="L807" s="86">
        <f t="shared" si="25"/>
        <v>0</v>
      </c>
      <c r="M807" s="9"/>
    </row>
    <row r="808" spans="1:13">
      <c r="A808" s="287"/>
      <c r="B808" s="68"/>
      <c r="C808" s="61"/>
      <c r="D808" s="69"/>
      <c r="E808" s="69"/>
      <c r="F808" s="69"/>
      <c r="G808" s="69"/>
      <c r="H808" s="288"/>
      <c r="I808" s="288"/>
      <c r="J808" s="86">
        <f t="shared" si="24"/>
        <v>0</v>
      </c>
      <c r="K808" s="26"/>
      <c r="L808" s="86">
        <f t="shared" si="25"/>
        <v>0</v>
      </c>
      <c r="M808" s="9"/>
    </row>
    <row r="809" spans="1:13">
      <c r="A809" s="287"/>
      <c r="B809" s="68"/>
      <c r="C809" s="61"/>
      <c r="D809" s="69"/>
      <c r="E809" s="69"/>
      <c r="F809" s="69"/>
      <c r="G809" s="69"/>
      <c r="H809" s="288"/>
      <c r="I809" s="288"/>
      <c r="J809" s="86">
        <f t="shared" si="24"/>
        <v>0</v>
      </c>
      <c r="K809" s="26"/>
      <c r="L809" s="86">
        <f t="shared" si="25"/>
        <v>0</v>
      </c>
      <c r="M809" s="9"/>
    </row>
    <row r="810" spans="1:13">
      <c r="A810" s="287"/>
      <c r="B810" s="68"/>
      <c r="C810" s="61"/>
      <c r="D810" s="69"/>
      <c r="E810" s="69"/>
      <c r="F810" s="69"/>
      <c r="G810" s="69"/>
      <c r="H810" s="288"/>
      <c r="I810" s="288"/>
      <c r="J810" s="86">
        <f t="shared" si="24"/>
        <v>0</v>
      </c>
      <c r="K810" s="26"/>
      <c r="L810" s="86">
        <f t="shared" si="25"/>
        <v>0</v>
      </c>
      <c r="M810" s="9"/>
    </row>
  </sheetData>
  <mergeCells count="2">
    <mergeCell ref="A1:L1"/>
    <mergeCell ref="A2:M2"/>
  </mergeCells>
  <pageMargins left="0.75" right="0.75" top="1" bottom="1" header="0.509027777777778" footer="0.509027777777778"/>
  <pageSetup paperSize="9" orientation="portrait"/>
  <headerFooter alignWithMargins="0" scaleWithDoc="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S856"/>
  <sheetViews>
    <sheetView zoomScale="110" zoomScaleNormal="110" workbookViewId="0">
      <pane ySplit="2" topLeftCell="A699" activePane="bottomLeft" state="frozen"/>
      <selection/>
      <selection pane="bottomLeft" activeCell="C725" sqref="C725"/>
    </sheetView>
  </sheetViews>
  <sheetFormatPr defaultColWidth="9" defaultRowHeight="14.25"/>
  <cols>
    <col min="1" max="1" width="9.625" style="179" customWidth="1"/>
    <col min="2" max="2" width="6.5" style="78" customWidth="1"/>
    <col min="3" max="3" width="6.125" style="249" customWidth="1"/>
    <col min="4" max="4" width="14.875" style="90" customWidth="1"/>
    <col min="5" max="5" width="15.25" style="90" customWidth="1"/>
    <col min="6" max="6" width="11.25" style="90" customWidth="1"/>
    <col min="7" max="7" width="4" style="90" customWidth="1"/>
    <col min="8" max="9" width="15.5" style="270" customWidth="1"/>
    <col min="10" max="12" width="6.75" style="90" customWidth="1"/>
    <col min="13" max="13" width="15.25" style="7" customWidth="1"/>
    <col min="15" max="15" width="9.25"/>
  </cols>
  <sheetData>
    <row r="1" ht="27.75" customHeight="1" spans="1:19">
      <c r="A1" s="203" t="s">
        <v>1554</v>
      </c>
      <c r="B1" s="204"/>
      <c r="C1" s="204"/>
      <c r="D1" s="204"/>
      <c r="E1" s="204"/>
      <c r="F1" s="204"/>
      <c r="G1" s="204"/>
      <c r="H1" s="271"/>
      <c r="I1" s="271"/>
      <c r="J1" s="204"/>
      <c r="K1" s="204"/>
      <c r="L1" s="204"/>
      <c r="M1" s="274" t="s">
        <v>674</v>
      </c>
      <c r="N1" s="216">
        <f>SUBTOTAL(109,J:J)</f>
        <v>17734.4999999802</v>
      </c>
      <c r="O1" s="216">
        <f>SUBTOTAL(109,L:L)</f>
        <v>407893.499999562</v>
      </c>
      <c r="R1" s="69">
        <f>(Q1-P1)*24</f>
        <v>0</v>
      </c>
      <c r="S1" s="69">
        <f>R1*23</f>
        <v>0</v>
      </c>
    </row>
    <row r="2" ht="24" spans="1:13">
      <c r="A2" s="210" t="s">
        <v>675</v>
      </c>
      <c r="B2" s="211" t="s">
        <v>49</v>
      </c>
      <c r="C2" s="212" t="s">
        <v>677</v>
      </c>
      <c r="D2" s="211" t="s">
        <v>51</v>
      </c>
      <c r="E2" s="211" t="s">
        <v>52</v>
      </c>
      <c r="F2" s="211" t="s">
        <v>678</v>
      </c>
      <c r="G2" s="211" t="s">
        <v>1555</v>
      </c>
      <c r="H2" s="272" t="s">
        <v>681</v>
      </c>
      <c r="I2" s="272" t="s">
        <v>682</v>
      </c>
      <c r="J2" s="211" t="s">
        <v>683</v>
      </c>
      <c r="K2" s="211" t="s">
        <v>684</v>
      </c>
      <c r="L2" s="211" t="s">
        <v>1556</v>
      </c>
      <c r="M2" s="275" t="s">
        <v>53</v>
      </c>
    </row>
    <row r="3" spans="1:13">
      <c r="A3" s="187">
        <v>42706</v>
      </c>
      <c r="B3" s="155" t="s">
        <v>54</v>
      </c>
      <c r="C3" s="161" t="s">
        <v>96</v>
      </c>
      <c r="D3" s="166" t="s">
        <v>92</v>
      </c>
      <c r="E3" s="68" t="s">
        <v>84</v>
      </c>
      <c r="F3" s="69" t="s">
        <v>812</v>
      </c>
      <c r="G3" s="69">
        <v>10</v>
      </c>
      <c r="H3" s="273">
        <v>42704.5833333333</v>
      </c>
      <c r="I3" s="273">
        <v>42705.25</v>
      </c>
      <c r="J3" s="88">
        <v>16.0000000008149</v>
      </c>
      <c r="K3" s="69">
        <v>23</v>
      </c>
      <c r="L3" s="276">
        <v>368.000000018743</v>
      </c>
      <c r="M3" s="29"/>
    </row>
    <row r="4" spans="1:13">
      <c r="A4" s="187">
        <v>42706</v>
      </c>
      <c r="B4" s="155" t="s">
        <v>54</v>
      </c>
      <c r="C4" s="161" t="s">
        <v>96</v>
      </c>
      <c r="D4" s="166" t="s">
        <v>87</v>
      </c>
      <c r="E4" s="68" t="s">
        <v>84</v>
      </c>
      <c r="F4" s="69" t="s">
        <v>695</v>
      </c>
      <c r="G4" s="69">
        <v>10</v>
      </c>
      <c r="H4" s="273">
        <v>42703.8125</v>
      </c>
      <c r="I4" s="273">
        <v>42703.8958333333</v>
      </c>
      <c r="J4" s="88">
        <v>1.99999999918509</v>
      </c>
      <c r="K4" s="69">
        <v>23</v>
      </c>
      <c r="L4" s="276">
        <v>45.9999999812571</v>
      </c>
      <c r="M4" s="29"/>
    </row>
    <row r="5" spans="1:13">
      <c r="A5" s="187">
        <v>42706</v>
      </c>
      <c r="B5" s="88" t="s">
        <v>54</v>
      </c>
      <c r="C5" s="256" t="s">
        <v>146</v>
      </c>
      <c r="D5" s="88" t="s">
        <v>1557</v>
      </c>
      <c r="E5" s="88" t="s">
        <v>56</v>
      </c>
      <c r="F5" s="69" t="s">
        <v>695</v>
      </c>
      <c r="G5" s="69" t="s">
        <v>1558</v>
      </c>
      <c r="H5" s="273">
        <v>42703.375</v>
      </c>
      <c r="I5" s="273">
        <v>42705.125</v>
      </c>
      <c r="J5" s="88">
        <v>84</v>
      </c>
      <c r="K5" s="69">
        <v>23</v>
      </c>
      <c r="L5" s="276">
        <v>1932</v>
      </c>
      <c r="M5" s="29" t="s">
        <v>1559</v>
      </c>
    </row>
    <row r="6" ht="24" spans="1:13">
      <c r="A6" s="187">
        <v>42706</v>
      </c>
      <c r="B6" s="159" t="s">
        <v>54</v>
      </c>
      <c r="C6" s="61" t="s">
        <v>144</v>
      </c>
      <c r="D6" s="69" t="s">
        <v>241</v>
      </c>
      <c r="E6" s="69" t="s">
        <v>56</v>
      </c>
      <c r="F6" s="69" t="s">
        <v>1560</v>
      </c>
      <c r="G6" s="69">
        <v>3</v>
      </c>
      <c r="H6" s="273">
        <v>42704.3125</v>
      </c>
      <c r="I6" s="273">
        <v>42704.4583333333</v>
      </c>
      <c r="J6" s="88">
        <v>3.49999999918509</v>
      </c>
      <c r="K6" s="69">
        <v>23</v>
      </c>
      <c r="L6" s="276">
        <v>80.4999999812571</v>
      </c>
      <c r="M6" s="29"/>
    </row>
    <row r="7" spans="1:13">
      <c r="A7" s="187">
        <v>42706</v>
      </c>
      <c r="B7" s="68" t="s">
        <v>54</v>
      </c>
      <c r="C7" s="61" t="s">
        <v>30</v>
      </c>
      <c r="D7" s="69">
        <v>13215</v>
      </c>
      <c r="E7" s="230" t="s">
        <v>1532</v>
      </c>
      <c r="F7" s="69" t="s">
        <v>1543</v>
      </c>
      <c r="G7" s="69">
        <v>3</v>
      </c>
      <c r="H7" s="273">
        <v>42703.375</v>
      </c>
      <c r="I7" s="273">
        <v>42704.3125</v>
      </c>
      <c r="J7" s="88">
        <v>22.5</v>
      </c>
      <c r="K7" s="69">
        <v>23</v>
      </c>
      <c r="L7" s="276">
        <v>517.5</v>
      </c>
      <c r="M7" s="29"/>
    </row>
    <row r="8" spans="1:13">
      <c r="A8" s="187">
        <v>42706</v>
      </c>
      <c r="B8" s="88" t="s">
        <v>54</v>
      </c>
      <c r="C8" s="61" t="s">
        <v>36</v>
      </c>
      <c r="D8" s="69" t="s">
        <v>238</v>
      </c>
      <c r="E8" s="69" t="s">
        <v>84</v>
      </c>
      <c r="F8" s="69" t="s">
        <v>812</v>
      </c>
      <c r="G8" s="69">
        <v>8</v>
      </c>
      <c r="H8" s="273">
        <v>42704.0416666667</v>
      </c>
      <c r="I8" s="273">
        <v>42704.625</v>
      </c>
      <c r="J8" s="88">
        <v>13.9999999991851</v>
      </c>
      <c r="K8" s="69">
        <v>23</v>
      </c>
      <c r="L8" s="276">
        <v>321.999999981257</v>
      </c>
      <c r="M8" s="29"/>
    </row>
    <row r="9" spans="1:13">
      <c r="A9" s="187">
        <v>42706</v>
      </c>
      <c r="B9" s="69" t="s">
        <v>54</v>
      </c>
      <c r="C9" s="61" t="s">
        <v>36</v>
      </c>
      <c r="D9" s="69" t="s">
        <v>239</v>
      </c>
      <c r="E9" s="69" t="s">
        <v>84</v>
      </c>
      <c r="F9" s="69" t="s">
        <v>812</v>
      </c>
      <c r="G9" s="69">
        <v>8</v>
      </c>
      <c r="H9" s="273">
        <v>42703.9166666667</v>
      </c>
      <c r="I9" s="273">
        <v>42704.0416666667</v>
      </c>
      <c r="J9" s="88">
        <v>3</v>
      </c>
      <c r="K9" s="69">
        <v>23</v>
      </c>
      <c r="L9" s="276">
        <v>69</v>
      </c>
      <c r="M9" s="29"/>
    </row>
    <row r="10" spans="1:13">
      <c r="A10" s="187">
        <v>42706</v>
      </c>
      <c r="B10" s="155" t="s">
        <v>54</v>
      </c>
      <c r="C10" s="54" t="s">
        <v>37</v>
      </c>
      <c r="D10" s="155" t="s">
        <v>1561</v>
      </c>
      <c r="E10" s="155" t="s">
        <v>1562</v>
      </c>
      <c r="F10" s="69" t="s">
        <v>812</v>
      </c>
      <c r="G10" s="69">
        <v>11</v>
      </c>
      <c r="H10" s="273">
        <v>42704.5833333333</v>
      </c>
      <c r="I10" s="273">
        <v>42704.7083333333</v>
      </c>
      <c r="J10" s="88">
        <v>3</v>
      </c>
      <c r="K10" s="69">
        <v>23</v>
      </c>
      <c r="L10" s="276">
        <v>69</v>
      </c>
      <c r="M10" s="29"/>
    </row>
    <row r="11" spans="1:13">
      <c r="A11" s="187">
        <v>42709</v>
      </c>
      <c r="B11" s="69" t="s">
        <v>54</v>
      </c>
      <c r="C11" s="61" t="s">
        <v>82</v>
      </c>
      <c r="D11" s="69">
        <v>16005</v>
      </c>
      <c r="E11" s="69" t="s">
        <v>84</v>
      </c>
      <c r="F11" s="69" t="s">
        <v>812</v>
      </c>
      <c r="G11" s="69">
        <v>11</v>
      </c>
      <c r="H11" s="273">
        <v>42705.375</v>
      </c>
      <c r="I11" s="273">
        <v>42705.7083333333</v>
      </c>
      <c r="J11" s="88">
        <v>7.99999999918509</v>
      </c>
      <c r="K11" s="69">
        <v>23</v>
      </c>
      <c r="L11" s="276">
        <v>183.999999981257</v>
      </c>
      <c r="M11" s="29"/>
    </row>
    <row r="12" spans="1:13">
      <c r="A12" s="187">
        <v>42709</v>
      </c>
      <c r="B12" s="155" t="s">
        <v>54</v>
      </c>
      <c r="C12" s="54" t="s">
        <v>26</v>
      </c>
      <c r="D12" s="155" t="s">
        <v>1563</v>
      </c>
      <c r="E12" s="155" t="s">
        <v>1564</v>
      </c>
      <c r="F12" s="69" t="s">
        <v>812</v>
      </c>
      <c r="G12" s="69">
        <v>11</v>
      </c>
      <c r="H12" s="273">
        <v>42706.3958333333</v>
      </c>
      <c r="I12" s="273">
        <v>42706.7916666667</v>
      </c>
      <c r="J12" s="88">
        <v>9.50000000162981</v>
      </c>
      <c r="K12" s="69">
        <v>23</v>
      </c>
      <c r="L12" s="276">
        <v>218.500000037486</v>
      </c>
      <c r="M12" s="29"/>
    </row>
    <row r="13" spans="1:13">
      <c r="A13" s="187">
        <v>42709</v>
      </c>
      <c r="B13" s="155" t="s">
        <v>54</v>
      </c>
      <c r="C13" s="53" t="s">
        <v>82</v>
      </c>
      <c r="D13" s="69" t="s">
        <v>1565</v>
      </c>
      <c r="E13" s="69" t="s">
        <v>84</v>
      </c>
      <c r="F13" s="69" t="s">
        <v>695</v>
      </c>
      <c r="G13" s="69" t="s">
        <v>1558</v>
      </c>
      <c r="H13" s="273">
        <v>42705.6666666667</v>
      </c>
      <c r="I13" s="273">
        <v>42707.3958333333</v>
      </c>
      <c r="J13" s="88">
        <v>83</v>
      </c>
      <c r="K13" s="69">
        <v>23</v>
      </c>
      <c r="L13" s="276">
        <v>1909</v>
      </c>
      <c r="M13" s="29" t="s">
        <v>1559</v>
      </c>
    </row>
    <row r="14" spans="1:13">
      <c r="A14" s="187">
        <v>42709</v>
      </c>
      <c r="B14" s="88" t="s">
        <v>54</v>
      </c>
      <c r="C14" s="256" t="s">
        <v>146</v>
      </c>
      <c r="D14" s="88" t="s">
        <v>1557</v>
      </c>
      <c r="E14" s="88" t="s">
        <v>56</v>
      </c>
      <c r="F14" s="69" t="s">
        <v>812</v>
      </c>
      <c r="G14" s="69" t="s">
        <v>1558</v>
      </c>
      <c r="H14" s="273">
        <v>42707.3958333333</v>
      </c>
      <c r="I14" s="273">
        <v>42707.6875</v>
      </c>
      <c r="J14" s="88">
        <v>14</v>
      </c>
      <c r="K14" s="69">
        <v>23</v>
      </c>
      <c r="L14" s="276">
        <v>322</v>
      </c>
      <c r="M14" s="29" t="s">
        <v>1559</v>
      </c>
    </row>
    <row r="15" spans="1:13">
      <c r="A15" s="187">
        <v>42709</v>
      </c>
      <c r="B15" s="155" t="s">
        <v>54</v>
      </c>
      <c r="C15" s="53" t="s">
        <v>82</v>
      </c>
      <c r="D15" s="69" t="s">
        <v>1565</v>
      </c>
      <c r="E15" s="69" t="s">
        <v>84</v>
      </c>
      <c r="F15" s="69" t="s">
        <v>812</v>
      </c>
      <c r="G15" s="69" t="s">
        <v>1558</v>
      </c>
      <c r="H15" s="273">
        <v>42705.125</v>
      </c>
      <c r="I15" s="273">
        <v>42705.5416666667</v>
      </c>
      <c r="J15" s="88">
        <v>20</v>
      </c>
      <c r="K15" s="69">
        <v>23</v>
      </c>
      <c r="L15" s="276">
        <v>460</v>
      </c>
      <c r="M15" s="29" t="s">
        <v>1559</v>
      </c>
    </row>
    <row r="16" spans="1:13">
      <c r="A16" s="187">
        <v>42709</v>
      </c>
      <c r="B16" s="155" t="s">
        <v>54</v>
      </c>
      <c r="C16" s="161" t="s">
        <v>96</v>
      </c>
      <c r="D16" s="166" t="s">
        <v>89</v>
      </c>
      <c r="E16" s="68" t="s">
        <v>84</v>
      </c>
      <c r="F16" s="69" t="s">
        <v>695</v>
      </c>
      <c r="G16" s="69">
        <v>11</v>
      </c>
      <c r="H16" s="273">
        <v>42706.9166666667</v>
      </c>
      <c r="I16" s="273">
        <v>42707.0416666667</v>
      </c>
      <c r="J16" s="88">
        <v>3</v>
      </c>
      <c r="K16" s="69">
        <v>23</v>
      </c>
      <c r="L16" s="276">
        <v>69</v>
      </c>
      <c r="M16" s="29"/>
    </row>
    <row r="17" ht="24" spans="1:13">
      <c r="A17" s="187">
        <v>42710</v>
      </c>
      <c r="B17" s="69" t="s">
        <v>54</v>
      </c>
      <c r="C17" s="61" t="s">
        <v>82</v>
      </c>
      <c r="D17" s="69">
        <v>16006</v>
      </c>
      <c r="E17" s="69" t="s">
        <v>84</v>
      </c>
      <c r="F17" s="69" t="s">
        <v>1016</v>
      </c>
      <c r="G17" s="69" t="s">
        <v>1566</v>
      </c>
      <c r="H17" s="273">
        <v>42702.3958333333</v>
      </c>
      <c r="I17" s="273">
        <v>42703.7083333333</v>
      </c>
      <c r="J17" s="88">
        <v>63</v>
      </c>
      <c r="K17" s="69">
        <v>23</v>
      </c>
      <c r="L17" s="276">
        <v>1449</v>
      </c>
      <c r="M17" s="29" t="s">
        <v>1559</v>
      </c>
    </row>
    <row r="18" spans="1:13">
      <c r="A18" s="187">
        <v>42712</v>
      </c>
      <c r="B18" s="68" t="s">
        <v>54</v>
      </c>
      <c r="C18" s="61" t="s">
        <v>30</v>
      </c>
      <c r="D18" s="69">
        <v>13215</v>
      </c>
      <c r="E18" s="230" t="s">
        <v>1532</v>
      </c>
      <c r="F18" s="69" t="s">
        <v>698</v>
      </c>
      <c r="G18" s="69">
        <v>3</v>
      </c>
      <c r="H18" s="273">
        <v>42707.8333333333</v>
      </c>
      <c r="I18" s="273">
        <v>42707.8541666667</v>
      </c>
      <c r="J18" s="88">
        <v>0.500000001629815</v>
      </c>
      <c r="K18" s="69">
        <v>23</v>
      </c>
      <c r="L18" s="276">
        <v>11.5000000374857</v>
      </c>
      <c r="M18" s="29"/>
    </row>
    <row r="19" spans="1:13">
      <c r="A19" s="187">
        <v>42712</v>
      </c>
      <c r="B19" s="155" t="s">
        <v>54</v>
      </c>
      <c r="C19" s="161" t="s">
        <v>96</v>
      </c>
      <c r="D19" s="166" t="s">
        <v>89</v>
      </c>
      <c r="E19" s="68" t="s">
        <v>84</v>
      </c>
      <c r="F19" s="69" t="s">
        <v>812</v>
      </c>
      <c r="G19" s="69">
        <v>3</v>
      </c>
      <c r="H19" s="273">
        <v>42704.4583333333</v>
      </c>
      <c r="I19" s="273">
        <v>42706.5833333333</v>
      </c>
      <c r="J19" s="88">
        <v>51</v>
      </c>
      <c r="K19" s="69">
        <v>23</v>
      </c>
      <c r="L19" s="276">
        <v>1173</v>
      </c>
      <c r="M19" s="29"/>
    </row>
    <row r="20" spans="1:13">
      <c r="A20" s="187">
        <v>42712</v>
      </c>
      <c r="B20" s="69" t="s">
        <v>54</v>
      </c>
      <c r="C20" s="61" t="s">
        <v>82</v>
      </c>
      <c r="D20" s="69" t="s">
        <v>1567</v>
      </c>
      <c r="E20" s="69" t="s">
        <v>56</v>
      </c>
      <c r="F20" s="69" t="s">
        <v>695</v>
      </c>
      <c r="G20" s="69">
        <v>3</v>
      </c>
      <c r="H20" s="273">
        <v>42709.75</v>
      </c>
      <c r="I20" s="273">
        <v>42711.2083333333</v>
      </c>
      <c r="J20" s="88">
        <v>34.9999999991851</v>
      </c>
      <c r="K20" s="69">
        <v>23</v>
      </c>
      <c r="L20" s="276">
        <v>804.999999981257</v>
      </c>
      <c r="M20" s="29"/>
    </row>
    <row r="21" spans="1:13">
      <c r="A21" s="187">
        <v>42712</v>
      </c>
      <c r="B21" s="68" t="s">
        <v>54</v>
      </c>
      <c r="C21" s="61" t="s">
        <v>33</v>
      </c>
      <c r="D21" s="69" t="s">
        <v>236</v>
      </c>
      <c r="E21" s="240" t="s">
        <v>56</v>
      </c>
      <c r="F21" s="69" t="s">
        <v>695</v>
      </c>
      <c r="G21" s="69">
        <v>4</v>
      </c>
      <c r="H21" s="273">
        <v>42709.875</v>
      </c>
      <c r="I21" s="273">
        <v>42710.3333333333</v>
      </c>
      <c r="J21" s="88">
        <v>10.9999999991851</v>
      </c>
      <c r="K21" s="69">
        <v>23</v>
      </c>
      <c r="L21" s="276">
        <v>252.999999981257</v>
      </c>
      <c r="M21" s="29"/>
    </row>
    <row r="22" spans="1:13">
      <c r="A22" s="187">
        <v>42714</v>
      </c>
      <c r="B22" s="68" t="s">
        <v>54</v>
      </c>
      <c r="C22" s="61" t="s">
        <v>146</v>
      </c>
      <c r="D22" s="69"/>
      <c r="E22" s="69" t="s">
        <v>1568</v>
      </c>
      <c r="F22" s="69" t="s">
        <v>1569</v>
      </c>
      <c r="G22" s="69">
        <v>11</v>
      </c>
      <c r="H22" s="273">
        <v>42708.9166666667</v>
      </c>
      <c r="I22" s="273">
        <v>42709.25</v>
      </c>
      <c r="J22" s="88">
        <v>7.99999999918509</v>
      </c>
      <c r="K22" s="69">
        <v>23</v>
      </c>
      <c r="L22" s="276">
        <v>183.999999981257</v>
      </c>
      <c r="M22" s="29"/>
    </row>
    <row r="23" spans="1:13">
      <c r="A23" s="187">
        <v>42714</v>
      </c>
      <c r="B23" s="155" t="s">
        <v>54</v>
      </c>
      <c r="C23" s="161" t="s">
        <v>96</v>
      </c>
      <c r="D23" s="166" t="s">
        <v>91</v>
      </c>
      <c r="E23" s="68" t="s">
        <v>84</v>
      </c>
      <c r="F23" s="69" t="s">
        <v>1258</v>
      </c>
      <c r="G23" s="69">
        <v>10</v>
      </c>
      <c r="H23" s="273">
        <v>42711.5416666667</v>
      </c>
      <c r="I23" s="273">
        <v>42711.7083333333</v>
      </c>
      <c r="J23" s="88">
        <v>3.99999999837019</v>
      </c>
      <c r="K23" s="69">
        <v>23</v>
      </c>
      <c r="L23" s="276">
        <v>91.9999999625143</v>
      </c>
      <c r="M23" s="29"/>
    </row>
    <row r="24" spans="1:13">
      <c r="A24" s="187">
        <v>42714</v>
      </c>
      <c r="B24" s="68" t="s">
        <v>54</v>
      </c>
      <c r="C24" s="61" t="s">
        <v>30</v>
      </c>
      <c r="D24" s="69">
        <v>13215</v>
      </c>
      <c r="E24" s="230" t="s">
        <v>1532</v>
      </c>
      <c r="F24" s="69" t="s">
        <v>1570</v>
      </c>
      <c r="G24" s="69">
        <v>4</v>
      </c>
      <c r="H24" s="273">
        <v>42711.5833333333</v>
      </c>
      <c r="I24" s="273">
        <v>42712.25</v>
      </c>
      <c r="J24" s="88">
        <v>16.0000000008149</v>
      </c>
      <c r="K24" s="69">
        <v>23</v>
      </c>
      <c r="L24" s="276">
        <v>368.000000018743</v>
      </c>
      <c r="M24" s="29"/>
    </row>
    <row r="25" spans="1:13">
      <c r="A25" s="187">
        <v>42714</v>
      </c>
      <c r="B25" s="155" t="s">
        <v>54</v>
      </c>
      <c r="C25" s="161" t="s">
        <v>30</v>
      </c>
      <c r="D25" s="162" t="s">
        <v>116</v>
      </c>
      <c r="E25" s="155" t="s">
        <v>56</v>
      </c>
      <c r="F25" s="69" t="s">
        <v>698</v>
      </c>
      <c r="G25" s="69">
        <v>4</v>
      </c>
      <c r="H25" s="273">
        <v>42712.25</v>
      </c>
      <c r="I25" s="273">
        <v>42712.2916666667</v>
      </c>
      <c r="J25" s="88">
        <v>1.00000000081491</v>
      </c>
      <c r="K25" s="69">
        <v>23</v>
      </c>
      <c r="L25" s="276">
        <v>23.0000000187429</v>
      </c>
      <c r="M25" s="29"/>
    </row>
    <row r="26" spans="1:13">
      <c r="A26" s="187">
        <v>42714</v>
      </c>
      <c r="B26" s="68" t="s">
        <v>54</v>
      </c>
      <c r="C26" s="61" t="s">
        <v>33</v>
      </c>
      <c r="D26" s="69" t="s">
        <v>236</v>
      </c>
      <c r="E26" s="240" t="s">
        <v>56</v>
      </c>
      <c r="F26" s="69" t="s">
        <v>690</v>
      </c>
      <c r="G26" s="69">
        <v>3</v>
      </c>
      <c r="H26" s="273">
        <v>42711.8333333333</v>
      </c>
      <c r="I26" s="273">
        <v>42711.9583333333</v>
      </c>
      <c r="J26" s="88">
        <v>3</v>
      </c>
      <c r="K26" s="69">
        <v>23</v>
      </c>
      <c r="L26" s="276">
        <v>69</v>
      </c>
      <c r="M26" s="29"/>
    </row>
    <row r="27" spans="1:13">
      <c r="A27" s="187">
        <v>42714</v>
      </c>
      <c r="B27" s="155" t="s">
        <v>54</v>
      </c>
      <c r="C27" s="188" t="s">
        <v>36</v>
      </c>
      <c r="D27" s="157" t="s">
        <v>105</v>
      </c>
      <c r="E27" s="68" t="s">
        <v>84</v>
      </c>
      <c r="F27" s="69" t="s">
        <v>695</v>
      </c>
      <c r="G27" s="69">
        <v>10</v>
      </c>
      <c r="H27" s="273">
        <v>42708.6875</v>
      </c>
      <c r="I27" s="273">
        <v>42711.5416666667</v>
      </c>
      <c r="J27" s="88">
        <v>68.5000000008149</v>
      </c>
      <c r="K27" s="69">
        <v>23</v>
      </c>
      <c r="L27" s="276">
        <v>1575.50000001874</v>
      </c>
      <c r="M27" s="29"/>
    </row>
    <row r="28" spans="1:13">
      <c r="A28" s="187">
        <v>42716</v>
      </c>
      <c r="B28" s="69" t="s">
        <v>54</v>
      </c>
      <c r="C28" s="61" t="s">
        <v>82</v>
      </c>
      <c r="D28" s="69" t="s">
        <v>1567</v>
      </c>
      <c r="E28" s="69" t="s">
        <v>56</v>
      </c>
      <c r="F28" s="69" t="s">
        <v>812</v>
      </c>
      <c r="G28" s="69">
        <v>3</v>
      </c>
      <c r="H28" s="273">
        <v>42707.8541666667</v>
      </c>
      <c r="I28" s="273">
        <v>42708.3958333333</v>
      </c>
      <c r="J28" s="88">
        <v>12.9999999983702</v>
      </c>
      <c r="K28" s="69">
        <v>23</v>
      </c>
      <c r="L28" s="276">
        <v>298.999999962514</v>
      </c>
      <c r="M28" s="29"/>
    </row>
    <row r="29" spans="1:13">
      <c r="A29" s="187">
        <v>42716</v>
      </c>
      <c r="B29" s="155" t="s">
        <v>54</v>
      </c>
      <c r="C29" s="55" t="s">
        <v>2</v>
      </c>
      <c r="D29" s="162" t="s">
        <v>115</v>
      </c>
      <c r="E29" s="155" t="s">
        <v>56</v>
      </c>
      <c r="F29" s="69" t="s">
        <v>695</v>
      </c>
      <c r="G29" s="69">
        <v>9</v>
      </c>
      <c r="H29" s="273">
        <v>42715.0833333333</v>
      </c>
      <c r="I29" s="273">
        <v>42715.3125</v>
      </c>
      <c r="J29" s="88">
        <v>5.50000000081491</v>
      </c>
      <c r="K29" s="69">
        <v>23</v>
      </c>
      <c r="L29" s="276">
        <v>126.500000018743</v>
      </c>
      <c r="M29" s="29"/>
    </row>
    <row r="30" spans="1:13">
      <c r="A30" s="187">
        <v>42716</v>
      </c>
      <c r="B30" s="155" t="s">
        <v>54</v>
      </c>
      <c r="C30" s="161" t="s">
        <v>82</v>
      </c>
      <c r="D30" s="166" t="s">
        <v>83</v>
      </c>
      <c r="E30" s="68" t="s">
        <v>84</v>
      </c>
      <c r="F30" s="69" t="s">
        <v>695</v>
      </c>
      <c r="G30" s="69">
        <v>11</v>
      </c>
      <c r="H30" s="273">
        <v>42709.9583333333</v>
      </c>
      <c r="I30" s="273">
        <v>42714.2916666667</v>
      </c>
      <c r="J30" s="88">
        <v>104.00000000163</v>
      </c>
      <c r="K30" s="69">
        <v>23</v>
      </c>
      <c r="L30" s="276">
        <v>2392.00000003749</v>
      </c>
      <c r="M30" s="29"/>
    </row>
    <row r="31" spans="1:13">
      <c r="A31" s="187">
        <v>42716</v>
      </c>
      <c r="B31" s="155" t="s">
        <v>54</v>
      </c>
      <c r="C31" s="161" t="s">
        <v>96</v>
      </c>
      <c r="D31" s="166" t="s">
        <v>91</v>
      </c>
      <c r="E31" s="68" t="s">
        <v>84</v>
      </c>
      <c r="F31" s="69" t="s">
        <v>812</v>
      </c>
      <c r="G31" s="69">
        <v>11</v>
      </c>
      <c r="H31" s="273">
        <v>42714.2916666667</v>
      </c>
      <c r="I31" s="273">
        <v>42714.6041666667</v>
      </c>
      <c r="J31" s="88">
        <v>7.5</v>
      </c>
      <c r="K31" s="69">
        <v>23</v>
      </c>
      <c r="L31" s="276">
        <v>172.5</v>
      </c>
      <c r="M31" s="29"/>
    </row>
    <row r="32" spans="1:13">
      <c r="A32" s="187">
        <v>42718</v>
      </c>
      <c r="B32" s="88" t="s">
        <v>54</v>
      </c>
      <c r="C32" s="61" t="s">
        <v>36</v>
      </c>
      <c r="D32" s="69" t="s">
        <v>238</v>
      </c>
      <c r="E32" s="69" t="s">
        <v>84</v>
      </c>
      <c r="F32" s="69" t="s">
        <v>1571</v>
      </c>
      <c r="G32" s="69">
        <v>12</v>
      </c>
      <c r="H32" s="273">
        <v>42716.5</v>
      </c>
      <c r="I32" s="273">
        <v>42716.5833333333</v>
      </c>
      <c r="J32" s="88">
        <v>1.99999999918509</v>
      </c>
      <c r="K32" s="69">
        <v>23</v>
      </c>
      <c r="L32" s="276">
        <v>45.9999999812571</v>
      </c>
      <c r="M32" s="29"/>
    </row>
    <row r="33" spans="1:13">
      <c r="A33" s="187">
        <v>42718</v>
      </c>
      <c r="B33" s="155" t="s">
        <v>54</v>
      </c>
      <c r="C33" s="161" t="s">
        <v>96</v>
      </c>
      <c r="D33" s="166" t="s">
        <v>92</v>
      </c>
      <c r="E33" s="68" t="s">
        <v>84</v>
      </c>
      <c r="F33" s="69" t="s">
        <v>812</v>
      </c>
      <c r="G33" s="69">
        <v>11</v>
      </c>
      <c r="H33" s="273">
        <v>42714.6041666667</v>
      </c>
      <c r="I33" s="273">
        <v>42715.875</v>
      </c>
      <c r="J33" s="88">
        <v>30.4999999991851</v>
      </c>
      <c r="K33" s="69">
        <v>23</v>
      </c>
      <c r="L33" s="276">
        <v>701.499999981257</v>
      </c>
      <c r="M33" s="29"/>
    </row>
    <row r="34" spans="1:13">
      <c r="A34" s="187">
        <v>42718</v>
      </c>
      <c r="B34" s="155" t="s">
        <v>54</v>
      </c>
      <c r="C34" s="161" t="s">
        <v>30</v>
      </c>
      <c r="D34" s="162" t="s">
        <v>113</v>
      </c>
      <c r="E34" s="155" t="s">
        <v>56</v>
      </c>
      <c r="F34" s="69" t="s">
        <v>695</v>
      </c>
      <c r="G34" s="69">
        <v>4</v>
      </c>
      <c r="H34" s="273">
        <v>42713.6041666667</v>
      </c>
      <c r="I34" s="273">
        <v>42715.625</v>
      </c>
      <c r="J34" s="88">
        <v>48.4999999991851</v>
      </c>
      <c r="K34" s="69">
        <v>23</v>
      </c>
      <c r="L34" s="276">
        <v>1115.49999998126</v>
      </c>
      <c r="M34" s="29"/>
    </row>
    <row r="35" spans="1:13">
      <c r="A35" s="187">
        <v>42720</v>
      </c>
      <c r="B35" s="68" t="s">
        <v>54</v>
      </c>
      <c r="C35" s="54" t="s">
        <v>46</v>
      </c>
      <c r="D35" s="168" t="s">
        <v>495</v>
      </c>
      <c r="E35" s="155" t="s">
        <v>491</v>
      </c>
      <c r="F35" s="69" t="s">
        <v>754</v>
      </c>
      <c r="G35" s="69">
        <v>7</v>
      </c>
      <c r="H35" s="273">
        <v>42718.3541666667</v>
      </c>
      <c r="I35" s="273">
        <v>42718.6458333333</v>
      </c>
      <c r="J35" s="88">
        <v>6.99999999837019</v>
      </c>
      <c r="K35" s="69">
        <v>23</v>
      </c>
      <c r="L35" s="276">
        <v>160.999999962514</v>
      </c>
      <c r="M35" s="29"/>
    </row>
    <row r="36" spans="1:13">
      <c r="A36" s="187">
        <v>42720</v>
      </c>
      <c r="B36" s="68" t="s">
        <v>54</v>
      </c>
      <c r="C36" s="61" t="s">
        <v>33</v>
      </c>
      <c r="D36" s="69" t="s">
        <v>236</v>
      </c>
      <c r="E36" s="240" t="s">
        <v>56</v>
      </c>
      <c r="F36" s="69" t="s">
        <v>1572</v>
      </c>
      <c r="G36" s="69">
        <v>12</v>
      </c>
      <c r="H36" s="273">
        <v>42718.4166666667</v>
      </c>
      <c r="I36" s="273">
        <v>42718.625</v>
      </c>
      <c r="J36" s="88">
        <v>4.99999999918509</v>
      </c>
      <c r="K36" s="69">
        <v>23</v>
      </c>
      <c r="L36" s="276">
        <v>114.999999981257</v>
      </c>
      <c r="M36" s="29"/>
    </row>
    <row r="37" spans="1:13">
      <c r="A37" s="187">
        <v>42720</v>
      </c>
      <c r="B37" s="155" t="s">
        <v>54</v>
      </c>
      <c r="C37" s="54" t="s">
        <v>45</v>
      </c>
      <c r="D37" s="264" t="s">
        <v>244</v>
      </c>
      <c r="E37" s="155" t="s">
        <v>56</v>
      </c>
      <c r="F37" s="69" t="s">
        <v>812</v>
      </c>
      <c r="G37" s="69">
        <v>12</v>
      </c>
      <c r="H37" s="273">
        <v>42718.375</v>
      </c>
      <c r="I37" s="273">
        <v>42718.4166666667</v>
      </c>
      <c r="J37" s="88">
        <v>1.00000000081491</v>
      </c>
      <c r="K37" s="69">
        <v>23</v>
      </c>
      <c r="L37" s="276">
        <v>23.0000000187429</v>
      </c>
      <c r="M37" s="29"/>
    </row>
    <row r="38" spans="1:13">
      <c r="A38" s="187">
        <v>42720</v>
      </c>
      <c r="B38" s="68" t="s">
        <v>1573</v>
      </c>
      <c r="C38" s="61" t="s">
        <v>43</v>
      </c>
      <c r="D38" s="69" t="s">
        <v>1574</v>
      </c>
      <c r="E38" s="69" t="s">
        <v>1575</v>
      </c>
      <c r="F38" s="69" t="s">
        <v>754</v>
      </c>
      <c r="G38" s="69">
        <v>12</v>
      </c>
      <c r="H38" s="273">
        <v>42717.0208333333</v>
      </c>
      <c r="I38" s="273">
        <v>42718.2083333333</v>
      </c>
      <c r="J38" s="88">
        <v>28.5</v>
      </c>
      <c r="K38" s="69">
        <v>23</v>
      </c>
      <c r="L38" s="276">
        <v>655.5</v>
      </c>
      <c r="M38" s="29"/>
    </row>
    <row r="39" spans="1:13">
      <c r="A39" s="187">
        <v>42720</v>
      </c>
      <c r="B39" s="155" t="s">
        <v>54</v>
      </c>
      <c r="C39" s="161" t="s">
        <v>96</v>
      </c>
      <c r="D39" s="166" t="s">
        <v>91</v>
      </c>
      <c r="E39" s="68" t="s">
        <v>84</v>
      </c>
      <c r="F39" s="69" t="s">
        <v>695</v>
      </c>
      <c r="G39" s="69">
        <v>10</v>
      </c>
      <c r="H39" s="273">
        <v>42711.7083333333</v>
      </c>
      <c r="I39" s="273">
        <v>42717.5833333333</v>
      </c>
      <c r="J39" s="88">
        <v>141</v>
      </c>
      <c r="K39" s="69">
        <v>23</v>
      </c>
      <c r="L39" s="276">
        <v>3243</v>
      </c>
      <c r="M39" s="29"/>
    </row>
    <row r="40" spans="1:13">
      <c r="A40" s="187">
        <v>42720</v>
      </c>
      <c r="B40" s="155" t="s">
        <v>54</v>
      </c>
      <c r="C40" s="161" t="s">
        <v>2</v>
      </c>
      <c r="D40" s="162" t="s">
        <v>115</v>
      </c>
      <c r="E40" s="155" t="s">
        <v>56</v>
      </c>
      <c r="F40" s="69" t="s">
        <v>812</v>
      </c>
      <c r="G40" s="69">
        <v>15</v>
      </c>
      <c r="H40" s="273">
        <v>42718.8333333333</v>
      </c>
      <c r="I40" s="273">
        <v>42719.3541666667</v>
      </c>
      <c r="J40" s="88">
        <v>12.5000000016298</v>
      </c>
      <c r="K40" s="69">
        <v>23</v>
      </c>
      <c r="L40" s="276">
        <v>287.500000037486</v>
      </c>
      <c r="M40" s="29"/>
    </row>
    <row r="41" spans="1:13">
      <c r="A41" s="187">
        <v>42720</v>
      </c>
      <c r="B41" s="68" t="s">
        <v>1573</v>
      </c>
      <c r="C41" s="61" t="s">
        <v>43</v>
      </c>
      <c r="D41" s="69" t="s">
        <v>1576</v>
      </c>
      <c r="E41" s="69" t="s">
        <v>1575</v>
      </c>
      <c r="F41" s="69" t="s">
        <v>754</v>
      </c>
      <c r="G41" s="69">
        <v>18</v>
      </c>
      <c r="H41" s="273">
        <v>42718.5833333333</v>
      </c>
      <c r="I41" s="273">
        <v>42718.6458333333</v>
      </c>
      <c r="J41" s="88">
        <v>1.5</v>
      </c>
      <c r="K41" s="69">
        <v>23</v>
      </c>
      <c r="L41" s="276">
        <v>34.5</v>
      </c>
      <c r="M41" s="29"/>
    </row>
    <row r="42" spans="1:13">
      <c r="A42" s="187">
        <v>42720</v>
      </c>
      <c r="B42" s="68" t="s">
        <v>1573</v>
      </c>
      <c r="C42" s="61" t="s">
        <v>43</v>
      </c>
      <c r="D42" s="69" t="s">
        <v>1577</v>
      </c>
      <c r="E42" s="69" t="s">
        <v>1575</v>
      </c>
      <c r="F42" s="69" t="s">
        <v>754</v>
      </c>
      <c r="G42" s="69">
        <v>18</v>
      </c>
      <c r="H42" s="273">
        <v>42718.6458333333</v>
      </c>
      <c r="I42" s="273">
        <v>42718.7916666667</v>
      </c>
      <c r="J42" s="88">
        <v>3.50000000162981</v>
      </c>
      <c r="K42" s="69">
        <v>23</v>
      </c>
      <c r="L42" s="276">
        <v>80.5000000374857</v>
      </c>
      <c r="M42" s="29"/>
    </row>
    <row r="43" spans="1:13">
      <c r="A43" s="187">
        <v>42723</v>
      </c>
      <c r="B43" s="69" t="s">
        <v>54</v>
      </c>
      <c r="C43" s="61" t="s">
        <v>45</v>
      </c>
      <c r="D43" s="69" t="s">
        <v>245</v>
      </c>
      <c r="E43" s="69" t="s">
        <v>84</v>
      </c>
      <c r="F43" s="69" t="s">
        <v>1578</v>
      </c>
      <c r="G43" s="69">
        <v>10</v>
      </c>
      <c r="H43" s="273">
        <v>42721.1041666667</v>
      </c>
      <c r="I43" s="273">
        <v>42721.1875</v>
      </c>
      <c r="J43" s="88">
        <v>1.99999999918509</v>
      </c>
      <c r="K43" s="69">
        <v>23</v>
      </c>
      <c r="L43" s="276">
        <v>45.9999999812571</v>
      </c>
      <c r="M43" s="29"/>
    </row>
    <row r="44" spans="1:13">
      <c r="A44" s="187">
        <v>42723</v>
      </c>
      <c r="B44" s="155" t="s">
        <v>54</v>
      </c>
      <c r="C44" s="161" t="s">
        <v>27</v>
      </c>
      <c r="D44" s="162" t="s">
        <v>109</v>
      </c>
      <c r="E44" s="155" t="s">
        <v>56</v>
      </c>
      <c r="F44" s="69" t="s">
        <v>1536</v>
      </c>
      <c r="G44" s="69">
        <v>7</v>
      </c>
      <c r="H44" s="273">
        <v>42719.6458333333</v>
      </c>
      <c r="I44" s="273">
        <v>42719.7708333333</v>
      </c>
      <c r="J44" s="88">
        <v>3</v>
      </c>
      <c r="K44" s="69">
        <v>23</v>
      </c>
      <c r="L44" s="276">
        <v>69</v>
      </c>
      <c r="M44" s="29"/>
    </row>
    <row r="45" spans="1:13">
      <c r="A45" s="187">
        <v>42723</v>
      </c>
      <c r="B45" s="68" t="s">
        <v>54</v>
      </c>
      <c r="C45" s="61" t="s">
        <v>33</v>
      </c>
      <c r="D45" s="69" t="s">
        <v>235</v>
      </c>
      <c r="E45" s="240" t="s">
        <v>56</v>
      </c>
      <c r="F45" s="69" t="s">
        <v>1579</v>
      </c>
      <c r="G45" s="69">
        <v>5</v>
      </c>
      <c r="H45" s="273">
        <v>42719.9791666667</v>
      </c>
      <c r="I45" s="273">
        <v>42720.5833333333</v>
      </c>
      <c r="J45" s="88">
        <v>14.4999999983702</v>
      </c>
      <c r="K45" s="69">
        <v>23</v>
      </c>
      <c r="L45" s="276">
        <v>333.499999962514</v>
      </c>
      <c r="M45" s="29"/>
    </row>
    <row r="46" spans="1:13">
      <c r="A46" s="187">
        <v>42723</v>
      </c>
      <c r="B46" s="155" t="s">
        <v>54</v>
      </c>
      <c r="C46" s="161" t="s">
        <v>82</v>
      </c>
      <c r="D46" s="166" t="s">
        <v>99</v>
      </c>
      <c r="E46" s="68" t="s">
        <v>84</v>
      </c>
      <c r="F46" s="69" t="s">
        <v>812</v>
      </c>
      <c r="G46" s="69">
        <v>5</v>
      </c>
      <c r="H46" s="273">
        <v>42719.4583333333</v>
      </c>
      <c r="I46" s="273">
        <v>42719.9375</v>
      </c>
      <c r="J46" s="88">
        <v>11.5000000008149</v>
      </c>
      <c r="K46" s="69">
        <v>23</v>
      </c>
      <c r="L46" s="276">
        <v>264.500000018743</v>
      </c>
      <c r="M46" s="29"/>
    </row>
    <row r="47" spans="1:13">
      <c r="A47" s="187">
        <v>42724</v>
      </c>
      <c r="B47" s="155" t="s">
        <v>54</v>
      </c>
      <c r="C47" s="188" t="s">
        <v>36</v>
      </c>
      <c r="D47" s="157" t="s">
        <v>105</v>
      </c>
      <c r="E47" s="68" t="s">
        <v>84</v>
      </c>
      <c r="F47" s="69" t="s">
        <v>812</v>
      </c>
      <c r="G47" s="69">
        <v>12</v>
      </c>
      <c r="H47" s="273">
        <v>42721.0208333333</v>
      </c>
      <c r="I47" s="273">
        <v>42721.7916666667</v>
      </c>
      <c r="J47" s="88">
        <v>18.5000000016298</v>
      </c>
      <c r="K47" s="69">
        <v>23</v>
      </c>
      <c r="L47" s="276">
        <v>425.500000037486</v>
      </c>
      <c r="M47" s="29"/>
    </row>
    <row r="48" spans="1:13">
      <c r="A48" s="187">
        <v>42724</v>
      </c>
      <c r="B48" s="155" t="s">
        <v>54</v>
      </c>
      <c r="C48" s="161" t="s">
        <v>40</v>
      </c>
      <c r="D48" s="162" t="s">
        <v>107</v>
      </c>
      <c r="E48" s="155" t="s">
        <v>56</v>
      </c>
      <c r="F48" s="69" t="s">
        <v>1255</v>
      </c>
      <c r="G48" s="69">
        <v>12</v>
      </c>
      <c r="H48" s="273">
        <v>42721.7916666667</v>
      </c>
      <c r="I48" s="273">
        <v>42721.875</v>
      </c>
      <c r="J48" s="88">
        <v>1.99999999918509</v>
      </c>
      <c r="K48" s="69">
        <v>23</v>
      </c>
      <c r="L48" s="276">
        <v>45.9999999812571</v>
      </c>
      <c r="M48" s="29"/>
    </row>
    <row r="49" spans="1:13">
      <c r="A49" s="187">
        <v>42724</v>
      </c>
      <c r="B49" s="68" t="s">
        <v>54</v>
      </c>
      <c r="C49" s="54" t="s">
        <v>46</v>
      </c>
      <c r="D49" s="168" t="s">
        <v>494</v>
      </c>
      <c r="E49" s="155" t="s">
        <v>491</v>
      </c>
      <c r="F49" s="69" t="s">
        <v>1085</v>
      </c>
      <c r="G49" s="69">
        <v>11</v>
      </c>
      <c r="H49" s="273">
        <v>42721.7083333333</v>
      </c>
      <c r="I49" s="273">
        <v>42721.875</v>
      </c>
      <c r="J49" s="88">
        <v>4.00000000081491</v>
      </c>
      <c r="K49" s="69">
        <v>23</v>
      </c>
      <c r="L49" s="276">
        <v>92.0000000187429</v>
      </c>
      <c r="M49" s="29"/>
    </row>
    <row r="50" spans="1:13">
      <c r="A50" s="187">
        <v>42724</v>
      </c>
      <c r="B50" s="155" t="s">
        <v>54</v>
      </c>
      <c r="C50" s="161" t="s">
        <v>27</v>
      </c>
      <c r="D50" s="162" t="s">
        <v>108</v>
      </c>
      <c r="E50" s="155" t="s">
        <v>56</v>
      </c>
      <c r="F50" s="69" t="s">
        <v>812</v>
      </c>
      <c r="G50" s="69">
        <v>10</v>
      </c>
      <c r="H50" s="273">
        <v>42722.625</v>
      </c>
      <c r="I50" s="273">
        <v>42723.1041666667</v>
      </c>
      <c r="J50" s="88">
        <v>11.5000000008149</v>
      </c>
      <c r="K50" s="69">
        <v>23</v>
      </c>
      <c r="L50" s="276">
        <v>264.500000018743</v>
      </c>
      <c r="M50" s="29"/>
    </row>
    <row r="51" spans="1:13">
      <c r="A51" s="187">
        <v>42724</v>
      </c>
      <c r="B51" s="68" t="s">
        <v>54</v>
      </c>
      <c r="C51" s="61" t="s">
        <v>33</v>
      </c>
      <c r="D51" s="69" t="s">
        <v>235</v>
      </c>
      <c r="E51" s="240" t="s">
        <v>56</v>
      </c>
      <c r="F51" s="69" t="s">
        <v>698</v>
      </c>
      <c r="G51" s="69">
        <v>8</v>
      </c>
      <c r="H51" s="273">
        <v>42722</v>
      </c>
      <c r="I51" s="273">
        <v>42722.4583333333</v>
      </c>
      <c r="J51" s="88">
        <v>10.9999999991851</v>
      </c>
      <c r="K51" s="69">
        <v>23</v>
      </c>
      <c r="L51" s="276">
        <v>252.999999981257</v>
      </c>
      <c r="M51" s="29"/>
    </row>
    <row r="52" spans="1:13">
      <c r="A52" s="187">
        <v>42724</v>
      </c>
      <c r="B52" s="155" t="s">
        <v>54</v>
      </c>
      <c r="C52" s="54" t="s">
        <v>621</v>
      </c>
      <c r="D52" s="155" t="s">
        <v>1580</v>
      </c>
      <c r="E52" s="155" t="s">
        <v>1562</v>
      </c>
      <c r="F52" s="69" t="s">
        <v>1085</v>
      </c>
      <c r="G52" s="69">
        <v>7</v>
      </c>
      <c r="H52" s="273">
        <v>42721.9166666667</v>
      </c>
      <c r="I52" s="273">
        <v>42721.9583333333</v>
      </c>
      <c r="J52" s="88">
        <v>0.999999998370185</v>
      </c>
      <c r="K52" s="69">
        <v>23</v>
      </c>
      <c r="L52" s="276">
        <v>22.9999999625143</v>
      </c>
      <c r="M52" s="29"/>
    </row>
    <row r="53" spans="1:13">
      <c r="A53" s="187">
        <v>42726</v>
      </c>
      <c r="B53" s="155" t="s">
        <v>54</v>
      </c>
      <c r="C53" s="161" t="s">
        <v>30</v>
      </c>
      <c r="D53" s="162" t="s">
        <v>114</v>
      </c>
      <c r="E53" s="155" t="s">
        <v>56</v>
      </c>
      <c r="F53" s="69" t="s">
        <v>812</v>
      </c>
      <c r="G53" s="69">
        <v>14</v>
      </c>
      <c r="H53" s="273">
        <v>42724.375</v>
      </c>
      <c r="I53" s="273">
        <v>42724.5833333333</v>
      </c>
      <c r="J53" s="88">
        <v>4.99999999918509</v>
      </c>
      <c r="K53" s="69">
        <v>23</v>
      </c>
      <c r="L53" s="276">
        <v>114.999999981257</v>
      </c>
      <c r="M53" s="29"/>
    </row>
    <row r="54" spans="1:13">
      <c r="A54" s="187">
        <v>42726</v>
      </c>
      <c r="B54" s="155" t="s">
        <v>54</v>
      </c>
      <c r="C54" s="161" t="s">
        <v>30</v>
      </c>
      <c r="D54" s="162" t="s">
        <v>113</v>
      </c>
      <c r="E54" s="155" t="s">
        <v>56</v>
      </c>
      <c r="F54" s="69" t="s">
        <v>695</v>
      </c>
      <c r="G54" s="69">
        <v>11</v>
      </c>
      <c r="H54" s="273">
        <v>42723.8333333333</v>
      </c>
      <c r="I54" s="273">
        <v>42724.5833333333</v>
      </c>
      <c r="J54" s="88">
        <v>18</v>
      </c>
      <c r="K54" s="69">
        <v>23</v>
      </c>
      <c r="L54" s="276">
        <v>414</v>
      </c>
      <c r="M54" s="29"/>
    </row>
    <row r="55" spans="1:13">
      <c r="A55" s="187">
        <v>42726</v>
      </c>
      <c r="B55" s="155" t="s">
        <v>54</v>
      </c>
      <c r="C55" s="161" t="s">
        <v>30</v>
      </c>
      <c r="D55" s="162" t="s">
        <v>114</v>
      </c>
      <c r="E55" s="155" t="s">
        <v>56</v>
      </c>
      <c r="F55" s="69" t="s">
        <v>695</v>
      </c>
      <c r="G55" s="69">
        <v>9</v>
      </c>
      <c r="H55" s="273">
        <v>42721.4583333333</v>
      </c>
      <c r="I55" s="273">
        <v>42724.6458333333</v>
      </c>
      <c r="J55" s="88">
        <v>76.5</v>
      </c>
      <c r="K55" s="69">
        <v>23</v>
      </c>
      <c r="L55" s="276">
        <v>1759.5</v>
      </c>
      <c r="M55" s="29"/>
    </row>
    <row r="56" spans="1:13">
      <c r="A56" s="187">
        <v>42726</v>
      </c>
      <c r="B56" s="155" t="s">
        <v>54</v>
      </c>
      <c r="C56" s="54" t="s">
        <v>621</v>
      </c>
      <c r="D56" s="155" t="s">
        <v>1580</v>
      </c>
      <c r="E56" s="155" t="s">
        <v>1562</v>
      </c>
      <c r="F56" s="69" t="s">
        <v>1581</v>
      </c>
      <c r="G56" s="69">
        <v>8</v>
      </c>
      <c r="H56" s="273">
        <v>42723.4583333333</v>
      </c>
      <c r="I56" s="273">
        <v>42723.8125</v>
      </c>
      <c r="J56" s="88">
        <v>8.50000000081491</v>
      </c>
      <c r="K56" s="69">
        <v>23</v>
      </c>
      <c r="L56" s="276">
        <v>195.500000018743</v>
      </c>
      <c r="M56" s="29"/>
    </row>
    <row r="57" spans="1:13">
      <c r="A57" s="187">
        <v>42726</v>
      </c>
      <c r="B57" s="155" t="s">
        <v>54</v>
      </c>
      <c r="C57" s="161" t="s">
        <v>82</v>
      </c>
      <c r="D57" s="166" t="s">
        <v>93</v>
      </c>
      <c r="E57" s="68" t="s">
        <v>84</v>
      </c>
      <c r="F57" s="69" t="s">
        <v>1068</v>
      </c>
      <c r="G57" s="69">
        <v>8</v>
      </c>
      <c r="H57" s="273">
        <v>42724.6041666667</v>
      </c>
      <c r="I57" s="273">
        <v>42724.8958333333</v>
      </c>
      <c r="J57" s="88">
        <v>6.99999999837019</v>
      </c>
      <c r="K57" s="69">
        <v>23</v>
      </c>
      <c r="L57" s="276">
        <v>160.999999962514</v>
      </c>
      <c r="M57" s="29"/>
    </row>
    <row r="58" spans="1:13">
      <c r="A58" s="187">
        <v>42726</v>
      </c>
      <c r="B58" s="69" t="s">
        <v>54</v>
      </c>
      <c r="C58" s="61" t="s">
        <v>82</v>
      </c>
      <c r="D58" s="69" t="s">
        <v>1567</v>
      </c>
      <c r="E58" s="69" t="s">
        <v>56</v>
      </c>
      <c r="F58" s="69" t="s">
        <v>695</v>
      </c>
      <c r="G58" s="69">
        <v>8</v>
      </c>
      <c r="H58" s="273">
        <v>42724.8958333333</v>
      </c>
      <c r="I58" s="273">
        <v>42725.0833333333</v>
      </c>
      <c r="J58" s="88">
        <v>4.5</v>
      </c>
      <c r="K58" s="69">
        <v>23</v>
      </c>
      <c r="L58" s="276">
        <v>103.5</v>
      </c>
      <c r="M58" s="29"/>
    </row>
    <row r="59" spans="1:13">
      <c r="A59" s="187">
        <v>42726</v>
      </c>
      <c r="B59" s="155" t="s">
        <v>54</v>
      </c>
      <c r="C59" s="161" t="s">
        <v>2</v>
      </c>
      <c r="D59" s="162" t="s">
        <v>111</v>
      </c>
      <c r="E59" s="155" t="s">
        <v>56</v>
      </c>
      <c r="F59" s="69" t="s">
        <v>812</v>
      </c>
      <c r="G59" s="69">
        <v>3</v>
      </c>
      <c r="H59" s="273">
        <v>42723.2916666667</v>
      </c>
      <c r="I59" s="273">
        <v>42723.5416666667</v>
      </c>
      <c r="J59" s="88">
        <v>6</v>
      </c>
      <c r="K59" s="69">
        <v>23</v>
      </c>
      <c r="L59" s="276">
        <v>138</v>
      </c>
      <c r="M59" s="29"/>
    </row>
    <row r="60" spans="1:13">
      <c r="A60" s="187">
        <v>42726</v>
      </c>
      <c r="B60" s="155" t="s">
        <v>54</v>
      </c>
      <c r="C60" s="161" t="s">
        <v>82</v>
      </c>
      <c r="D60" s="166" t="s">
        <v>100</v>
      </c>
      <c r="E60" s="68" t="s">
        <v>84</v>
      </c>
      <c r="F60" s="69" t="s">
        <v>1582</v>
      </c>
      <c r="G60" s="69">
        <v>6</v>
      </c>
      <c r="H60" s="273">
        <v>42723.6666666667</v>
      </c>
      <c r="I60" s="273">
        <v>42724</v>
      </c>
      <c r="J60" s="88">
        <v>7.99999999918509</v>
      </c>
      <c r="K60" s="69">
        <v>23</v>
      </c>
      <c r="L60" s="276">
        <v>183.999999981257</v>
      </c>
      <c r="M60" s="29"/>
    </row>
    <row r="61" spans="1:13">
      <c r="A61" s="187">
        <v>42730</v>
      </c>
      <c r="B61" s="68" t="s">
        <v>54</v>
      </c>
      <c r="C61" s="61" t="s">
        <v>33</v>
      </c>
      <c r="D61" s="69" t="s">
        <v>236</v>
      </c>
      <c r="E61" s="240" t="s">
        <v>56</v>
      </c>
      <c r="F61" s="69" t="s">
        <v>695</v>
      </c>
      <c r="G61" s="69">
        <v>5</v>
      </c>
      <c r="H61" s="273">
        <v>42727.5416666667</v>
      </c>
      <c r="I61" s="273">
        <v>42727.6041666667</v>
      </c>
      <c r="J61" s="88">
        <v>1.5</v>
      </c>
      <c r="K61" s="69">
        <v>23</v>
      </c>
      <c r="L61" s="276">
        <v>34.5</v>
      </c>
      <c r="M61" s="29"/>
    </row>
    <row r="62" spans="1:13">
      <c r="A62" s="187">
        <v>42730</v>
      </c>
      <c r="B62" s="68" t="s">
        <v>54</v>
      </c>
      <c r="C62" s="61" t="s">
        <v>33</v>
      </c>
      <c r="D62" s="69" t="s">
        <v>235</v>
      </c>
      <c r="E62" s="240" t="s">
        <v>56</v>
      </c>
      <c r="F62" s="69" t="s">
        <v>695</v>
      </c>
      <c r="G62" s="69">
        <v>5</v>
      </c>
      <c r="H62" s="273">
        <v>42727.3125</v>
      </c>
      <c r="I62" s="273">
        <v>42727.5416666667</v>
      </c>
      <c r="J62" s="88">
        <v>5.50000000081491</v>
      </c>
      <c r="K62" s="69">
        <v>23</v>
      </c>
      <c r="L62" s="276">
        <v>126.500000018743</v>
      </c>
      <c r="M62" s="29"/>
    </row>
    <row r="63" ht="24" spans="1:13">
      <c r="A63" s="187">
        <v>42730</v>
      </c>
      <c r="B63" s="88" t="s">
        <v>54</v>
      </c>
      <c r="C63" s="256" t="s">
        <v>146</v>
      </c>
      <c r="D63" s="88" t="s">
        <v>1557</v>
      </c>
      <c r="E63" s="88" t="s">
        <v>56</v>
      </c>
      <c r="F63" s="69" t="s">
        <v>695</v>
      </c>
      <c r="G63" s="69" t="s">
        <v>1583</v>
      </c>
      <c r="H63" s="273">
        <v>42725.6666666667</v>
      </c>
      <c r="I63" s="273">
        <v>42725.9583333333</v>
      </c>
      <c r="J63" s="88">
        <v>14</v>
      </c>
      <c r="K63" s="69">
        <v>23</v>
      </c>
      <c r="L63" s="276">
        <v>322</v>
      </c>
      <c r="M63" s="29" t="s">
        <v>1559</v>
      </c>
    </row>
    <row r="64" spans="1:13">
      <c r="A64" s="187">
        <v>42730</v>
      </c>
      <c r="B64" s="155" t="s">
        <v>54</v>
      </c>
      <c r="C64" s="161" t="s">
        <v>96</v>
      </c>
      <c r="D64" s="166" t="s">
        <v>91</v>
      </c>
      <c r="E64" s="68" t="s">
        <v>84</v>
      </c>
      <c r="F64" s="69" t="s">
        <v>1258</v>
      </c>
      <c r="G64" s="69">
        <v>9</v>
      </c>
      <c r="H64" s="273">
        <v>42727.4166666667</v>
      </c>
      <c r="I64" s="273">
        <v>42728.6666666667</v>
      </c>
      <c r="J64" s="88">
        <v>30</v>
      </c>
      <c r="K64" s="69">
        <v>23</v>
      </c>
      <c r="L64" s="276">
        <v>690</v>
      </c>
      <c r="M64" s="29"/>
    </row>
    <row r="65" spans="1:13">
      <c r="A65" s="187">
        <v>42730</v>
      </c>
      <c r="B65" s="155" t="s">
        <v>54</v>
      </c>
      <c r="C65" s="188" t="s">
        <v>36</v>
      </c>
      <c r="D65" s="157" t="s">
        <v>105</v>
      </c>
      <c r="E65" s="68" t="s">
        <v>84</v>
      </c>
      <c r="F65" s="69" t="s">
        <v>812</v>
      </c>
      <c r="G65" s="69">
        <v>9</v>
      </c>
      <c r="H65" s="273">
        <v>42725.8541666667</v>
      </c>
      <c r="I65" s="273">
        <v>42726.6666666667</v>
      </c>
      <c r="J65" s="88">
        <v>19.5</v>
      </c>
      <c r="K65" s="69">
        <v>23</v>
      </c>
      <c r="L65" s="276">
        <v>448.5</v>
      </c>
      <c r="M65" s="29"/>
    </row>
    <row r="66" spans="1:13">
      <c r="A66" s="187">
        <v>42730</v>
      </c>
      <c r="B66" s="155" t="s">
        <v>54</v>
      </c>
      <c r="C66" s="188" t="s">
        <v>36</v>
      </c>
      <c r="D66" s="157" t="s">
        <v>105</v>
      </c>
      <c r="E66" s="68" t="s">
        <v>84</v>
      </c>
      <c r="F66" s="69" t="s">
        <v>695</v>
      </c>
      <c r="G66" s="69">
        <v>9</v>
      </c>
      <c r="H66" s="273">
        <v>42725.6875</v>
      </c>
      <c r="I66" s="273">
        <v>42725.8541666667</v>
      </c>
      <c r="J66" s="88">
        <v>4.00000000081491</v>
      </c>
      <c r="K66" s="69">
        <v>23</v>
      </c>
      <c r="L66" s="276">
        <v>92.0000000187429</v>
      </c>
      <c r="M66" s="29"/>
    </row>
    <row r="67" spans="1:13">
      <c r="A67" s="187">
        <v>42730</v>
      </c>
      <c r="B67" s="155" t="s">
        <v>54</v>
      </c>
      <c r="C67" s="161" t="s">
        <v>96</v>
      </c>
      <c r="D67" s="166" t="s">
        <v>91</v>
      </c>
      <c r="E67" s="68" t="s">
        <v>84</v>
      </c>
      <c r="F67" s="69" t="s">
        <v>695</v>
      </c>
      <c r="G67" s="69">
        <v>6</v>
      </c>
      <c r="H67" s="273">
        <v>42727.375</v>
      </c>
      <c r="I67" s="273">
        <v>42728.2916666667</v>
      </c>
      <c r="J67" s="88">
        <v>22.0000000008149</v>
      </c>
      <c r="K67" s="69">
        <v>23</v>
      </c>
      <c r="L67" s="276">
        <v>506.000000018743</v>
      </c>
      <c r="M67" s="29"/>
    </row>
    <row r="68" spans="1:13">
      <c r="A68" s="187">
        <v>42730</v>
      </c>
      <c r="B68" s="155" t="s">
        <v>54</v>
      </c>
      <c r="C68" s="161" t="s">
        <v>96</v>
      </c>
      <c r="D68" s="166" t="s">
        <v>91</v>
      </c>
      <c r="E68" s="68" t="s">
        <v>84</v>
      </c>
      <c r="F68" s="69" t="s">
        <v>695</v>
      </c>
      <c r="G68" s="69">
        <v>6</v>
      </c>
      <c r="H68" s="273">
        <v>42728.3958333333</v>
      </c>
      <c r="I68" s="273">
        <v>42728.5625</v>
      </c>
      <c r="J68" s="88">
        <v>4.00000000081491</v>
      </c>
      <c r="K68" s="69">
        <v>23</v>
      </c>
      <c r="L68" s="276">
        <v>92.0000000187429</v>
      </c>
      <c r="M68" s="29"/>
    </row>
    <row r="69" spans="1:13">
      <c r="A69" s="187">
        <v>42730</v>
      </c>
      <c r="B69" s="155" t="s">
        <v>54</v>
      </c>
      <c r="C69" s="188" t="s">
        <v>36</v>
      </c>
      <c r="D69" s="157" t="s">
        <v>105</v>
      </c>
      <c r="E69" s="68" t="s">
        <v>84</v>
      </c>
      <c r="F69" s="69" t="s">
        <v>1584</v>
      </c>
      <c r="G69" s="69">
        <v>6</v>
      </c>
      <c r="H69" s="273">
        <v>42727.7916666667</v>
      </c>
      <c r="I69" s="273">
        <v>42727.8958333333</v>
      </c>
      <c r="J69" s="88">
        <v>2.49999999837019</v>
      </c>
      <c r="K69" s="69">
        <v>23</v>
      </c>
      <c r="L69" s="276">
        <v>57.4999999625144</v>
      </c>
      <c r="M69" s="29"/>
    </row>
    <row r="70" spans="1:13">
      <c r="A70" s="214">
        <v>42735</v>
      </c>
      <c r="B70" s="155" t="s">
        <v>54</v>
      </c>
      <c r="C70" s="161" t="s">
        <v>82</v>
      </c>
      <c r="D70" s="166" t="s">
        <v>88</v>
      </c>
      <c r="E70" s="68" t="s">
        <v>84</v>
      </c>
      <c r="F70" s="69" t="s">
        <v>812</v>
      </c>
      <c r="G70" s="69">
        <v>4</v>
      </c>
      <c r="H70" s="273">
        <v>42730.8333333333</v>
      </c>
      <c r="I70" s="273">
        <v>42731.25</v>
      </c>
      <c r="J70" s="88">
        <v>10.0000000008149</v>
      </c>
      <c r="K70" s="69">
        <v>23</v>
      </c>
      <c r="L70" s="276">
        <v>230.000000018743</v>
      </c>
      <c r="M70" s="29"/>
    </row>
    <row r="71" spans="1:13">
      <c r="A71" s="214">
        <v>42735</v>
      </c>
      <c r="B71" s="155" t="s">
        <v>54</v>
      </c>
      <c r="C71" s="54" t="s">
        <v>24</v>
      </c>
      <c r="D71" s="155" t="s">
        <v>1585</v>
      </c>
      <c r="E71" s="155" t="s">
        <v>1586</v>
      </c>
      <c r="F71" s="69" t="s">
        <v>1016</v>
      </c>
      <c r="G71" s="69">
        <v>5</v>
      </c>
      <c r="H71" s="273">
        <v>42731.4166666667</v>
      </c>
      <c r="I71" s="273">
        <v>42731.5416666667</v>
      </c>
      <c r="J71" s="88">
        <v>3</v>
      </c>
      <c r="K71" s="69">
        <v>23</v>
      </c>
      <c r="L71" s="276">
        <v>69</v>
      </c>
      <c r="M71" s="29"/>
    </row>
    <row r="72" spans="1:13">
      <c r="A72" s="214">
        <v>42735</v>
      </c>
      <c r="B72" s="155" t="s">
        <v>54</v>
      </c>
      <c r="C72" s="161" t="s">
        <v>96</v>
      </c>
      <c r="D72" s="166" t="s">
        <v>89</v>
      </c>
      <c r="E72" s="68" t="s">
        <v>84</v>
      </c>
      <c r="F72" s="69" t="s">
        <v>812</v>
      </c>
      <c r="G72" s="69">
        <v>5</v>
      </c>
      <c r="H72" s="273">
        <v>42730.8958333333</v>
      </c>
      <c r="I72" s="273">
        <v>42731.1875</v>
      </c>
      <c r="J72" s="88">
        <v>7.00000000081491</v>
      </c>
      <c r="K72" s="69">
        <v>23</v>
      </c>
      <c r="L72" s="276">
        <v>161.000000018743</v>
      </c>
      <c r="M72" s="29"/>
    </row>
    <row r="73" spans="1:13">
      <c r="A73" s="214">
        <v>42735</v>
      </c>
      <c r="B73" s="155" t="s">
        <v>54</v>
      </c>
      <c r="C73" s="161" t="s">
        <v>96</v>
      </c>
      <c r="D73" s="166" t="s">
        <v>89</v>
      </c>
      <c r="E73" s="68" t="s">
        <v>84</v>
      </c>
      <c r="F73" s="69" t="s">
        <v>812</v>
      </c>
      <c r="G73" s="69">
        <v>5</v>
      </c>
      <c r="H73" s="273">
        <v>42727.6041666667</v>
      </c>
      <c r="I73" s="273">
        <v>42730.8958333333</v>
      </c>
      <c r="J73" s="88">
        <v>78.9999999983702</v>
      </c>
      <c r="K73" s="69">
        <v>23</v>
      </c>
      <c r="L73" s="276">
        <v>1816.99999996251</v>
      </c>
      <c r="M73" s="29"/>
    </row>
    <row r="74" spans="1:13">
      <c r="A74" s="214">
        <v>42735</v>
      </c>
      <c r="B74" s="155" t="s">
        <v>54</v>
      </c>
      <c r="C74" s="161" t="s">
        <v>27</v>
      </c>
      <c r="D74" s="162" t="s">
        <v>108</v>
      </c>
      <c r="E74" s="155" t="s">
        <v>56</v>
      </c>
      <c r="F74" s="69" t="s">
        <v>1587</v>
      </c>
      <c r="G74" s="69">
        <v>3</v>
      </c>
      <c r="H74" s="273">
        <v>42730</v>
      </c>
      <c r="I74" s="273">
        <v>42730.5416666667</v>
      </c>
      <c r="J74" s="88">
        <v>13.0000000008149</v>
      </c>
      <c r="K74" s="69">
        <v>23</v>
      </c>
      <c r="L74" s="276">
        <v>299.000000018743</v>
      </c>
      <c r="M74" s="29"/>
    </row>
    <row r="75" spans="1:13">
      <c r="A75" s="214">
        <v>42735</v>
      </c>
      <c r="B75" s="155" t="s">
        <v>54</v>
      </c>
      <c r="C75" s="161" t="s">
        <v>27</v>
      </c>
      <c r="D75" s="162" t="s">
        <v>108</v>
      </c>
      <c r="E75" s="155" t="s">
        <v>56</v>
      </c>
      <c r="F75" s="69" t="s">
        <v>695</v>
      </c>
      <c r="G75" s="69">
        <v>7</v>
      </c>
      <c r="H75" s="273">
        <v>42726.9166666667</v>
      </c>
      <c r="I75" s="273">
        <v>42733.5833333333</v>
      </c>
      <c r="J75" s="88">
        <v>159.99999999837</v>
      </c>
      <c r="K75" s="69">
        <v>23</v>
      </c>
      <c r="L75" s="276">
        <v>3679.99999996251</v>
      </c>
      <c r="M75" s="29"/>
    </row>
    <row r="76" spans="1:13">
      <c r="A76" s="214">
        <v>42735</v>
      </c>
      <c r="B76" s="155" t="s">
        <v>54</v>
      </c>
      <c r="C76" s="161" t="s">
        <v>27</v>
      </c>
      <c r="D76" s="162" t="s">
        <v>108</v>
      </c>
      <c r="E76" s="155" t="s">
        <v>56</v>
      </c>
      <c r="F76" s="69" t="s">
        <v>695</v>
      </c>
      <c r="G76" s="69">
        <v>8</v>
      </c>
      <c r="H76" s="273">
        <v>42728.5833333333</v>
      </c>
      <c r="I76" s="273">
        <v>42733.5833333333</v>
      </c>
      <c r="J76" s="88">
        <v>120</v>
      </c>
      <c r="K76" s="69">
        <v>23</v>
      </c>
      <c r="L76" s="276">
        <v>2760</v>
      </c>
      <c r="M76" s="29"/>
    </row>
    <row r="77" spans="1:13">
      <c r="A77" s="214">
        <v>42735</v>
      </c>
      <c r="B77" s="155" t="s">
        <v>54</v>
      </c>
      <c r="C77" s="188" t="s">
        <v>30</v>
      </c>
      <c r="D77" s="157" t="s">
        <v>123</v>
      </c>
      <c r="E77" s="155" t="s">
        <v>56</v>
      </c>
      <c r="F77" s="69" t="s">
        <v>695</v>
      </c>
      <c r="G77" s="69">
        <v>10</v>
      </c>
      <c r="H77" s="273">
        <v>42732.5833333333</v>
      </c>
      <c r="I77" s="273">
        <v>42732.7083333333</v>
      </c>
      <c r="J77" s="88">
        <v>3</v>
      </c>
      <c r="K77" s="69">
        <v>23</v>
      </c>
      <c r="L77" s="276">
        <v>69</v>
      </c>
      <c r="M77" s="29"/>
    </row>
    <row r="78" spans="1:13">
      <c r="A78" s="214">
        <v>42735</v>
      </c>
      <c r="B78" s="155" t="s">
        <v>54</v>
      </c>
      <c r="C78" s="188" t="s">
        <v>127</v>
      </c>
      <c r="D78" s="157" t="s">
        <v>137</v>
      </c>
      <c r="E78" s="155" t="s">
        <v>56</v>
      </c>
      <c r="F78" s="69" t="s">
        <v>698</v>
      </c>
      <c r="G78" s="69">
        <v>12</v>
      </c>
      <c r="H78" s="273">
        <v>42728.7916666667</v>
      </c>
      <c r="I78" s="273">
        <v>42732.3125</v>
      </c>
      <c r="J78" s="88">
        <v>84.4999999991851</v>
      </c>
      <c r="K78" s="69">
        <v>23</v>
      </c>
      <c r="L78" s="276">
        <v>1943.49999998126</v>
      </c>
      <c r="M78" s="29"/>
    </row>
    <row r="79" spans="1:13">
      <c r="A79" s="187">
        <v>42737</v>
      </c>
      <c r="B79" s="155" t="s">
        <v>54</v>
      </c>
      <c r="C79" s="161" t="s">
        <v>27</v>
      </c>
      <c r="D79" s="162" t="s">
        <v>108</v>
      </c>
      <c r="E79" s="155" t="s">
        <v>56</v>
      </c>
      <c r="F79" s="69" t="s">
        <v>824</v>
      </c>
      <c r="G79" s="69">
        <v>12</v>
      </c>
      <c r="H79" s="273">
        <v>42732.7083333333</v>
      </c>
      <c r="I79" s="273">
        <v>42734.8333333333</v>
      </c>
      <c r="J79" s="88">
        <v>51</v>
      </c>
      <c r="K79" s="69">
        <v>23</v>
      </c>
      <c r="L79" s="276">
        <v>1173</v>
      </c>
      <c r="M79" s="29"/>
    </row>
    <row r="80" spans="1:13">
      <c r="A80" s="187">
        <v>42737</v>
      </c>
      <c r="B80" s="155" t="s">
        <v>54</v>
      </c>
      <c r="C80" s="161" t="s">
        <v>27</v>
      </c>
      <c r="D80" s="162" t="s">
        <v>108</v>
      </c>
      <c r="E80" s="155" t="s">
        <v>56</v>
      </c>
      <c r="F80" s="69" t="s">
        <v>812</v>
      </c>
      <c r="G80" s="69">
        <v>13</v>
      </c>
      <c r="H80" s="273">
        <v>42732.9583333333</v>
      </c>
      <c r="I80" s="273">
        <v>42733.9583333333</v>
      </c>
      <c r="J80" s="88">
        <v>24</v>
      </c>
      <c r="K80" s="69">
        <v>23</v>
      </c>
      <c r="L80" s="276">
        <v>552</v>
      </c>
      <c r="M80" s="29"/>
    </row>
    <row r="81" spans="1:13">
      <c r="A81" s="187">
        <v>42737</v>
      </c>
      <c r="B81" s="155" t="s">
        <v>54</v>
      </c>
      <c r="C81" s="161" t="s">
        <v>30</v>
      </c>
      <c r="D81" s="162" t="s">
        <v>116</v>
      </c>
      <c r="E81" s="155" t="s">
        <v>56</v>
      </c>
      <c r="F81" s="69" t="s">
        <v>1588</v>
      </c>
      <c r="G81" s="69">
        <v>13</v>
      </c>
      <c r="H81" s="273">
        <v>42734.2916666667</v>
      </c>
      <c r="I81" s="273">
        <v>42734.8125</v>
      </c>
      <c r="J81" s="88">
        <v>12.4999999991851</v>
      </c>
      <c r="K81" s="69">
        <v>23</v>
      </c>
      <c r="L81" s="276">
        <v>287.499999981257</v>
      </c>
      <c r="M81" s="29"/>
    </row>
    <row r="82" spans="1:13">
      <c r="A82" s="187">
        <v>42737</v>
      </c>
      <c r="B82" s="155" t="s">
        <v>54</v>
      </c>
      <c r="C82" s="161" t="s">
        <v>30</v>
      </c>
      <c r="D82" s="162" t="s">
        <v>114</v>
      </c>
      <c r="E82" s="155" t="s">
        <v>56</v>
      </c>
      <c r="F82" s="69" t="s">
        <v>695</v>
      </c>
      <c r="G82" s="69">
        <v>13</v>
      </c>
      <c r="H82" s="273">
        <v>42734.3958333333</v>
      </c>
      <c r="I82" s="273">
        <v>42735.3333333333</v>
      </c>
      <c r="J82" s="88">
        <v>22.5</v>
      </c>
      <c r="K82" s="69">
        <v>23</v>
      </c>
      <c r="L82" s="276">
        <v>517.5</v>
      </c>
      <c r="M82" s="29"/>
    </row>
    <row r="83" ht="24" spans="1:13">
      <c r="A83" s="187">
        <v>42740</v>
      </c>
      <c r="B83" s="68" t="s">
        <v>1573</v>
      </c>
      <c r="C83" s="61" t="s">
        <v>146</v>
      </c>
      <c r="D83" s="69"/>
      <c r="E83" s="69" t="s">
        <v>1589</v>
      </c>
      <c r="F83" s="69" t="s">
        <v>695</v>
      </c>
      <c r="G83" s="69" t="s">
        <v>1583</v>
      </c>
      <c r="H83" s="273">
        <v>42730.8333333333</v>
      </c>
      <c r="I83" s="273">
        <v>42730.9583333333</v>
      </c>
      <c r="J83" s="88">
        <v>12</v>
      </c>
      <c r="K83" s="69">
        <v>23</v>
      </c>
      <c r="L83" s="276">
        <v>276</v>
      </c>
      <c r="M83" s="29" t="s">
        <v>1559</v>
      </c>
    </row>
    <row r="84" spans="1:13">
      <c r="A84" s="187">
        <v>42740</v>
      </c>
      <c r="B84" s="155" t="s">
        <v>54</v>
      </c>
      <c r="C84" s="161" t="s">
        <v>30</v>
      </c>
      <c r="D84" s="162" t="s">
        <v>114</v>
      </c>
      <c r="E84" s="155" t="s">
        <v>56</v>
      </c>
      <c r="F84" s="69" t="s">
        <v>812</v>
      </c>
      <c r="G84" s="69">
        <v>14</v>
      </c>
      <c r="H84" s="273">
        <v>42738.25</v>
      </c>
      <c r="I84" s="273">
        <v>42738.3958333333</v>
      </c>
      <c r="J84" s="88">
        <v>3.49999999918509</v>
      </c>
      <c r="K84" s="69">
        <v>23</v>
      </c>
      <c r="L84" s="276">
        <v>80.4999999812571</v>
      </c>
      <c r="M84" s="29"/>
    </row>
    <row r="85" spans="1:13">
      <c r="A85" s="187">
        <v>42740</v>
      </c>
      <c r="B85" s="155" t="s">
        <v>54</v>
      </c>
      <c r="C85" s="54" t="s">
        <v>23</v>
      </c>
      <c r="D85" s="155" t="s">
        <v>1590</v>
      </c>
      <c r="E85" s="155" t="s">
        <v>764</v>
      </c>
      <c r="F85" s="69" t="s">
        <v>1591</v>
      </c>
      <c r="G85" s="69">
        <v>13</v>
      </c>
      <c r="H85" s="273">
        <v>42735.3333333333</v>
      </c>
      <c r="I85" s="273">
        <v>42735.625</v>
      </c>
      <c r="J85" s="88">
        <v>7.00000000081491</v>
      </c>
      <c r="K85" s="69">
        <v>23</v>
      </c>
      <c r="L85" s="276">
        <v>161.000000018743</v>
      </c>
      <c r="M85" s="29"/>
    </row>
    <row r="86" spans="1:13">
      <c r="A86" s="187">
        <v>42740</v>
      </c>
      <c r="B86" s="155" t="s">
        <v>54</v>
      </c>
      <c r="C86" s="188" t="s">
        <v>30</v>
      </c>
      <c r="D86" s="157" t="s">
        <v>126</v>
      </c>
      <c r="E86" s="155" t="s">
        <v>56</v>
      </c>
      <c r="F86" s="69" t="s">
        <v>695</v>
      </c>
      <c r="G86" s="69">
        <v>8</v>
      </c>
      <c r="H86" s="273">
        <v>42735.8333333333</v>
      </c>
      <c r="I86" s="273">
        <v>42736.3333333333</v>
      </c>
      <c r="J86" s="88">
        <v>12</v>
      </c>
      <c r="K86" s="69">
        <v>23</v>
      </c>
      <c r="L86" s="276">
        <v>276</v>
      </c>
      <c r="M86" s="29"/>
    </row>
    <row r="87" spans="1:13">
      <c r="A87" s="187">
        <v>42740</v>
      </c>
      <c r="B87" s="155" t="s">
        <v>54</v>
      </c>
      <c r="C87" s="188" t="s">
        <v>30</v>
      </c>
      <c r="D87" s="157" t="s">
        <v>126</v>
      </c>
      <c r="E87" s="155" t="s">
        <v>56</v>
      </c>
      <c r="F87" s="69" t="s">
        <v>695</v>
      </c>
      <c r="G87" s="69">
        <v>8</v>
      </c>
      <c r="H87" s="273">
        <v>42737.3125</v>
      </c>
      <c r="I87" s="273">
        <v>42737.5833333333</v>
      </c>
      <c r="J87" s="88">
        <v>6.49999999918509</v>
      </c>
      <c r="K87" s="69">
        <v>23</v>
      </c>
      <c r="L87" s="276">
        <v>149.499999981257</v>
      </c>
      <c r="M87" s="29"/>
    </row>
    <row r="88" spans="1:13">
      <c r="A88" s="187">
        <v>42740</v>
      </c>
      <c r="B88" s="68" t="s">
        <v>54</v>
      </c>
      <c r="C88" s="61" t="s">
        <v>33</v>
      </c>
      <c r="D88" s="69" t="s">
        <v>235</v>
      </c>
      <c r="E88" s="240" t="s">
        <v>56</v>
      </c>
      <c r="F88" s="69" t="s">
        <v>1592</v>
      </c>
      <c r="G88" s="69">
        <v>10</v>
      </c>
      <c r="H88" s="273">
        <v>42735.8125</v>
      </c>
      <c r="I88" s="273">
        <v>42735.8958333333</v>
      </c>
      <c r="J88" s="88">
        <v>1.99999999918509</v>
      </c>
      <c r="K88" s="69">
        <v>23</v>
      </c>
      <c r="L88" s="276">
        <v>45.9999999812571</v>
      </c>
      <c r="M88" s="29"/>
    </row>
    <row r="89" spans="1:13">
      <c r="A89" s="187">
        <v>42740</v>
      </c>
      <c r="B89" s="155" t="s">
        <v>54</v>
      </c>
      <c r="C89" s="161" t="s">
        <v>2</v>
      </c>
      <c r="D89" s="162" t="s">
        <v>116</v>
      </c>
      <c r="E89" s="155" t="s">
        <v>56</v>
      </c>
      <c r="F89" s="69" t="s">
        <v>812</v>
      </c>
      <c r="G89" s="69">
        <v>15</v>
      </c>
      <c r="H89" s="273">
        <v>42738.3125</v>
      </c>
      <c r="I89" s="273">
        <v>42738.7291666667</v>
      </c>
      <c r="J89" s="88">
        <v>10.0000000008149</v>
      </c>
      <c r="K89" s="69">
        <v>23</v>
      </c>
      <c r="L89" s="276">
        <v>230.000000018743</v>
      </c>
      <c r="M89" s="29"/>
    </row>
    <row r="90" spans="1:13">
      <c r="A90" s="187">
        <v>42742</v>
      </c>
      <c r="B90" s="155" t="s">
        <v>54</v>
      </c>
      <c r="C90" s="188" t="s">
        <v>30</v>
      </c>
      <c r="D90" s="157" t="s">
        <v>117</v>
      </c>
      <c r="E90" s="155" t="s">
        <v>56</v>
      </c>
      <c r="F90" s="69" t="s">
        <v>695</v>
      </c>
      <c r="G90" s="69">
        <v>14</v>
      </c>
      <c r="H90" s="273">
        <v>42739.25</v>
      </c>
      <c r="I90" s="273">
        <v>42739.625</v>
      </c>
      <c r="J90" s="88">
        <v>9</v>
      </c>
      <c r="K90" s="69">
        <v>23</v>
      </c>
      <c r="L90" s="276">
        <v>207</v>
      </c>
      <c r="M90" s="29"/>
    </row>
    <row r="91" spans="1:13">
      <c r="A91" s="187">
        <v>42742</v>
      </c>
      <c r="B91" s="155" t="s">
        <v>54</v>
      </c>
      <c r="C91" s="188" t="s">
        <v>30</v>
      </c>
      <c r="D91" s="157" t="s">
        <v>117</v>
      </c>
      <c r="E91" s="155" t="s">
        <v>56</v>
      </c>
      <c r="F91" s="69" t="s">
        <v>812</v>
      </c>
      <c r="G91" s="69">
        <v>14</v>
      </c>
      <c r="H91" s="273">
        <v>42740.6458333333</v>
      </c>
      <c r="I91" s="273">
        <v>42741.2916666667</v>
      </c>
      <c r="J91" s="88">
        <v>15.5000000016298</v>
      </c>
      <c r="K91" s="69">
        <v>23</v>
      </c>
      <c r="L91" s="276">
        <v>356.500000037486</v>
      </c>
      <c r="M91" s="29"/>
    </row>
    <row r="92" spans="1:13">
      <c r="A92" s="187">
        <v>42744</v>
      </c>
      <c r="B92" s="155" t="s">
        <v>54</v>
      </c>
      <c r="C92" s="188" t="s">
        <v>30</v>
      </c>
      <c r="D92" s="157" t="s">
        <v>123</v>
      </c>
      <c r="E92" s="155" t="s">
        <v>56</v>
      </c>
      <c r="F92" s="69" t="s">
        <v>812</v>
      </c>
      <c r="G92" s="69">
        <v>12</v>
      </c>
      <c r="H92" s="273">
        <v>42743.4375</v>
      </c>
      <c r="I92" s="273">
        <v>42743.5416666667</v>
      </c>
      <c r="J92" s="88">
        <v>2.50000000081491</v>
      </c>
      <c r="K92" s="69">
        <v>23</v>
      </c>
      <c r="L92" s="276">
        <v>57.5000000187429</v>
      </c>
      <c r="M92" s="29"/>
    </row>
    <row r="93" spans="1:13">
      <c r="A93" s="187">
        <v>42744</v>
      </c>
      <c r="B93" s="155" t="s">
        <v>54</v>
      </c>
      <c r="C93" s="188" t="s">
        <v>30</v>
      </c>
      <c r="D93" s="157" t="s">
        <v>123</v>
      </c>
      <c r="E93" s="155" t="s">
        <v>56</v>
      </c>
      <c r="F93" s="69" t="s">
        <v>812</v>
      </c>
      <c r="G93" s="69">
        <v>12</v>
      </c>
      <c r="H93" s="273">
        <v>42741</v>
      </c>
      <c r="I93" s="273">
        <v>42741.7083333333</v>
      </c>
      <c r="J93" s="88">
        <v>16.9999999991851</v>
      </c>
      <c r="K93" s="69">
        <v>23</v>
      </c>
      <c r="L93" s="276">
        <v>390.999999981257</v>
      </c>
      <c r="M93" s="29"/>
    </row>
    <row r="94" spans="1:13">
      <c r="A94" s="187">
        <v>42744</v>
      </c>
      <c r="B94" s="155" t="s">
        <v>54</v>
      </c>
      <c r="C94" s="161" t="s">
        <v>27</v>
      </c>
      <c r="D94" s="162" t="s">
        <v>108</v>
      </c>
      <c r="E94" s="155" t="s">
        <v>56</v>
      </c>
      <c r="F94" s="69" t="s">
        <v>824</v>
      </c>
      <c r="G94" s="69">
        <v>5</v>
      </c>
      <c r="H94" s="273">
        <v>42743</v>
      </c>
      <c r="I94" s="273">
        <v>42743.3333333333</v>
      </c>
      <c r="J94" s="88">
        <v>7.99999999918509</v>
      </c>
      <c r="K94" s="69">
        <v>23</v>
      </c>
      <c r="L94" s="276">
        <v>183.999999981257</v>
      </c>
      <c r="M94" s="29"/>
    </row>
    <row r="95" spans="1:13">
      <c r="A95" s="187">
        <v>42744</v>
      </c>
      <c r="B95" s="155" t="s">
        <v>54</v>
      </c>
      <c r="C95" s="188" t="s">
        <v>27</v>
      </c>
      <c r="D95" s="157" t="s">
        <v>130</v>
      </c>
      <c r="E95" s="155" t="s">
        <v>56</v>
      </c>
      <c r="F95" s="69" t="s">
        <v>1593</v>
      </c>
      <c r="G95" s="69">
        <v>4</v>
      </c>
      <c r="H95" s="277">
        <v>42742.6666666667</v>
      </c>
      <c r="I95" s="277">
        <v>42743.625</v>
      </c>
      <c r="J95" s="109">
        <v>22.9999999991851</v>
      </c>
      <c r="K95" s="69">
        <v>23</v>
      </c>
      <c r="L95" s="276">
        <v>264</v>
      </c>
      <c r="M95" s="29"/>
    </row>
    <row r="96" spans="1:13">
      <c r="A96" s="187">
        <v>42744</v>
      </c>
      <c r="B96" s="155" t="s">
        <v>54</v>
      </c>
      <c r="C96" s="188" t="s">
        <v>27</v>
      </c>
      <c r="D96" s="157" t="s">
        <v>131</v>
      </c>
      <c r="E96" s="155" t="s">
        <v>56</v>
      </c>
      <c r="F96" s="69" t="s">
        <v>1593</v>
      </c>
      <c r="G96" s="69">
        <v>4</v>
      </c>
      <c r="H96" s="278"/>
      <c r="I96" s="278"/>
      <c r="J96" s="279"/>
      <c r="K96" s="69"/>
      <c r="L96" s="276">
        <v>265</v>
      </c>
      <c r="M96" s="29"/>
    </row>
    <row r="97" spans="1:13">
      <c r="A97" s="187">
        <v>42744</v>
      </c>
      <c r="B97" s="155" t="s">
        <v>54</v>
      </c>
      <c r="C97" s="188" t="s">
        <v>27</v>
      </c>
      <c r="D97" s="157" t="s">
        <v>130</v>
      </c>
      <c r="E97" s="155" t="s">
        <v>56</v>
      </c>
      <c r="F97" s="69" t="s">
        <v>824</v>
      </c>
      <c r="G97" s="69">
        <v>9</v>
      </c>
      <c r="H97" s="273">
        <v>42738.8125</v>
      </c>
      <c r="I97" s="273">
        <v>42739.7708333333</v>
      </c>
      <c r="J97" s="88">
        <v>22.9999999991851</v>
      </c>
      <c r="K97" s="69">
        <v>23</v>
      </c>
      <c r="L97" s="276">
        <v>528.999999981257</v>
      </c>
      <c r="M97" s="29"/>
    </row>
    <row r="98" spans="1:13">
      <c r="A98" s="187">
        <v>42744</v>
      </c>
      <c r="B98" s="155" t="s">
        <v>54</v>
      </c>
      <c r="C98" s="188" t="s">
        <v>27</v>
      </c>
      <c r="D98" s="157" t="s">
        <v>130</v>
      </c>
      <c r="E98" s="155" t="s">
        <v>56</v>
      </c>
      <c r="F98" s="69" t="s">
        <v>824</v>
      </c>
      <c r="G98" s="69">
        <v>9</v>
      </c>
      <c r="H98" s="273">
        <v>42739.9791666667</v>
      </c>
      <c r="I98" s="273">
        <v>42740.5833333333</v>
      </c>
      <c r="J98" s="88">
        <v>14.4999999983702</v>
      </c>
      <c r="K98" s="69">
        <v>23</v>
      </c>
      <c r="L98" s="276">
        <v>333.499999962514</v>
      </c>
      <c r="M98" s="29"/>
    </row>
    <row r="99" spans="1:13">
      <c r="A99" s="187">
        <v>42744</v>
      </c>
      <c r="B99" s="68" t="s">
        <v>54</v>
      </c>
      <c r="C99" s="54" t="s">
        <v>46</v>
      </c>
      <c r="D99" s="168" t="s">
        <v>495</v>
      </c>
      <c r="E99" s="155" t="s">
        <v>491</v>
      </c>
      <c r="F99" s="69" t="s">
        <v>1594</v>
      </c>
      <c r="G99" s="69">
        <v>5</v>
      </c>
      <c r="H99" s="273">
        <v>42738.7083333333</v>
      </c>
      <c r="I99" s="273">
        <v>42739.75</v>
      </c>
      <c r="J99" s="88">
        <v>25.0000000008149</v>
      </c>
      <c r="K99" s="69">
        <v>23</v>
      </c>
      <c r="L99" s="276">
        <v>575.000000018743</v>
      </c>
      <c r="M99" s="29"/>
    </row>
    <row r="100" spans="1:13">
      <c r="A100" s="187">
        <v>42744</v>
      </c>
      <c r="B100" s="68" t="s">
        <v>54</v>
      </c>
      <c r="C100" s="54" t="s">
        <v>46</v>
      </c>
      <c r="D100" s="168" t="s">
        <v>495</v>
      </c>
      <c r="E100" s="155" t="s">
        <v>491</v>
      </c>
      <c r="F100" s="69" t="s">
        <v>1594</v>
      </c>
      <c r="G100" s="69">
        <v>5</v>
      </c>
      <c r="H100" s="273">
        <v>42739.9791666667</v>
      </c>
      <c r="I100" s="273">
        <v>42740.5</v>
      </c>
      <c r="J100" s="88">
        <v>12.4999999991851</v>
      </c>
      <c r="K100" s="69">
        <v>23</v>
      </c>
      <c r="L100" s="276">
        <v>287.499999981257</v>
      </c>
      <c r="M100" s="29"/>
    </row>
    <row r="101" spans="1:13">
      <c r="A101" s="187">
        <v>42746</v>
      </c>
      <c r="B101" s="155" t="s">
        <v>54</v>
      </c>
      <c r="C101" s="161" t="s">
        <v>27</v>
      </c>
      <c r="D101" s="162" t="s">
        <v>108</v>
      </c>
      <c r="E101" s="155" t="s">
        <v>56</v>
      </c>
      <c r="F101" s="69" t="s">
        <v>695</v>
      </c>
      <c r="G101" s="69">
        <v>9</v>
      </c>
      <c r="H101" s="273">
        <v>42740.7916666667</v>
      </c>
      <c r="I101" s="273">
        <v>42744.625</v>
      </c>
      <c r="J101" s="88">
        <v>91.9999999991851</v>
      </c>
      <c r="K101" s="69">
        <v>23</v>
      </c>
      <c r="L101" s="276">
        <v>2115.99999998126</v>
      </c>
      <c r="M101" s="29"/>
    </row>
    <row r="102" spans="1:13">
      <c r="A102" s="187">
        <v>42746</v>
      </c>
      <c r="B102" s="68" t="s">
        <v>54</v>
      </c>
      <c r="C102" s="54" t="s">
        <v>36</v>
      </c>
      <c r="D102" s="168" t="s">
        <v>490</v>
      </c>
      <c r="E102" s="155" t="s">
        <v>491</v>
      </c>
      <c r="F102" s="69" t="s">
        <v>812</v>
      </c>
      <c r="G102" s="69">
        <v>6</v>
      </c>
      <c r="H102" s="273">
        <v>42744.3333333333</v>
      </c>
      <c r="I102" s="273">
        <v>42744.5416666667</v>
      </c>
      <c r="J102" s="88">
        <v>5.00000000162981</v>
      </c>
      <c r="K102" s="69">
        <v>23</v>
      </c>
      <c r="L102" s="276">
        <v>115.000000037486</v>
      </c>
      <c r="M102" s="29"/>
    </row>
    <row r="103" spans="1:13">
      <c r="A103" s="187">
        <v>42748</v>
      </c>
      <c r="B103" s="155" t="s">
        <v>54</v>
      </c>
      <c r="C103" s="188" t="s">
        <v>30</v>
      </c>
      <c r="D103" s="157" t="s">
        <v>126</v>
      </c>
      <c r="E103" s="155" t="s">
        <v>56</v>
      </c>
      <c r="F103" s="69" t="s">
        <v>690</v>
      </c>
      <c r="G103" s="69">
        <v>12</v>
      </c>
      <c r="H103" s="273">
        <v>42745.3958333333</v>
      </c>
      <c r="I103" s="273">
        <v>42745.625</v>
      </c>
      <c r="J103" s="88">
        <v>5.50000000081491</v>
      </c>
      <c r="K103" s="69">
        <v>23</v>
      </c>
      <c r="L103" s="276">
        <v>126.500000018743</v>
      </c>
      <c r="M103" s="29"/>
    </row>
    <row r="104" spans="1:13">
      <c r="A104" s="187">
        <v>42748</v>
      </c>
      <c r="B104" s="155" t="s">
        <v>54</v>
      </c>
      <c r="C104" s="188" t="s">
        <v>30</v>
      </c>
      <c r="D104" s="157" t="s">
        <v>126</v>
      </c>
      <c r="E104" s="155" t="s">
        <v>56</v>
      </c>
      <c r="F104" s="69" t="s">
        <v>690</v>
      </c>
      <c r="G104" s="69">
        <v>12</v>
      </c>
      <c r="H104" s="273">
        <v>42745.625</v>
      </c>
      <c r="I104" s="273">
        <v>42745.875</v>
      </c>
      <c r="J104" s="88">
        <v>6</v>
      </c>
      <c r="K104" s="69">
        <v>23</v>
      </c>
      <c r="L104" s="276">
        <v>138</v>
      </c>
      <c r="M104" s="29"/>
    </row>
    <row r="105" spans="1:13">
      <c r="A105" s="187">
        <v>42755</v>
      </c>
      <c r="B105" s="68" t="s">
        <v>54</v>
      </c>
      <c r="C105" s="54" t="s">
        <v>46</v>
      </c>
      <c r="D105" s="168" t="s">
        <v>495</v>
      </c>
      <c r="E105" s="155" t="s">
        <v>491</v>
      </c>
      <c r="F105" s="69" t="s">
        <v>812</v>
      </c>
      <c r="G105" s="69">
        <v>11</v>
      </c>
      <c r="H105" s="273">
        <v>42748.5208333333</v>
      </c>
      <c r="I105" s="273">
        <v>42748.625</v>
      </c>
      <c r="J105" s="88">
        <v>2.50000000081491</v>
      </c>
      <c r="K105" s="69">
        <v>23</v>
      </c>
      <c r="L105" s="276">
        <v>57.5000000187429</v>
      </c>
      <c r="M105" s="29"/>
    </row>
    <row r="106" spans="1:13">
      <c r="A106" s="187">
        <v>42755</v>
      </c>
      <c r="B106" s="155" t="s">
        <v>54</v>
      </c>
      <c r="C106" s="188" t="s">
        <v>127</v>
      </c>
      <c r="D106" s="157" t="s">
        <v>129</v>
      </c>
      <c r="E106" s="155" t="s">
        <v>56</v>
      </c>
      <c r="F106" s="69" t="s">
        <v>1595</v>
      </c>
      <c r="G106" s="69">
        <v>6</v>
      </c>
      <c r="H106" s="273">
        <v>42745.7083333333</v>
      </c>
      <c r="I106" s="273">
        <v>42748.7083333333</v>
      </c>
      <c r="J106" s="88">
        <v>72</v>
      </c>
      <c r="K106" s="69">
        <v>23</v>
      </c>
      <c r="L106" s="276">
        <v>1656</v>
      </c>
      <c r="M106" s="29"/>
    </row>
    <row r="107" spans="1:13">
      <c r="A107" s="187">
        <v>42755</v>
      </c>
      <c r="B107" s="155" t="s">
        <v>54</v>
      </c>
      <c r="C107" s="161" t="s">
        <v>27</v>
      </c>
      <c r="D107" s="162" t="s">
        <v>108</v>
      </c>
      <c r="E107" s="155" t="s">
        <v>56</v>
      </c>
      <c r="F107" s="69" t="s">
        <v>812</v>
      </c>
      <c r="G107" s="69">
        <v>6</v>
      </c>
      <c r="H107" s="273">
        <v>42752.5833333333</v>
      </c>
      <c r="I107" s="273">
        <v>42752.8333333333</v>
      </c>
      <c r="J107" s="88">
        <v>6</v>
      </c>
      <c r="K107" s="69">
        <v>23</v>
      </c>
      <c r="L107" s="276">
        <v>138</v>
      </c>
      <c r="M107" s="29"/>
    </row>
    <row r="108" spans="1:13">
      <c r="A108" s="187">
        <v>42755</v>
      </c>
      <c r="B108" s="155" t="s">
        <v>54</v>
      </c>
      <c r="C108" s="188" t="s">
        <v>27</v>
      </c>
      <c r="D108" s="157" t="s">
        <v>130</v>
      </c>
      <c r="E108" s="155" t="s">
        <v>56</v>
      </c>
      <c r="F108" s="69" t="s">
        <v>812</v>
      </c>
      <c r="G108" s="69">
        <v>6</v>
      </c>
      <c r="H108" s="273">
        <v>42751.4375</v>
      </c>
      <c r="I108" s="273">
        <v>42751.75</v>
      </c>
      <c r="J108" s="88">
        <v>7.5</v>
      </c>
      <c r="K108" s="69">
        <v>23</v>
      </c>
      <c r="L108" s="276">
        <v>172.5</v>
      </c>
      <c r="M108" s="29"/>
    </row>
    <row r="109" spans="1:13">
      <c r="A109" s="187">
        <v>42755</v>
      </c>
      <c r="B109" s="155" t="s">
        <v>54</v>
      </c>
      <c r="C109" s="188" t="s">
        <v>27</v>
      </c>
      <c r="D109" s="157" t="s">
        <v>133</v>
      </c>
      <c r="E109" s="155" t="s">
        <v>56</v>
      </c>
      <c r="F109" s="69" t="s">
        <v>812</v>
      </c>
      <c r="G109" s="69">
        <v>3</v>
      </c>
      <c r="H109" s="273">
        <v>42748.5833333333</v>
      </c>
      <c r="I109" s="273">
        <v>42748.8333333333</v>
      </c>
      <c r="J109" s="88">
        <v>6</v>
      </c>
      <c r="K109" s="69">
        <v>23</v>
      </c>
      <c r="L109" s="276">
        <v>138</v>
      </c>
      <c r="M109" s="29"/>
    </row>
    <row r="110" spans="1:13">
      <c r="A110" s="187">
        <v>42755</v>
      </c>
      <c r="B110" s="68" t="s">
        <v>54</v>
      </c>
      <c r="C110" s="61" t="s">
        <v>33</v>
      </c>
      <c r="D110" s="69" t="s">
        <v>235</v>
      </c>
      <c r="E110" s="240" t="s">
        <v>56</v>
      </c>
      <c r="F110" s="69" t="s">
        <v>1592</v>
      </c>
      <c r="G110" s="69">
        <v>4</v>
      </c>
      <c r="H110" s="273">
        <v>42751.4583333333</v>
      </c>
      <c r="I110" s="273">
        <v>42751.625</v>
      </c>
      <c r="J110" s="88">
        <v>4.00000000081491</v>
      </c>
      <c r="K110" s="69">
        <v>23</v>
      </c>
      <c r="L110" s="276">
        <v>92.0000000187429</v>
      </c>
      <c r="M110" s="29"/>
    </row>
    <row r="111" spans="1:13">
      <c r="A111" s="187">
        <v>42755</v>
      </c>
      <c r="B111" s="68" t="s">
        <v>54</v>
      </c>
      <c r="C111" s="61" t="s">
        <v>33</v>
      </c>
      <c r="D111" s="69" t="s">
        <v>236</v>
      </c>
      <c r="E111" s="240" t="s">
        <v>56</v>
      </c>
      <c r="F111" s="69" t="s">
        <v>1068</v>
      </c>
      <c r="G111" s="69">
        <v>4</v>
      </c>
      <c r="H111" s="273">
        <v>42749.5416666667</v>
      </c>
      <c r="I111" s="273">
        <v>42749.6666666667</v>
      </c>
      <c r="J111" s="88">
        <v>3</v>
      </c>
      <c r="K111" s="69">
        <v>23</v>
      </c>
      <c r="L111" s="276">
        <v>69</v>
      </c>
      <c r="M111" s="29"/>
    </row>
    <row r="112" spans="1:13">
      <c r="A112" s="187">
        <v>42755</v>
      </c>
      <c r="B112" s="69" t="s">
        <v>54</v>
      </c>
      <c r="C112" s="61" t="s">
        <v>144</v>
      </c>
      <c r="D112" s="69" t="s">
        <v>145</v>
      </c>
      <c r="E112" s="69" t="s">
        <v>56</v>
      </c>
      <c r="F112" s="69" t="s">
        <v>698</v>
      </c>
      <c r="G112" s="69">
        <v>5</v>
      </c>
      <c r="H112" s="273">
        <v>42743.7083333333</v>
      </c>
      <c r="I112" s="273">
        <v>42751.8333333333</v>
      </c>
      <c r="J112" s="88">
        <v>195</v>
      </c>
      <c r="K112" s="69">
        <v>23</v>
      </c>
      <c r="L112" s="276">
        <v>4485</v>
      </c>
      <c r="M112" s="29"/>
    </row>
    <row r="113" spans="1:13">
      <c r="A113" s="187">
        <v>42755</v>
      </c>
      <c r="B113" s="69" t="s">
        <v>54</v>
      </c>
      <c r="C113" s="61" t="s">
        <v>144</v>
      </c>
      <c r="D113" s="69" t="s">
        <v>145</v>
      </c>
      <c r="E113" s="69" t="s">
        <v>56</v>
      </c>
      <c r="F113" s="69" t="s">
        <v>698</v>
      </c>
      <c r="G113" s="69">
        <v>5</v>
      </c>
      <c r="H113" s="273">
        <v>42747.75</v>
      </c>
      <c r="I113" s="273">
        <v>42747.9583333333</v>
      </c>
      <c r="J113" s="88">
        <v>4.99999999918509</v>
      </c>
      <c r="K113" s="69">
        <v>23</v>
      </c>
      <c r="L113" s="276">
        <v>114.999999981257</v>
      </c>
      <c r="M113" s="29"/>
    </row>
    <row r="114" spans="1:13">
      <c r="A114" s="187">
        <v>42755</v>
      </c>
      <c r="B114" s="69" t="s">
        <v>54</v>
      </c>
      <c r="C114" s="61" t="s">
        <v>144</v>
      </c>
      <c r="D114" s="69" t="s">
        <v>145</v>
      </c>
      <c r="E114" s="69" t="s">
        <v>56</v>
      </c>
      <c r="F114" s="69" t="s">
        <v>698</v>
      </c>
      <c r="G114" s="69">
        <v>5</v>
      </c>
      <c r="H114" s="273">
        <v>42751.6458333333</v>
      </c>
      <c r="I114" s="273">
        <v>42751.9166666667</v>
      </c>
      <c r="J114" s="88">
        <v>6.50000000162981</v>
      </c>
      <c r="K114" s="69">
        <v>23</v>
      </c>
      <c r="L114" s="276">
        <v>149.500000037486</v>
      </c>
      <c r="M114" s="29"/>
    </row>
    <row r="115" spans="1:13">
      <c r="A115" s="187">
        <v>42755</v>
      </c>
      <c r="B115" s="155" t="s">
        <v>54</v>
      </c>
      <c r="C115" s="161" t="s">
        <v>82</v>
      </c>
      <c r="D115" s="166" t="s">
        <v>103</v>
      </c>
      <c r="E115" s="68" t="s">
        <v>84</v>
      </c>
      <c r="F115" s="69" t="s">
        <v>1588</v>
      </c>
      <c r="G115" s="69">
        <v>6</v>
      </c>
      <c r="H115" s="273">
        <v>42751.375</v>
      </c>
      <c r="I115" s="273">
        <v>42751.5416666667</v>
      </c>
      <c r="J115" s="88">
        <v>4.00000000081491</v>
      </c>
      <c r="K115" s="69">
        <v>23</v>
      </c>
      <c r="L115" s="276">
        <v>92.0000000187429</v>
      </c>
      <c r="M115" s="29"/>
    </row>
    <row r="116" spans="1:13">
      <c r="A116" s="187">
        <v>42755</v>
      </c>
      <c r="B116" s="155" t="s">
        <v>54</v>
      </c>
      <c r="C116" s="161" t="s">
        <v>82</v>
      </c>
      <c r="D116" s="166" t="s">
        <v>103</v>
      </c>
      <c r="E116" s="68" t="s">
        <v>84</v>
      </c>
      <c r="F116" s="69" t="s">
        <v>1588</v>
      </c>
      <c r="G116" s="69">
        <v>5</v>
      </c>
      <c r="H116" s="273">
        <v>42751.375</v>
      </c>
      <c r="I116" s="273">
        <v>42751.6458333333</v>
      </c>
      <c r="J116" s="88">
        <v>6.49999999918509</v>
      </c>
      <c r="K116" s="69">
        <v>23</v>
      </c>
      <c r="L116" s="276">
        <v>149.499999981257</v>
      </c>
      <c r="M116" s="29"/>
    </row>
    <row r="117" spans="1:13">
      <c r="A117" s="187">
        <v>42755</v>
      </c>
      <c r="B117" s="155" t="s">
        <v>54</v>
      </c>
      <c r="C117" s="188" t="s">
        <v>127</v>
      </c>
      <c r="D117" s="157" t="s">
        <v>129</v>
      </c>
      <c r="E117" s="155" t="s">
        <v>56</v>
      </c>
      <c r="F117" s="69" t="s">
        <v>751</v>
      </c>
      <c r="G117" s="69">
        <v>5</v>
      </c>
      <c r="H117" s="273">
        <v>42750.5416666667</v>
      </c>
      <c r="I117" s="273">
        <v>42751.4375</v>
      </c>
      <c r="J117" s="88">
        <v>21.4999999991851</v>
      </c>
      <c r="K117" s="69">
        <v>23</v>
      </c>
      <c r="L117" s="276">
        <v>494.499999981257</v>
      </c>
      <c r="M117" s="29"/>
    </row>
    <row r="118" spans="1:13">
      <c r="A118" s="187">
        <v>42755</v>
      </c>
      <c r="B118" s="155" t="s">
        <v>54</v>
      </c>
      <c r="C118" s="54" t="s">
        <v>23</v>
      </c>
      <c r="D118" s="155" t="s">
        <v>763</v>
      </c>
      <c r="E118" s="155" t="s">
        <v>764</v>
      </c>
      <c r="F118" s="69"/>
      <c r="G118" s="69">
        <v>13</v>
      </c>
      <c r="H118" s="273">
        <v>42754.4166666667</v>
      </c>
      <c r="I118" s="273">
        <v>42754.6666666667</v>
      </c>
      <c r="J118" s="88">
        <v>6</v>
      </c>
      <c r="K118" s="69">
        <v>23</v>
      </c>
      <c r="L118" s="276">
        <v>138</v>
      </c>
      <c r="M118" s="29"/>
    </row>
    <row r="119" spans="1:13">
      <c r="A119" s="187">
        <v>42755</v>
      </c>
      <c r="B119" s="155" t="s">
        <v>54</v>
      </c>
      <c r="C119" s="54" t="s">
        <v>23</v>
      </c>
      <c r="D119" s="155" t="s">
        <v>1528</v>
      </c>
      <c r="E119" s="155" t="s">
        <v>764</v>
      </c>
      <c r="F119" s="69" t="s">
        <v>812</v>
      </c>
      <c r="G119" s="69">
        <v>13</v>
      </c>
      <c r="H119" s="273">
        <v>42753.4583333333</v>
      </c>
      <c r="I119" s="273">
        <v>42754.4166666667</v>
      </c>
      <c r="J119" s="88">
        <v>22.9999999998836</v>
      </c>
      <c r="K119" s="69">
        <v>23</v>
      </c>
      <c r="L119" s="276">
        <v>528.999999997323</v>
      </c>
      <c r="M119" s="29"/>
    </row>
    <row r="120" spans="1:13">
      <c r="A120" s="187">
        <v>42755</v>
      </c>
      <c r="B120" s="155" t="s">
        <v>54</v>
      </c>
      <c r="C120" s="54" t="s">
        <v>23</v>
      </c>
      <c r="D120" s="155" t="s">
        <v>1528</v>
      </c>
      <c r="E120" s="155" t="s">
        <v>764</v>
      </c>
      <c r="F120" s="69" t="s">
        <v>824</v>
      </c>
      <c r="G120" s="69">
        <v>11</v>
      </c>
      <c r="H120" s="273">
        <v>42756.4583333333</v>
      </c>
      <c r="I120" s="273">
        <v>42756.5833333333</v>
      </c>
      <c r="J120" s="88">
        <v>3</v>
      </c>
      <c r="K120" s="69">
        <v>23</v>
      </c>
      <c r="L120" s="276">
        <v>69</v>
      </c>
      <c r="M120" s="29"/>
    </row>
    <row r="121" spans="1:13">
      <c r="A121" s="187">
        <v>42755</v>
      </c>
      <c r="B121" s="155" t="s">
        <v>54</v>
      </c>
      <c r="C121" s="188" t="s">
        <v>27</v>
      </c>
      <c r="D121" s="157" t="s">
        <v>131</v>
      </c>
      <c r="E121" s="155" t="s">
        <v>56</v>
      </c>
      <c r="F121" s="69" t="s">
        <v>812</v>
      </c>
      <c r="G121" s="69">
        <v>12</v>
      </c>
      <c r="H121" s="273">
        <v>42753.5833333333</v>
      </c>
      <c r="I121" s="273">
        <v>42753.6875</v>
      </c>
      <c r="J121" s="88">
        <v>2.49999999994179</v>
      </c>
      <c r="K121" s="69">
        <v>23</v>
      </c>
      <c r="L121" s="276">
        <v>57.4999999986612</v>
      </c>
      <c r="M121" s="29"/>
    </row>
    <row r="122" spans="1:13">
      <c r="A122" s="187">
        <v>42755</v>
      </c>
      <c r="B122" s="155" t="s">
        <v>54</v>
      </c>
      <c r="C122" s="161" t="s">
        <v>27</v>
      </c>
      <c r="D122" s="162" t="s">
        <v>108</v>
      </c>
      <c r="E122" s="155" t="s">
        <v>56</v>
      </c>
      <c r="F122" s="69" t="s">
        <v>812</v>
      </c>
      <c r="G122" s="69">
        <v>12</v>
      </c>
      <c r="H122" s="273">
        <v>42750.2916666667</v>
      </c>
      <c r="I122" s="273">
        <v>42751.9791666667</v>
      </c>
      <c r="J122" s="88">
        <v>40.5</v>
      </c>
      <c r="K122" s="69">
        <v>23</v>
      </c>
      <c r="L122" s="276">
        <v>931.5</v>
      </c>
      <c r="M122" s="29"/>
    </row>
    <row r="123" spans="1:13">
      <c r="A123" s="187">
        <v>42755</v>
      </c>
      <c r="B123" s="155" t="s">
        <v>54</v>
      </c>
      <c r="C123" s="161" t="s">
        <v>27</v>
      </c>
      <c r="D123" s="162" t="s">
        <v>109</v>
      </c>
      <c r="E123" s="155" t="s">
        <v>56</v>
      </c>
      <c r="F123" s="69" t="s">
        <v>1584</v>
      </c>
      <c r="G123" s="69">
        <v>16</v>
      </c>
      <c r="H123" s="273">
        <v>42741.8333333333</v>
      </c>
      <c r="I123" s="273">
        <v>42741.9583333333</v>
      </c>
      <c r="J123" s="88">
        <v>3</v>
      </c>
      <c r="K123" s="69">
        <v>23</v>
      </c>
      <c r="L123" s="276">
        <v>69</v>
      </c>
      <c r="M123" s="29"/>
    </row>
    <row r="124" spans="1:13">
      <c r="A124" s="187">
        <v>42755</v>
      </c>
      <c r="B124" s="155" t="s">
        <v>54</v>
      </c>
      <c r="C124" s="188" t="s">
        <v>30</v>
      </c>
      <c r="D124" s="157" t="s">
        <v>126</v>
      </c>
      <c r="E124" s="155" t="s">
        <v>56</v>
      </c>
      <c r="F124" s="69" t="s">
        <v>1596</v>
      </c>
      <c r="G124" s="69">
        <v>11</v>
      </c>
      <c r="H124" s="273">
        <v>42753.5</v>
      </c>
      <c r="I124" s="273">
        <v>42753.6041666667</v>
      </c>
      <c r="J124" s="88">
        <v>2.49999999994179</v>
      </c>
      <c r="K124" s="69">
        <v>23</v>
      </c>
      <c r="L124" s="276">
        <v>57.4999999986612</v>
      </c>
      <c r="M124" s="29"/>
    </row>
    <row r="125" spans="1:13">
      <c r="A125" s="187">
        <v>42755</v>
      </c>
      <c r="B125" s="69" t="s">
        <v>54</v>
      </c>
      <c r="C125" s="61" t="s">
        <v>45</v>
      </c>
      <c r="D125" s="69" t="s">
        <v>156</v>
      </c>
      <c r="E125" s="69" t="s">
        <v>56</v>
      </c>
      <c r="F125" s="69" t="s">
        <v>1597</v>
      </c>
      <c r="G125" s="69">
        <v>12</v>
      </c>
      <c r="H125" s="273">
        <v>42748.2083333333</v>
      </c>
      <c r="I125" s="273">
        <v>42750.7083333333</v>
      </c>
      <c r="J125" s="88">
        <v>60</v>
      </c>
      <c r="K125" s="69">
        <v>23</v>
      </c>
      <c r="L125" s="276">
        <v>1380</v>
      </c>
      <c r="M125" s="29"/>
    </row>
    <row r="126" spans="1:13">
      <c r="A126" s="187">
        <v>42777</v>
      </c>
      <c r="B126" s="69" t="s">
        <v>54</v>
      </c>
      <c r="C126" s="61" t="s">
        <v>30</v>
      </c>
      <c r="D126" s="69" t="s">
        <v>158</v>
      </c>
      <c r="E126" s="69" t="s">
        <v>56</v>
      </c>
      <c r="F126" s="69" t="s">
        <v>695</v>
      </c>
      <c r="G126" s="69">
        <v>14</v>
      </c>
      <c r="H126" s="273">
        <v>42772.375</v>
      </c>
      <c r="I126" s="273">
        <v>42772.5416666667</v>
      </c>
      <c r="J126" s="88">
        <f t="shared" ref="J126:J152" si="0">(I126-H126)*24</f>
        <v>4.00000000081491</v>
      </c>
      <c r="K126" s="69">
        <v>23</v>
      </c>
      <c r="L126" s="276">
        <f t="shared" ref="L126:L152" si="1">J126*K126</f>
        <v>92.0000000187429</v>
      </c>
      <c r="M126" s="29"/>
    </row>
    <row r="127" ht="24" spans="1:13">
      <c r="A127" s="187">
        <v>42777</v>
      </c>
      <c r="B127" s="69" t="s">
        <v>54</v>
      </c>
      <c r="C127" s="61" t="s">
        <v>38</v>
      </c>
      <c r="D127" s="69" t="s">
        <v>138</v>
      </c>
      <c r="E127" s="155" t="s">
        <v>56</v>
      </c>
      <c r="F127" s="69" t="s">
        <v>812</v>
      </c>
      <c r="G127" s="69" t="s">
        <v>1566</v>
      </c>
      <c r="H127" s="273">
        <v>42773.4166666667</v>
      </c>
      <c r="I127" s="273">
        <v>42775.7083333333</v>
      </c>
      <c r="J127" s="88">
        <v>110</v>
      </c>
      <c r="K127" s="69">
        <v>23</v>
      </c>
      <c r="L127" s="276">
        <f t="shared" si="1"/>
        <v>2530</v>
      </c>
      <c r="M127" s="29" t="s">
        <v>1559</v>
      </c>
    </row>
    <row r="128" spans="1:13">
      <c r="A128" s="187">
        <v>42777</v>
      </c>
      <c r="B128" s="155" t="s">
        <v>54</v>
      </c>
      <c r="C128" s="54" t="s">
        <v>23</v>
      </c>
      <c r="D128" s="155" t="s">
        <v>1528</v>
      </c>
      <c r="E128" s="155" t="s">
        <v>764</v>
      </c>
      <c r="F128" s="69" t="s">
        <v>695</v>
      </c>
      <c r="G128" s="69">
        <v>14</v>
      </c>
      <c r="H128" s="273">
        <v>42755.6666666667</v>
      </c>
      <c r="I128" s="273">
        <v>42756.4166666667</v>
      </c>
      <c r="J128" s="88">
        <f t="shared" si="0"/>
        <v>18</v>
      </c>
      <c r="K128" s="69">
        <v>23</v>
      </c>
      <c r="L128" s="276">
        <f t="shared" si="1"/>
        <v>414</v>
      </c>
      <c r="M128" s="29"/>
    </row>
    <row r="129" spans="1:13">
      <c r="A129" s="187">
        <v>42777</v>
      </c>
      <c r="B129" s="155" t="s">
        <v>54</v>
      </c>
      <c r="C129" s="54" t="s">
        <v>23</v>
      </c>
      <c r="D129" s="155" t="s">
        <v>1528</v>
      </c>
      <c r="E129" s="155" t="s">
        <v>764</v>
      </c>
      <c r="F129" s="69" t="s">
        <v>695</v>
      </c>
      <c r="G129" s="69">
        <v>14</v>
      </c>
      <c r="H129" s="273">
        <v>42755.6666666667</v>
      </c>
      <c r="I129" s="273">
        <v>42755.7291666667</v>
      </c>
      <c r="J129" s="88">
        <f t="shared" si="0"/>
        <v>1.5</v>
      </c>
      <c r="K129" s="69">
        <v>23</v>
      </c>
      <c r="L129" s="276">
        <f t="shared" si="1"/>
        <v>34.5</v>
      </c>
      <c r="M129" s="29"/>
    </row>
    <row r="130" spans="1:13">
      <c r="A130" s="187">
        <v>42777</v>
      </c>
      <c r="B130" s="155" t="s">
        <v>54</v>
      </c>
      <c r="C130" s="54" t="s">
        <v>23</v>
      </c>
      <c r="D130" s="155" t="s">
        <v>1528</v>
      </c>
      <c r="E130" s="155" t="s">
        <v>764</v>
      </c>
      <c r="F130" s="69" t="s">
        <v>695</v>
      </c>
      <c r="G130" s="69">
        <v>14</v>
      </c>
      <c r="H130" s="273">
        <v>42756.3541666667</v>
      </c>
      <c r="I130" s="273">
        <v>42756.4166666667</v>
      </c>
      <c r="J130" s="88">
        <f t="shared" si="0"/>
        <v>1.5</v>
      </c>
      <c r="K130" s="69">
        <v>23</v>
      </c>
      <c r="L130" s="276">
        <f t="shared" si="1"/>
        <v>34.5</v>
      </c>
      <c r="M130" s="29"/>
    </row>
    <row r="131" spans="1:13">
      <c r="A131" s="187">
        <v>42779</v>
      </c>
      <c r="B131" s="69" t="s">
        <v>54</v>
      </c>
      <c r="C131" s="61" t="s">
        <v>144</v>
      </c>
      <c r="D131" s="69" t="s">
        <v>145</v>
      </c>
      <c r="E131" s="69" t="s">
        <v>56</v>
      </c>
      <c r="F131" s="69" t="s">
        <v>754</v>
      </c>
      <c r="G131" s="69">
        <v>13</v>
      </c>
      <c r="H131" s="273">
        <v>42776.3958333333</v>
      </c>
      <c r="I131" s="273">
        <v>42776.75</v>
      </c>
      <c r="J131" s="88">
        <f t="shared" si="0"/>
        <v>8.50000000081491</v>
      </c>
      <c r="K131" s="69">
        <v>23</v>
      </c>
      <c r="L131" s="276">
        <f t="shared" si="1"/>
        <v>195.500000018743</v>
      </c>
      <c r="M131" s="29"/>
    </row>
    <row r="132" spans="1:13">
      <c r="A132" s="187">
        <v>42779</v>
      </c>
      <c r="B132" s="159" t="s">
        <v>54</v>
      </c>
      <c r="C132" s="61" t="s">
        <v>144</v>
      </c>
      <c r="D132" s="69" t="s">
        <v>240</v>
      </c>
      <c r="E132" s="69" t="s">
        <v>56</v>
      </c>
      <c r="F132" s="69" t="s">
        <v>812</v>
      </c>
      <c r="G132" s="69">
        <v>13</v>
      </c>
      <c r="H132" s="273">
        <v>42776.75</v>
      </c>
      <c r="I132" s="273">
        <v>42776.9375</v>
      </c>
      <c r="J132" s="88">
        <f t="shared" si="0"/>
        <v>4.5</v>
      </c>
      <c r="K132" s="69">
        <v>23</v>
      </c>
      <c r="L132" s="276">
        <f t="shared" si="1"/>
        <v>103.5</v>
      </c>
      <c r="M132" s="29"/>
    </row>
    <row r="133" spans="1:13">
      <c r="A133" s="187">
        <v>42781</v>
      </c>
      <c r="B133" s="155" t="s">
        <v>54</v>
      </c>
      <c r="C133" s="161" t="s">
        <v>2</v>
      </c>
      <c r="D133" s="162" t="s">
        <v>115</v>
      </c>
      <c r="E133" s="155" t="s">
        <v>56</v>
      </c>
      <c r="F133" s="69" t="s">
        <v>812</v>
      </c>
      <c r="G133" s="69">
        <v>4</v>
      </c>
      <c r="H133" s="273">
        <v>42779.3541666667</v>
      </c>
      <c r="I133" s="273">
        <v>42779.4583333333</v>
      </c>
      <c r="J133" s="88">
        <f t="shared" si="0"/>
        <v>2.49999999837019</v>
      </c>
      <c r="K133" s="69">
        <v>23</v>
      </c>
      <c r="L133" s="276">
        <f t="shared" si="1"/>
        <v>57.4999999625143</v>
      </c>
      <c r="M133" s="29"/>
    </row>
    <row r="134" spans="1:13">
      <c r="A134" s="187">
        <v>42781</v>
      </c>
      <c r="B134" s="159" t="s">
        <v>54</v>
      </c>
      <c r="C134" s="61" t="s">
        <v>144</v>
      </c>
      <c r="D134" s="69" t="s">
        <v>241</v>
      </c>
      <c r="E134" s="69" t="s">
        <v>56</v>
      </c>
      <c r="F134" s="69" t="s">
        <v>1016</v>
      </c>
      <c r="G134" s="69">
        <v>3</v>
      </c>
      <c r="H134" s="273">
        <v>42778.7083333333</v>
      </c>
      <c r="I134" s="273">
        <v>42779</v>
      </c>
      <c r="J134" s="88">
        <f t="shared" si="0"/>
        <v>7.00000000081491</v>
      </c>
      <c r="K134" s="69">
        <v>23</v>
      </c>
      <c r="L134" s="276">
        <f t="shared" si="1"/>
        <v>161.000000018743</v>
      </c>
      <c r="M134" s="29"/>
    </row>
    <row r="135" spans="1:13">
      <c r="A135" s="187">
        <v>42781</v>
      </c>
      <c r="B135" s="155" t="s">
        <v>54</v>
      </c>
      <c r="C135" s="54" t="s">
        <v>163</v>
      </c>
      <c r="D135" s="155" t="s">
        <v>152</v>
      </c>
      <c r="E135" s="69" t="s">
        <v>56</v>
      </c>
      <c r="F135" s="69" t="s">
        <v>695</v>
      </c>
      <c r="G135" s="69">
        <v>15</v>
      </c>
      <c r="H135" s="273">
        <v>42776.4166666667</v>
      </c>
      <c r="I135" s="273">
        <v>42776.7083333333</v>
      </c>
      <c r="J135" s="88">
        <f t="shared" si="0"/>
        <v>6.99999999837019</v>
      </c>
      <c r="K135" s="69">
        <v>23</v>
      </c>
      <c r="L135" s="276">
        <f t="shared" si="1"/>
        <v>160.999999962514</v>
      </c>
      <c r="M135" s="29"/>
    </row>
    <row r="136" spans="1:13">
      <c r="A136" s="187">
        <v>42781</v>
      </c>
      <c r="B136" s="155" t="s">
        <v>54</v>
      </c>
      <c r="C136" s="188" t="s">
        <v>30</v>
      </c>
      <c r="D136" s="157" t="s">
        <v>123</v>
      </c>
      <c r="E136" s="155" t="s">
        <v>56</v>
      </c>
      <c r="F136" s="69" t="s">
        <v>695</v>
      </c>
      <c r="G136" s="69">
        <v>3</v>
      </c>
      <c r="H136" s="273">
        <v>42778.5833333333</v>
      </c>
      <c r="I136" s="273">
        <v>42778.7083333333</v>
      </c>
      <c r="J136" s="88">
        <f t="shared" si="0"/>
        <v>3</v>
      </c>
      <c r="K136" s="69">
        <v>23</v>
      </c>
      <c r="L136" s="276">
        <f t="shared" si="1"/>
        <v>69</v>
      </c>
      <c r="M136" s="29"/>
    </row>
    <row r="137" spans="1:13">
      <c r="A137" s="187">
        <v>42781</v>
      </c>
      <c r="B137" s="155" t="s">
        <v>54</v>
      </c>
      <c r="C137" s="161" t="s">
        <v>2</v>
      </c>
      <c r="D137" s="162" t="s">
        <v>111</v>
      </c>
      <c r="E137" s="155" t="s">
        <v>56</v>
      </c>
      <c r="F137" s="69" t="s">
        <v>812</v>
      </c>
      <c r="G137" s="69">
        <v>4</v>
      </c>
      <c r="H137" s="273">
        <v>42779.4583333333</v>
      </c>
      <c r="I137" s="273">
        <v>42779.75</v>
      </c>
      <c r="J137" s="88">
        <f t="shared" si="0"/>
        <v>7.00000000081491</v>
      </c>
      <c r="K137" s="69">
        <v>23</v>
      </c>
      <c r="L137" s="276">
        <f t="shared" si="1"/>
        <v>161.000000018743</v>
      </c>
      <c r="M137" s="29"/>
    </row>
    <row r="138" spans="1:13">
      <c r="A138" s="187">
        <v>42781</v>
      </c>
      <c r="B138" s="155" t="s">
        <v>54</v>
      </c>
      <c r="C138" s="54" t="s">
        <v>163</v>
      </c>
      <c r="D138" s="155" t="s">
        <v>155</v>
      </c>
      <c r="E138" s="69" t="s">
        <v>56</v>
      </c>
      <c r="F138" s="69" t="s">
        <v>948</v>
      </c>
      <c r="G138" s="69">
        <v>4</v>
      </c>
      <c r="H138" s="273">
        <v>42778.6458333333</v>
      </c>
      <c r="I138" s="273">
        <v>42779.0833333333</v>
      </c>
      <c r="J138" s="88">
        <f t="shared" si="0"/>
        <v>10.5</v>
      </c>
      <c r="K138" s="69">
        <v>23</v>
      </c>
      <c r="L138" s="276">
        <f t="shared" si="1"/>
        <v>241.5</v>
      </c>
      <c r="M138" s="29"/>
    </row>
    <row r="139" spans="1:13">
      <c r="A139" s="187">
        <v>42781</v>
      </c>
      <c r="B139" s="155" t="s">
        <v>54</v>
      </c>
      <c r="C139" s="188" t="s">
        <v>27</v>
      </c>
      <c r="D139" s="157" t="s">
        <v>133</v>
      </c>
      <c r="E139" s="155" t="s">
        <v>56</v>
      </c>
      <c r="F139" s="69" t="s">
        <v>695</v>
      </c>
      <c r="G139" s="69">
        <v>4</v>
      </c>
      <c r="H139" s="273">
        <v>42778.4166666667</v>
      </c>
      <c r="I139" s="273">
        <v>42778.5416666667</v>
      </c>
      <c r="J139" s="88">
        <f t="shared" si="0"/>
        <v>3</v>
      </c>
      <c r="K139" s="69">
        <v>23</v>
      </c>
      <c r="L139" s="276">
        <f t="shared" si="1"/>
        <v>69</v>
      </c>
      <c r="M139" s="29"/>
    </row>
    <row r="140" spans="1:13">
      <c r="A140" s="187">
        <v>42781</v>
      </c>
      <c r="B140" s="69" t="s">
        <v>54</v>
      </c>
      <c r="C140" s="61" t="s">
        <v>38</v>
      </c>
      <c r="D140" s="69" t="s">
        <v>142</v>
      </c>
      <c r="E140" s="155" t="s">
        <v>56</v>
      </c>
      <c r="F140" s="69" t="s">
        <v>1596</v>
      </c>
      <c r="G140" s="69">
        <v>10</v>
      </c>
      <c r="H140" s="273">
        <v>42778.5416666667</v>
      </c>
      <c r="I140" s="273">
        <v>42779.7916666667</v>
      </c>
      <c r="J140" s="88">
        <f t="shared" si="0"/>
        <v>30</v>
      </c>
      <c r="K140" s="69">
        <v>23</v>
      </c>
      <c r="L140" s="276">
        <f t="shared" si="1"/>
        <v>690</v>
      </c>
      <c r="M140" s="29"/>
    </row>
    <row r="141" spans="1:13">
      <c r="A141" s="187">
        <v>42781</v>
      </c>
      <c r="B141" s="155" t="s">
        <v>54</v>
      </c>
      <c r="C141" s="54" t="s">
        <v>163</v>
      </c>
      <c r="D141" s="155" t="s">
        <v>153</v>
      </c>
      <c r="E141" s="69" t="s">
        <v>56</v>
      </c>
      <c r="F141" s="69" t="s">
        <v>812</v>
      </c>
      <c r="G141" s="69">
        <v>12</v>
      </c>
      <c r="H141" s="273">
        <v>42772.4166666667</v>
      </c>
      <c r="I141" s="273">
        <v>42778.7708333333</v>
      </c>
      <c r="J141" s="88">
        <f t="shared" si="0"/>
        <v>152.49999999837</v>
      </c>
      <c r="K141" s="69">
        <v>23</v>
      </c>
      <c r="L141" s="276">
        <f t="shared" si="1"/>
        <v>3507.49999996251</v>
      </c>
      <c r="M141" s="29"/>
    </row>
    <row r="142" spans="1:13">
      <c r="A142" s="187">
        <v>42784</v>
      </c>
      <c r="B142" s="159" t="s">
        <v>54</v>
      </c>
      <c r="C142" s="61" t="s">
        <v>144</v>
      </c>
      <c r="D142" s="69" t="s">
        <v>241</v>
      </c>
      <c r="E142" s="69" t="s">
        <v>56</v>
      </c>
      <c r="F142" s="69" t="s">
        <v>812</v>
      </c>
      <c r="G142" s="69">
        <v>4</v>
      </c>
      <c r="H142" s="273">
        <v>42781.6666666667</v>
      </c>
      <c r="I142" s="273">
        <v>42781.75</v>
      </c>
      <c r="J142" s="88">
        <f t="shared" si="0"/>
        <v>1.99999999918509</v>
      </c>
      <c r="K142" s="69">
        <v>23</v>
      </c>
      <c r="L142" s="276">
        <f t="shared" si="1"/>
        <v>45.9999999812571</v>
      </c>
      <c r="M142" s="29"/>
    </row>
    <row r="143" spans="1:13">
      <c r="A143" s="187">
        <v>42784</v>
      </c>
      <c r="B143" s="155" t="s">
        <v>54</v>
      </c>
      <c r="C143" s="54" t="s">
        <v>163</v>
      </c>
      <c r="D143" s="155" t="s">
        <v>155</v>
      </c>
      <c r="E143" s="69" t="s">
        <v>56</v>
      </c>
      <c r="F143" s="69" t="s">
        <v>812</v>
      </c>
      <c r="G143" s="69">
        <v>7</v>
      </c>
      <c r="H143" s="273">
        <v>42781.8333333333</v>
      </c>
      <c r="I143" s="273">
        <v>42783.4583333333</v>
      </c>
      <c r="J143" s="88">
        <f t="shared" si="0"/>
        <v>39</v>
      </c>
      <c r="K143" s="69">
        <v>23</v>
      </c>
      <c r="L143" s="276">
        <f t="shared" si="1"/>
        <v>897</v>
      </c>
      <c r="M143" s="29"/>
    </row>
    <row r="144" spans="1:13">
      <c r="A144" s="187">
        <v>42784</v>
      </c>
      <c r="B144" s="155" t="s">
        <v>54</v>
      </c>
      <c r="C144" s="188" t="s">
        <v>36</v>
      </c>
      <c r="D144" s="157" t="s">
        <v>105</v>
      </c>
      <c r="E144" s="68" t="s">
        <v>84</v>
      </c>
      <c r="F144" s="69" t="s">
        <v>1016</v>
      </c>
      <c r="G144" s="69">
        <v>8</v>
      </c>
      <c r="H144" s="273">
        <v>42781.5416666667</v>
      </c>
      <c r="I144" s="273">
        <v>42782.7083333333</v>
      </c>
      <c r="J144" s="88">
        <f t="shared" si="0"/>
        <v>27.9999999983702</v>
      </c>
      <c r="K144" s="69">
        <v>23</v>
      </c>
      <c r="L144" s="276">
        <f t="shared" si="1"/>
        <v>643.999999962514</v>
      </c>
      <c r="M144" s="29"/>
    </row>
    <row r="145" spans="1:13">
      <c r="A145" s="187">
        <v>42784</v>
      </c>
      <c r="B145" s="155" t="s">
        <v>54</v>
      </c>
      <c r="C145" s="54" t="s">
        <v>163</v>
      </c>
      <c r="D145" s="155" t="s">
        <v>155</v>
      </c>
      <c r="E145" s="69" t="s">
        <v>56</v>
      </c>
      <c r="F145" s="69" t="s">
        <v>695</v>
      </c>
      <c r="G145" s="69">
        <v>9</v>
      </c>
      <c r="H145" s="273">
        <v>42778.3541666667</v>
      </c>
      <c r="I145" s="273">
        <v>42782.7916666667</v>
      </c>
      <c r="J145" s="88">
        <f t="shared" si="0"/>
        <v>106.5</v>
      </c>
      <c r="K145" s="69">
        <v>23</v>
      </c>
      <c r="L145" s="276">
        <f t="shared" si="1"/>
        <v>2449.5</v>
      </c>
      <c r="M145" s="29"/>
    </row>
    <row r="146" spans="1:13">
      <c r="A146" s="187">
        <v>42784</v>
      </c>
      <c r="B146" s="155" t="s">
        <v>54</v>
      </c>
      <c r="C146" s="54" t="s">
        <v>163</v>
      </c>
      <c r="D146" s="155" t="s">
        <v>154</v>
      </c>
      <c r="E146" s="69" t="s">
        <v>56</v>
      </c>
      <c r="F146" s="69" t="s">
        <v>695</v>
      </c>
      <c r="G146" s="69">
        <v>16</v>
      </c>
      <c r="H146" s="273">
        <v>42776.4166666667</v>
      </c>
      <c r="I146" s="273">
        <v>42780.7083333333</v>
      </c>
      <c r="J146" s="88">
        <v>73.5</v>
      </c>
      <c r="K146" s="69">
        <v>23</v>
      </c>
      <c r="L146" s="276">
        <f t="shared" si="1"/>
        <v>1690.5</v>
      </c>
      <c r="M146" s="29"/>
    </row>
    <row r="147" spans="1:13">
      <c r="A147" s="187">
        <v>42784</v>
      </c>
      <c r="B147" s="155" t="s">
        <v>54</v>
      </c>
      <c r="C147" s="188" t="s">
        <v>27</v>
      </c>
      <c r="D147" s="157" t="s">
        <v>133</v>
      </c>
      <c r="E147" s="155" t="s">
        <v>56</v>
      </c>
      <c r="F147" s="69" t="s">
        <v>695</v>
      </c>
      <c r="G147" s="69">
        <v>4</v>
      </c>
      <c r="H147" s="273">
        <v>42781.75</v>
      </c>
      <c r="I147" s="273">
        <v>42781.875</v>
      </c>
      <c r="J147" s="88">
        <f t="shared" si="0"/>
        <v>3</v>
      </c>
      <c r="K147" s="69">
        <v>23</v>
      </c>
      <c r="L147" s="276">
        <f t="shared" si="1"/>
        <v>69</v>
      </c>
      <c r="M147" s="29"/>
    </row>
    <row r="148" spans="1:13">
      <c r="A148" s="187">
        <v>42784</v>
      </c>
      <c r="B148" s="155" t="s">
        <v>54</v>
      </c>
      <c r="C148" s="188" t="s">
        <v>27</v>
      </c>
      <c r="D148" s="157" t="s">
        <v>130</v>
      </c>
      <c r="E148" s="155" t="s">
        <v>56</v>
      </c>
      <c r="F148" s="69" t="s">
        <v>1592</v>
      </c>
      <c r="G148" s="69">
        <v>3</v>
      </c>
      <c r="H148" s="277">
        <v>42782.6041666667</v>
      </c>
      <c r="I148" s="277">
        <v>42783.0416666667</v>
      </c>
      <c r="J148" s="88">
        <f t="shared" si="0"/>
        <v>10.5</v>
      </c>
      <c r="K148" s="69">
        <v>23</v>
      </c>
      <c r="L148" s="276">
        <v>121</v>
      </c>
      <c r="M148" s="29"/>
    </row>
    <row r="149" spans="1:13">
      <c r="A149" s="187">
        <v>42784</v>
      </c>
      <c r="B149" s="155" t="s">
        <v>54</v>
      </c>
      <c r="C149" s="188" t="s">
        <v>27</v>
      </c>
      <c r="D149" s="157" t="s">
        <v>131</v>
      </c>
      <c r="E149" s="155" t="s">
        <v>56</v>
      </c>
      <c r="F149" s="69" t="s">
        <v>1592</v>
      </c>
      <c r="G149" s="69">
        <v>3</v>
      </c>
      <c r="H149" s="278"/>
      <c r="I149" s="278"/>
      <c r="J149" s="88">
        <f t="shared" si="0"/>
        <v>0</v>
      </c>
      <c r="K149" s="69"/>
      <c r="L149" s="276">
        <v>120.5</v>
      </c>
      <c r="M149" s="29"/>
    </row>
    <row r="150" spans="1:13">
      <c r="A150" s="187">
        <v>42784</v>
      </c>
      <c r="B150" s="155" t="s">
        <v>54</v>
      </c>
      <c r="C150" s="54" t="s">
        <v>163</v>
      </c>
      <c r="D150" s="155" t="s">
        <v>153</v>
      </c>
      <c r="E150" s="69" t="s">
        <v>56</v>
      </c>
      <c r="F150" s="69" t="s">
        <v>1068</v>
      </c>
      <c r="G150" s="69">
        <v>3</v>
      </c>
      <c r="H150" s="273">
        <v>42780.5833333333</v>
      </c>
      <c r="I150" s="273">
        <v>42781.6041666667</v>
      </c>
      <c r="J150" s="88">
        <f t="shared" si="0"/>
        <v>24.5000000016298</v>
      </c>
      <c r="K150" s="69">
        <v>23</v>
      </c>
      <c r="L150" s="276">
        <f t="shared" si="1"/>
        <v>563.500000037486</v>
      </c>
      <c r="M150" s="29"/>
    </row>
    <row r="151" spans="1:13">
      <c r="A151" s="187">
        <v>42787</v>
      </c>
      <c r="B151" s="69" t="s">
        <v>54</v>
      </c>
      <c r="C151" s="61" t="s">
        <v>82</v>
      </c>
      <c r="D151" s="69" t="s">
        <v>183</v>
      </c>
      <c r="E151" s="155" t="s">
        <v>56</v>
      </c>
      <c r="F151" s="69" t="s">
        <v>812</v>
      </c>
      <c r="G151" s="69">
        <v>10</v>
      </c>
      <c r="H151" s="273">
        <v>42782.6458333333</v>
      </c>
      <c r="I151" s="273">
        <v>42783.3333333333</v>
      </c>
      <c r="J151" s="88">
        <f t="shared" si="0"/>
        <v>16.5</v>
      </c>
      <c r="K151" s="69">
        <v>23</v>
      </c>
      <c r="L151" s="276">
        <f t="shared" si="1"/>
        <v>379.5</v>
      </c>
      <c r="M151" s="29"/>
    </row>
    <row r="152" spans="1:13">
      <c r="A152" s="187">
        <v>42787</v>
      </c>
      <c r="B152" s="69" t="s">
        <v>54</v>
      </c>
      <c r="C152" s="61" t="s">
        <v>82</v>
      </c>
      <c r="D152" s="69" t="s">
        <v>183</v>
      </c>
      <c r="E152" s="155" t="s">
        <v>56</v>
      </c>
      <c r="F152" s="69" t="s">
        <v>812</v>
      </c>
      <c r="G152" s="69">
        <v>4</v>
      </c>
      <c r="H152" s="273">
        <v>42783.3333333333</v>
      </c>
      <c r="I152" s="273">
        <v>42783.7083333333</v>
      </c>
      <c r="J152" s="88">
        <f t="shared" si="0"/>
        <v>9</v>
      </c>
      <c r="K152" s="69">
        <v>23</v>
      </c>
      <c r="L152" s="276">
        <f t="shared" si="1"/>
        <v>207</v>
      </c>
      <c r="M152" s="29"/>
    </row>
    <row r="153" spans="1:13">
      <c r="A153" s="187">
        <v>42787</v>
      </c>
      <c r="B153" s="69" t="s">
        <v>54</v>
      </c>
      <c r="C153" s="61" t="s">
        <v>38</v>
      </c>
      <c r="D153" s="69" t="s">
        <v>138</v>
      </c>
      <c r="E153" s="155" t="s">
        <v>56</v>
      </c>
      <c r="F153" s="69" t="s">
        <v>812</v>
      </c>
      <c r="G153" s="69" t="s">
        <v>1558</v>
      </c>
      <c r="H153" s="273">
        <v>42781.6875</v>
      </c>
      <c r="I153" s="273">
        <v>42783.8125</v>
      </c>
      <c r="J153" s="88">
        <v>102</v>
      </c>
      <c r="K153" s="69">
        <v>23</v>
      </c>
      <c r="L153" s="276">
        <f t="shared" ref="L153:L216" si="2">J153*K153</f>
        <v>2346</v>
      </c>
      <c r="M153" s="29" t="s">
        <v>1559</v>
      </c>
    </row>
    <row r="154" spans="1:13">
      <c r="A154" s="187">
        <v>42787</v>
      </c>
      <c r="B154" s="155" t="s">
        <v>54</v>
      </c>
      <c r="C154" s="188" t="s">
        <v>127</v>
      </c>
      <c r="D154" s="157" t="s">
        <v>137</v>
      </c>
      <c r="E154" s="155" t="s">
        <v>56</v>
      </c>
      <c r="F154" s="69" t="s">
        <v>698</v>
      </c>
      <c r="G154" s="69">
        <v>13</v>
      </c>
      <c r="H154" s="273">
        <v>42776.9791666667</v>
      </c>
      <c r="I154" s="273">
        <v>42777.7291666667</v>
      </c>
      <c r="J154" s="88">
        <f t="shared" ref="J153:J216" si="3">(I154-H154)*24</f>
        <v>18</v>
      </c>
      <c r="K154" s="69">
        <v>23</v>
      </c>
      <c r="L154" s="276">
        <f t="shared" si="2"/>
        <v>414</v>
      </c>
      <c r="M154" s="29"/>
    </row>
    <row r="155" spans="1:13">
      <c r="A155" s="187">
        <v>42787</v>
      </c>
      <c r="B155" s="155" t="s">
        <v>54</v>
      </c>
      <c r="C155" s="188" t="s">
        <v>127</v>
      </c>
      <c r="D155" s="157" t="s">
        <v>129</v>
      </c>
      <c r="E155" s="155" t="s">
        <v>56</v>
      </c>
      <c r="F155" s="69" t="s">
        <v>698</v>
      </c>
      <c r="G155" s="69">
        <v>13</v>
      </c>
      <c r="H155" s="273">
        <v>42784.625</v>
      </c>
      <c r="I155" s="273">
        <v>42784.875</v>
      </c>
      <c r="J155" s="88">
        <f t="shared" si="3"/>
        <v>6</v>
      </c>
      <c r="K155" s="69">
        <v>23</v>
      </c>
      <c r="L155" s="276">
        <f t="shared" si="2"/>
        <v>138</v>
      </c>
      <c r="M155" s="29"/>
    </row>
    <row r="156" spans="1:13">
      <c r="A156" s="187">
        <v>42787</v>
      </c>
      <c r="B156" s="155" t="s">
        <v>54</v>
      </c>
      <c r="C156" s="54" t="s">
        <v>163</v>
      </c>
      <c r="D156" s="155" t="s">
        <v>154</v>
      </c>
      <c r="E156" s="69" t="s">
        <v>56</v>
      </c>
      <c r="F156" s="69" t="s">
        <v>812</v>
      </c>
      <c r="G156" s="69">
        <v>6</v>
      </c>
      <c r="H156" s="273">
        <v>42784.0833333333</v>
      </c>
      <c r="I156" s="273">
        <v>42784.9583333333</v>
      </c>
      <c r="J156" s="88">
        <f t="shared" si="3"/>
        <v>21</v>
      </c>
      <c r="K156" s="69">
        <v>23</v>
      </c>
      <c r="L156" s="276">
        <f t="shared" si="2"/>
        <v>483</v>
      </c>
      <c r="M156" s="29"/>
    </row>
    <row r="157" spans="1:13">
      <c r="A157" s="187">
        <v>42787</v>
      </c>
      <c r="B157" s="69" t="s">
        <v>54</v>
      </c>
      <c r="C157" s="61" t="s">
        <v>82</v>
      </c>
      <c r="D157" s="69" t="s">
        <v>188</v>
      </c>
      <c r="E157" s="155" t="s">
        <v>56</v>
      </c>
      <c r="F157" s="69" t="s">
        <v>812</v>
      </c>
      <c r="G157" s="69">
        <v>4</v>
      </c>
      <c r="H157" s="273">
        <v>42783.8333333333</v>
      </c>
      <c r="I157" s="273">
        <v>42784.4375</v>
      </c>
      <c r="J157" s="88">
        <f t="shared" si="3"/>
        <v>14.5000000008149</v>
      </c>
      <c r="K157" s="69">
        <v>23</v>
      </c>
      <c r="L157" s="276">
        <f t="shared" si="2"/>
        <v>333.500000018743</v>
      </c>
      <c r="M157" s="29"/>
    </row>
    <row r="158" spans="1:13">
      <c r="A158" s="187">
        <v>42787</v>
      </c>
      <c r="B158" s="69" t="s">
        <v>54</v>
      </c>
      <c r="C158" s="61" t="s">
        <v>82</v>
      </c>
      <c r="D158" s="69" t="s">
        <v>181</v>
      </c>
      <c r="E158" s="155" t="s">
        <v>56</v>
      </c>
      <c r="F158" s="69" t="s">
        <v>695</v>
      </c>
      <c r="G158" s="69">
        <v>3</v>
      </c>
      <c r="H158" s="273">
        <v>42784.3333333333</v>
      </c>
      <c r="I158" s="273">
        <v>42784.5625</v>
      </c>
      <c r="J158" s="88">
        <f t="shared" si="3"/>
        <v>5.50000000081491</v>
      </c>
      <c r="K158" s="69">
        <v>23</v>
      </c>
      <c r="L158" s="276">
        <f t="shared" si="2"/>
        <v>126.500000018743</v>
      </c>
      <c r="M158" s="29"/>
    </row>
    <row r="159" spans="1:13">
      <c r="A159" s="187">
        <v>42787</v>
      </c>
      <c r="B159" s="69" t="s">
        <v>54</v>
      </c>
      <c r="C159" s="61" t="s">
        <v>163</v>
      </c>
      <c r="D159" s="69" t="s">
        <v>195</v>
      </c>
      <c r="E159" s="155" t="s">
        <v>56</v>
      </c>
      <c r="F159" s="69" t="s">
        <v>812</v>
      </c>
      <c r="G159" s="69">
        <v>4</v>
      </c>
      <c r="H159" s="273">
        <v>42785.7708333333</v>
      </c>
      <c r="I159" s="273">
        <v>42785.9791666667</v>
      </c>
      <c r="J159" s="88">
        <f t="shared" si="3"/>
        <v>5.00000000162981</v>
      </c>
      <c r="K159" s="69">
        <v>23</v>
      </c>
      <c r="L159" s="276">
        <f t="shared" si="2"/>
        <v>115.000000037486</v>
      </c>
      <c r="M159" s="29"/>
    </row>
    <row r="160" spans="1:13">
      <c r="A160" s="187">
        <v>42787</v>
      </c>
      <c r="B160" s="155" t="s">
        <v>54</v>
      </c>
      <c r="C160" s="188" t="s">
        <v>27</v>
      </c>
      <c r="D160" s="157" t="s">
        <v>130</v>
      </c>
      <c r="E160" s="155" t="s">
        <v>56</v>
      </c>
      <c r="F160" s="69" t="s">
        <v>1068</v>
      </c>
      <c r="G160" s="69">
        <v>4</v>
      </c>
      <c r="H160" s="273">
        <v>42785.6875</v>
      </c>
      <c r="I160" s="273">
        <v>42785.7708333333</v>
      </c>
      <c r="J160" s="88">
        <f t="shared" si="3"/>
        <v>1.99999999918509</v>
      </c>
      <c r="K160" s="69">
        <v>23</v>
      </c>
      <c r="L160" s="276">
        <f t="shared" si="2"/>
        <v>45.9999999812571</v>
      </c>
      <c r="M160" s="29"/>
    </row>
    <row r="161" spans="1:13">
      <c r="A161" s="187">
        <v>42787</v>
      </c>
      <c r="B161" s="69" t="s">
        <v>54</v>
      </c>
      <c r="C161" s="61" t="s">
        <v>163</v>
      </c>
      <c r="D161" s="69" t="s">
        <v>194</v>
      </c>
      <c r="E161" s="155" t="s">
        <v>56</v>
      </c>
      <c r="F161" s="69" t="s">
        <v>812</v>
      </c>
      <c r="G161" s="69">
        <v>3</v>
      </c>
      <c r="H161" s="273">
        <v>42785.7708333333</v>
      </c>
      <c r="I161" s="273">
        <v>42786.0416666667</v>
      </c>
      <c r="J161" s="88">
        <f t="shared" si="3"/>
        <v>6.50000000162981</v>
      </c>
      <c r="K161" s="69">
        <v>23</v>
      </c>
      <c r="L161" s="276">
        <f t="shared" si="2"/>
        <v>149.500000037486</v>
      </c>
      <c r="M161" s="29"/>
    </row>
    <row r="162" spans="1:13">
      <c r="A162" s="187">
        <v>42790</v>
      </c>
      <c r="B162" s="155" t="s">
        <v>54</v>
      </c>
      <c r="C162" s="156" t="s">
        <v>30</v>
      </c>
      <c r="D162" s="159" t="s">
        <v>283</v>
      </c>
      <c r="E162" s="160" t="s">
        <v>56</v>
      </c>
      <c r="F162" s="69" t="s">
        <v>690</v>
      </c>
      <c r="G162" s="69">
        <v>13</v>
      </c>
      <c r="H162" s="273">
        <v>42787.9166666667</v>
      </c>
      <c r="I162" s="273">
        <v>42787.9583333333</v>
      </c>
      <c r="J162" s="88">
        <f t="shared" si="3"/>
        <v>0.999999998370185</v>
      </c>
      <c r="K162" s="69">
        <v>23</v>
      </c>
      <c r="L162" s="276">
        <f t="shared" si="2"/>
        <v>22.9999999625143</v>
      </c>
      <c r="M162" s="29"/>
    </row>
    <row r="163" spans="1:13">
      <c r="A163" s="187">
        <v>42790</v>
      </c>
      <c r="B163" s="69" t="s">
        <v>54</v>
      </c>
      <c r="C163" s="61" t="s">
        <v>82</v>
      </c>
      <c r="D163" s="69" t="s">
        <v>181</v>
      </c>
      <c r="E163" s="155" t="s">
        <v>56</v>
      </c>
      <c r="F163" s="69" t="s">
        <v>812</v>
      </c>
      <c r="G163" s="69">
        <v>11</v>
      </c>
      <c r="H163" s="273">
        <v>42785.6041666667</v>
      </c>
      <c r="I163" s="273">
        <v>42786.625</v>
      </c>
      <c r="J163" s="88">
        <f t="shared" si="3"/>
        <v>24.4999999991851</v>
      </c>
      <c r="K163" s="69">
        <v>23</v>
      </c>
      <c r="L163" s="276">
        <f t="shared" si="2"/>
        <v>563.499999981257</v>
      </c>
      <c r="M163" s="29"/>
    </row>
    <row r="164" spans="1:13">
      <c r="A164" s="187">
        <v>42790</v>
      </c>
      <c r="B164" s="69" t="s">
        <v>54</v>
      </c>
      <c r="C164" s="61" t="s">
        <v>82</v>
      </c>
      <c r="D164" s="69" t="s">
        <v>192</v>
      </c>
      <c r="E164" s="155" t="s">
        <v>56</v>
      </c>
      <c r="F164" s="69" t="s">
        <v>695</v>
      </c>
      <c r="G164" s="69">
        <v>11</v>
      </c>
      <c r="H164" s="273">
        <v>42786.625</v>
      </c>
      <c r="I164" s="273">
        <v>42787.5208333333</v>
      </c>
      <c r="J164" s="88">
        <f t="shared" si="3"/>
        <v>21.4999999991851</v>
      </c>
      <c r="K164" s="69">
        <v>23</v>
      </c>
      <c r="L164" s="276">
        <f t="shared" si="2"/>
        <v>494.499999981257</v>
      </c>
      <c r="M164" s="29"/>
    </row>
    <row r="165" spans="1:13">
      <c r="A165" s="187">
        <v>42790</v>
      </c>
      <c r="B165" s="155" t="s">
        <v>54</v>
      </c>
      <c r="C165" s="161" t="s">
        <v>30</v>
      </c>
      <c r="D165" s="162" t="s">
        <v>114</v>
      </c>
      <c r="E165" s="155" t="s">
        <v>56</v>
      </c>
      <c r="F165" s="69" t="s">
        <v>695</v>
      </c>
      <c r="G165" s="69">
        <v>11</v>
      </c>
      <c r="H165" s="273">
        <v>42787.5208333333</v>
      </c>
      <c r="I165" s="273">
        <v>42787.8333333333</v>
      </c>
      <c r="J165" s="88">
        <f t="shared" si="3"/>
        <v>7.5</v>
      </c>
      <c r="K165" s="69">
        <v>23</v>
      </c>
      <c r="L165" s="276">
        <f t="shared" si="2"/>
        <v>172.5</v>
      </c>
      <c r="M165" s="29"/>
    </row>
    <row r="166" spans="1:13">
      <c r="A166" s="187">
        <v>42790</v>
      </c>
      <c r="B166" s="69" t="s">
        <v>54</v>
      </c>
      <c r="C166" s="61" t="s">
        <v>38</v>
      </c>
      <c r="D166" s="69" t="s">
        <v>138</v>
      </c>
      <c r="E166" s="155" t="s">
        <v>56</v>
      </c>
      <c r="F166" s="69" t="s">
        <v>812</v>
      </c>
      <c r="G166" s="69" t="s">
        <v>1558</v>
      </c>
      <c r="H166" s="273">
        <v>42786.3125</v>
      </c>
      <c r="I166" s="273">
        <v>42786.4583333333</v>
      </c>
      <c r="J166" s="88">
        <f t="shared" si="3"/>
        <v>3.49999999918509</v>
      </c>
      <c r="K166" s="69">
        <v>23</v>
      </c>
      <c r="L166" s="276">
        <f t="shared" si="2"/>
        <v>80.4999999812571</v>
      </c>
      <c r="M166" s="29"/>
    </row>
    <row r="167" spans="1:13">
      <c r="A167" s="187">
        <v>42790</v>
      </c>
      <c r="B167" s="155" t="s">
        <v>54</v>
      </c>
      <c r="C167" s="54" t="s">
        <v>163</v>
      </c>
      <c r="D167" s="155" t="s">
        <v>155</v>
      </c>
      <c r="E167" s="69" t="s">
        <v>56</v>
      </c>
      <c r="F167" s="69" t="s">
        <v>695</v>
      </c>
      <c r="G167" s="69">
        <v>5</v>
      </c>
      <c r="H167" s="273">
        <v>42786.4375</v>
      </c>
      <c r="I167" s="273">
        <v>42787.4791666667</v>
      </c>
      <c r="J167" s="88">
        <f t="shared" si="3"/>
        <v>25.0000000008149</v>
      </c>
      <c r="K167" s="69">
        <v>23</v>
      </c>
      <c r="L167" s="276">
        <f t="shared" si="2"/>
        <v>575.000000018743</v>
      </c>
      <c r="M167" s="29"/>
    </row>
    <row r="168" spans="1:13">
      <c r="A168" s="187">
        <v>42793</v>
      </c>
      <c r="B168" s="69" t="s">
        <v>54</v>
      </c>
      <c r="C168" s="61" t="s">
        <v>163</v>
      </c>
      <c r="D168" s="69" t="s">
        <v>191</v>
      </c>
      <c r="E168" s="155" t="s">
        <v>56</v>
      </c>
      <c r="F168" s="69" t="s">
        <v>812</v>
      </c>
      <c r="G168" s="69">
        <v>8</v>
      </c>
      <c r="H168" s="273">
        <v>42789.6458333333</v>
      </c>
      <c r="I168" s="273">
        <v>42790.0833333333</v>
      </c>
      <c r="J168" s="88">
        <f t="shared" si="3"/>
        <v>10.5</v>
      </c>
      <c r="K168" s="69">
        <v>23</v>
      </c>
      <c r="L168" s="276">
        <f t="shared" si="2"/>
        <v>241.5</v>
      </c>
      <c r="M168" s="29"/>
    </row>
    <row r="169" spans="1:13">
      <c r="A169" s="187">
        <v>42793</v>
      </c>
      <c r="B169" s="155" t="s">
        <v>54</v>
      </c>
      <c r="C169" s="61" t="s">
        <v>163</v>
      </c>
      <c r="D169" s="155" t="s">
        <v>154</v>
      </c>
      <c r="E169" s="69" t="s">
        <v>56</v>
      </c>
      <c r="F169" s="69" t="s">
        <v>812</v>
      </c>
      <c r="G169" s="69">
        <v>13</v>
      </c>
      <c r="H169" s="273">
        <v>42787.9583333333</v>
      </c>
      <c r="I169" s="273">
        <v>42789.4166666667</v>
      </c>
      <c r="J169" s="88">
        <f t="shared" si="3"/>
        <v>35.0000000016298</v>
      </c>
      <c r="K169" s="69">
        <v>23</v>
      </c>
      <c r="L169" s="276">
        <f t="shared" si="2"/>
        <v>805.000000037486</v>
      </c>
      <c r="M169" s="29"/>
    </row>
    <row r="170" spans="1:13">
      <c r="A170" s="187">
        <v>42793</v>
      </c>
      <c r="B170" s="69" t="s">
        <v>54</v>
      </c>
      <c r="C170" s="61" t="s">
        <v>38</v>
      </c>
      <c r="D170" s="69" t="s">
        <v>142</v>
      </c>
      <c r="E170" s="155" t="s">
        <v>56</v>
      </c>
      <c r="F170" s="69" t="s">
        <v>751</v>
      </c>
      <c r="G170" s="69">
        <v>3</v>
      </c>
      <c r="H170" s="273">
        <v>42788.9166666667</v>
      </c>
      <c r="I170" s="273">
        <v>42789.2916666667</v>
      </c>
      <c r="J170" s="88">
        <f t="shared" si="3"/>
        <v>9</v>
      </c>
      <c r="K170" s="69">
        <v>23</v>
      </c>
      <c r="L170" s="276">
        <f t="shared" si="2"/>
        <v>207</v>
      </c>
      <c r="M170" s="29"/>
    </row>
    <row r="171" spans="1:13">
      <c r="A171" s="187">
        <v>42793</v>
      </c>
      <c r="B171" s="155" t="s">
        <v>54</v>
      </c>
      <c r="C171" s="61" t="s">
        <v>163</v>
      </c>
      <c r="D171" s="155" t="s">
        <v>153</v>
      </c>
      <c r="E171" s="69" t="s">
        <v>56</v>
      </c>
      <c r="F171" s="69" t="s">
        <v>812</v>
      </c>
      <c r="G171" s="69">
        <v>11</v>
      </c>
      <c r="H171" s="273">
        <v>42782.625</v>
      </c>
      <c r="I171" s="273">
        <v>42783.8333333333</v>
      </c>
      <c r="J171" s="88">
        <f t="shared" si="3"/>
        <v>28.9999999991851</v>
      </c>
      <c r="K171" s="69">
        <v>23</v>
      </c>
      <c r="L171" s="276">
        <f t="shared" si="2"/>
        <v>666.999999981257</v>
      </c>
      <c r="M171" s="29"/>
    </row>
    <row r="172" spans="1:13">
      <c r="A172" s="187">
        <v>42793</v>
      </c>
      <c r="B172" s="155" t="s">
        <v>54</v>
      </c>
      <c r="C172" s="188" t="s">
        <v>27</v>
      </c>
      <c r="D172" s="157" t="s">
        <v>130</v>
      </c>
      <c r="E172" s="155" t="s">
        <v>56</v>
      </c>
      <c r="F172" s="69" t="s">
        <v>1598</v>
      </c>
      <c r="G172" s="69">
        <v>5</v>
      </c>
      <c r="H172" s="273">
        <v>42785.4166666667</v>
      </c>
      <c r="I172" s="273">
        <v>42785.4583333333</v>
      </c>
      <c r="J172" s="88">
        <f t="shared" si="3"/>
        <v>0.999999998370185</v>
      </c>
      <c r="K172" s="69">
        <v>23</v>
      </c>
      <c r="L172" s="276">
        <f t="shared" si="2"/>
        <v>22.9999999625143</v>
      </c>
      <c r="M172" s="29"/>
    </row>
    <row r="173" spans="1:13">
      <c r="A173" s="187">
        <v>42793</v>
      </c>
      <c r="B173" s="155" t="s">
        <v>54</v>
      </c>
      <c r="C173" s="188" t="s">
        <v>27</v>
      </c>
      <c r="D173" s="157" t="s">
        <v>131</v>
      </c>
      <c r="E173" s="155" t="s">
        <v>56</v>
      </c>
      <c r="F173" s="69" t="s">
        <v>1598</v>
      </c>
      <c r="G173" s="69">
        <v>3</v>
      </c>
      <c r="H173" s="273">
        <v>42785.4166666667</v>
      </c>
      <c r="I173" s="273">
        <v>42785.4583333333</v>
      </c>
      <c r="J173" s="88">
        <f t="shared" si="3"/>
        <v>0.999999998370185</v>
      </c>
      <c r="K173" s="69">
        <v>23</v>
      </c>
      <c r="L173" s="276">
        <f t="shared" si="2"/>
        <v>22.9999999625143</v>
      </c>
      <c r="M173" s="29"/>
    </row>
    <row r="174" spans="1:13">
      <c r="A174" s="187">
        <v>42795</v>
      </c>
      <c r="B174" s="69" t="s">
        <v>54</v>
      </c>
      <c r="C174" s="61" t="s">
        <v>38</v>
      </c>
      <c r="D174" s="69" t="s">
        <v>140</v>
      </c>
      <c r="E174" s="155" t="s">
        <v>56</v>
      </c>
      <c r="F174" s="69" t="s">
        <v>751</v>
      </c>
      <c r="G174" s="69">
        <v>3</v>
      </c>
      <c r="H174" s="273">
        <v>42790.4583333333</v>
      </c>
      <c r="I174" s="273">
        <v>42791.6458333333</v>
      </c>
      <c r="J174" s="88">
        <f t="shared" si="3"/>
        <v>28.5</v>
      </c>
      <c r="K174" s="69">
        <v>23</v>
      </c>
      <c r="L174" s="276">
        <f t="shared" si="2"/>
        <v>655.5</v>
      </c>
      <c r="M174" s="29"/>
    </row>
    <row r="175" spans="1:13">
      <c r="A175" s="187">
        <v>42795</v>
      </c>
      <c r="B175" s="69" t="s">
        <v>54</v>
      </c>
      <c r="C175" s="61" t="s">
        <v>144</v>
      </c>
      <c r="D175" s="69" t="s">
        <v>145</v>
      </c>
      <c r="E175" s="69" t="s">
        <v>56</v>
      </c>
      <c r="F175" s="69" t="s">
        <v>1599</v>
      </c>
      <c r="G175" s="69">
        <v>3</v>
      </c>
      <c r="H175" s="273">
        <v>42792.3541666667</v>
      </c>
      <c r="I175" s="273">
        <v>42792.4166666667</v>
      </c>
      <c r="J175" s="88">
        <f t="shared" si="3"/>
        <v>1.5</v>
      </c>
      <c r="K175" s="69">
        <v>23</v>
      </c>
      <c r="L175" s="276">
        <f t="shared" si="2"/>
        <v>34.5</v>
      </c>
      <c r="M175" s="29"/>
    </row>
    <row r="176" spans="1:13">
      <c r="A176" s="187">
        <v>42795</v>
      </c>
      <c r="B176" s="155" t="s">
        <v>54</v>
      </c>
      <c r="C176" s="54" t="s">
        <v>163</v>
      </c>
      <c r="D176" s="155" t="s">
        <v>155</v>
      </c>
      <c r="E176" s="69" t="s">
        <v>56</v>
      </c>
      <c r="F176" s="69" t="s">
        <v>695</v>
      </c>
      <c r="G176" s="69">
        <v>13</v>
      </c>
      <c r="H176" s="273">
        <v>42789.8958333333</v>
      </c>
      <c r="I176" s="273">
        <v>42790.9791666667</v>
      </c>
      <c r="J176" s="88">
        <f t="shared" si="3"/>
        <v>26.0000000016298</v>
      </c>
      <c r="K176" s="69">
        <v>23</v>
      </c>
      <c r="L176" s="276">
        <f t="shared" si="2"/>
        <v>598.000000037486</v>
      </c>
      <c r="M176" s="29"/>
    </row>
    <row r="177" spans="1:13">
      <c r="A177" s="187">
        <v>42795</v>
      </c>
      <c r="B177" s="69" t="s">
        <v>54</v>
      </c>
      <c r="C177" s="54" t="s">
        <v>163</v>
      </c>
      <c r="D177" s="69" t="s">
        <v>188</v>
      </c>
      <c r="E177" s="155" t="s">
        <v>56</v>
      </c>
      <c r="F177" s="69" t="s">
        <v>695</v>
      </c>
      <c r="G177" s="69">
        <v>11</v>
      </c>
      <c r="H177" s="273">
        <v>42789.6875</v>
      </c>
      <c r="I177" s="273">
        <v>42789.8541666667</v>
      </c>
      <c r="J177" s="88">
        <f t="shared" si="3"/>
        <v>4.00000000081491</v>
      </c>
      <c r="K177" s="69">
        <v>23</v>
      </c>
      <c r="L177" s="276">
        <f t="shared" si="2"/>
        <v>92.0000000187429</v>
      </c>
      <c r="M177" s="29"/>
    </row>
    <row r="178" spans="1:13">
      <c r="A178" s="187">
        <v>42795</v>
      </c>
      <c r="B178" s="69" t="s">
        <v>54</v>
      </c>
      <c r="C178" s="61" t="s">
        <v>38</v>
      </c>
      <c r="D178" s="69" t="s">
        <v>140</v>
      </c>
      <c r="E178" s="155" t="s">
        <v>56</v>
      </c>
      <c r="F178" s="69" t="s">
        <v>698</v>
      </c>
      <c r="G178" s="69">
        <v>11</v>
      </c>
      <c r="H178" s="273">
        <v>42789.8958333333</v>
      </c>
      <c r="I178" s="273">
        <v>42793.4166666667</v>
      </c>
      <c r="J178" s="88">
        <f t="shared" si="3"/>
        <v>84.5000000016298</v>
      </c>
      <c r="K178" s="69">
        <v>23</v>
      </c>
      <c r="L178" s="276">
        <f t="shared" si="2"/>
        <v>1943.50000003749</v>
      </c>
      <c r="M178" s="29"/>
    </row>
    <row r="179" spans="1:13">
      <c r="A179" s="187">
        <v>42795</v>
      </c>
      <c r="B179" s="69" t="s">
        <v>54</v>
      </c>
      <c r="C179" s="61" t="s">
        <v>38</v>
      </c>
      <c r="D179" s="69" t="s">
        <v>140</v>
      </c>
      <c r="E179" s="155" t="s">
        <v>56</v>
      </c>
      <c r="F179" s="69" t="s">
        <v>698</v>
      </c>
      <c r="G179" s="69">
        <v>10</v>
      </c>
      <c r="H179" s="273">
        <v>42789.8958333333</v>
      </c>
      <c r="I179" s="273">
        <v>42792.8333333333</v>
      </c>
      <c r="J179" s="88">
        <f t="shared" si="3"/>
        <v>70.5</v>
      </c>
      <c r="K179" s="69">
        <v>23</v>
      </c>
      <c r="L179" s="276">
        <f t="shared" si="2"/>
        <v>1621.5</v>
      </c>
      <c r="M179" s="29"/>
    </row>
    <row r="180" spans="1:13">
      <c r="A180" s="187">
        <v>42795</v>
      </c>
      <c r="B180" s="155" t="s">
        <v>54</v>
      </c>
      <c r="C180" s="188" t="s">
        <v>30</v>
      </c>
      <c r="D180" s="157" t="s">
        <v>123</v>
      </c>
      <c r="E180" s="155" t="s">
        <v>56</v>
      </c>
      <c r="F180" s="69" t="s">
        <v>1085</v>
      </c>
      <c r="G180" s="69">
        <v>10</v>
      </c>
      <c r="H180" s="273">
        <v>42793.8333333333</v>
      </c>
      <c r="I180" s="273">
        <v>42793.9375</v>
      </c>
      <c r="J180" s="88">
        <f t="shared" si="3"/>
        <v>2.50000000081491</v>
      </c>
      <c r="K180" s="69">
        <v>23</v>
      </c>
      <c r="L180" s="276">
        <f t="shared" si="2"/>
        <v>57.5000000187429</v>
      </c>
      <c r="M180" s="29"/>
    </row>
    <row r="181" spans="1:13">
      <c r="A181" s="187">
        <v>42795</v>
      </c>
      <c r="B181" s="69" t="s">
        <v>54</v>
      </c>
      <c r="C181" s="61" t="s">
        <v>38</v>
      </c>
      <c r="D181" s="69" t="s">
        <v>138</v>
      </c>
      <c r="E181" s="155" t="s">
        <v>56</v>
      </c>
      <c r="F181" s="69" t="s">
        <v>812</v>
      </c>
      <c r="G181" s="69">
        <v>14</v>
      </c>
      <c r="H181" s="273">
        <v>42794.8333333333</v>
      </c>
      <c r="I181" s="273">
        <v>42795.0416666667</v>
      </c>
      <c r="J181" s="88">
        <f t="shared" si="3"/>
        <v>5.00000000162981</v>
      </c>
      <c r="K181" s="69">
        <v>23</v>
      </c>
      <c r="L181" s="276">
        <f t="shared" si="2"/>
        <v>115.000000037486</v>
      </c>
      <c r="M181" s="29"/>
    </row>
    <row r="182" spans="1:13">
      <c r="A182" s="187">
        <v>42795</v>
      </c>
      <c r="B182" s="155" t="s">
        <v>54</v>
      </c>
      <c r="C182" s="164" t="s">
        <v>163</v>
      </c>
      <c r="D182" s="165" t="s">
        <v>176</v>
      </c>
      <c r="E182" s="242" t="s">
        <v>177</v>
      </c>
      <c r="F182" s="69" t="s">
        <v>695</v>
      </c>
      <c r="G182" s="69">
        <v>3</v>
      </c>
      <c r="H182" s="273">
        <v>42794.375</v>
      </c>
      <c r="I182" s="273">
        <v>42794.625</v>
      </c>
      <c r="J182" s="88">
        <f t="shared" si="3"/>
        <v>6</v>
      </c>
      <c r="K182" s="69">
        <v>23</v>
      </c>
      <c r="L182" s="276">
        <f t="shared" si="2"/>
        <v>138</v>
      </c>
      <c r="M182" s="29"/>
    </row>
    <row r="183" spans="1:13">
      <c r="A183" s="187">
        <v>42795</v>
      </c>
      <c r="B183" s="69" t="s">
        <v>54</v>
      </c>
      <c r="C183" s="61" t="s">
        <v>38</v>
      </c>
      <c r="D183" s="69" t="s">
        <v>142</v>
      </c>
      <c r="E183" s="155" t="s">
        <v>56</v>
      </c>
      <c r="F183" s="69" t="s">
        <v>690</v>
      </c>
      <c r="G183" s="69">
        <v>3</v>
      </c>
      <c r="H183" s="273">
        <v>42794.625</v>
      </c>
      <c r="I183" s="273">
        <v>42794.6666666667</v>
      </c>
      <c r="J183" s="88">
        <f t="shared" si="3"/>
        <v>1.00000000081491</v>
      </c>
      <c r="K183" s="69">
        <v>23</v>
      </c>
      <c r="L183" s="276">
        <f t="shared" si="2"/>
        <v>23.0000000187429</v>
      </c>
      <c r="M183" s="29"/>
    </row>
    <row r="184" spans="1:13">
      <c r="A184" s="187">
        <v>42795</v>
      </c>
      <c r="B184" s="68" t="s">
        <v>54</v>
      </c>
      <c r="C184" s="54" t="s">
        <v>36</v>
      </c>
      <c r="D184" s="168" t="s">
        <v>492</v>
      </c>
      <c r="E184" s="155" t="s">
        <v>491</v>
      </c>
      <c r="F184" s="69" t="s">
        <v>812</v>
      </c>
      <c r="G184" s="69">
        <v>3</v>
      </c>
      <c r="H184" s="273">
        <v>42794.6666666667</v>
      </c>
      <c r="I184" s="273">
        <v>42795.3125</v>
      </c>
      <c r="J184" s="88">
        <f t="shared" si="3"/>
        <v>15.4999999991851</v>
      </c>
      <c r="K184" s="69">
        <v>23</v>
      </c>
      <c r="L184" s="276">
        <f t="shared" si="2"/>
        <v>356.499999981257</v>
      </c>
      <c r="M184" s="29"/>
    </row>
    <row r="185" spans="1:13">
      <c r="A185" s="187">
        <v>42795</v>
      </c>
      <c r="B185" s="155" t="s">
        <v>54</v>
      </c>
      <c r="C185" s="164" t="s">
        <v>163</v>
      </c>
      <c r="D185" s="165" t="s">
        <v>172</v>
      </c>
      <c r="E185" s="242" t="s">
        <v>173</v>
      </c>
      <c r="F185" s="69" t="s">
        <v>695</v>
      </c>
      <c r="G185" s="69">
        <v>3</v>
      </c>
      <c r="H185" s="273">
        <v>42793.4583333333</v>
      </c>
      <c r="I185" s="273">
        <v>42794.375</v>
      </c>
      <c r="J185" s="88">
        <f t="shared" si="3"/>
        <v>22.0000000008149</v>
      </c>
      <c r="K185" s="69">
        <v>23</v>
      </c>
      <c r="L185" s="276">
        <f t="shared" si="2"/>
        <v>506.000000018743</v>
      </c>
      <c r="M185" s="29"/>
    </row>
    <row r="186" spans="1:13">
      <c r="A186" s="187">
        <v>42803</v>
      </c>
      <c r="B186" s="69" t="s">
        <v>54</v>
      </c>
      <c r="C186" s="61" t="s">
        <v>38</v>
      </c>
      <c r="D186" s="69" t="s">
        <v>138</v>
      </c>
      <c r="E186" s="155" t="s">
        <v>56</v>
      </c>
      <c r="F186" s="69" t="s">
        <v>812</v>
      </c>
      <c r="G186" s="69">
        <v>14</v>
      </c>
      <c r="H186" s="273">
        <v>42795.3333333333</v>
      </c>
      <c r="I186" s="273">
        <v>42795.4375</v>
      </c>
      <c r="J186" s="88">
        <f t="shared" si="3"/>
        <v>2.50000000081491</v>
      </c>
      <c r="K186" s="69">
        <v>23</v>
      </c>
      <c r="L186" s="276">
        <f t="shared" si="2"/>
        <v>57.5000000187429</v>
      </c>
      <c r="M186" s="29"/>
    </row>
    <row r="187" spans="1:13">
      <c r="A187" s="187">
        <v>42803</v>
      </c>
      <c r="B187" s="155" t="s">
        <v>54</v>
      </c>
      <c r="C187" s="164" t="s">
        <v>163</v>
      </c>
      <c r="D187" s="165" t="s">
        <v>172</v>
      </c>
      <c r="E187" s="242" t="s">
        <v>173</v>
      </c>
      <c r="F187" s="69" t="s">
        <v>812</v>
      </c>
      <c r="G187" s="69">
        <v>7</v>
      </c>
      <c r="H187" s="273">
        <v>42798.4375</v>
      </c>
      <c r="I187" s="273">
        <v>42798.8541666667</v>
      </c>
      <c r="J187" s="88">
        <f t="shared" si="3"/>
        <v>10.0000000008149</v>
      </c>
      <c r="K187" s="69">
        <v>23</v>
      </c>
      <c r="L187" s="276">
        <f t="shared" si="2"/>
        <v>230.000000018743</v>
      </c>
      <c r="M187" s="29"/>
    </row>
    <row r="188" spans="1:13">
      <c r="A188" s="187">
        <v>42803</v>
      </c>
      <c r="B188" s="155" t="s">
        <v>54</v>
      </c>
      <c r="C188" s="164" t="s">
        <v>163</v>
      </c>
      <c r="D188" s="165" t="s">
        <v>164</v>
      </c>
      <c r="E188" s="242" t="s">
        <v>165</v>
      </c>
      <c r="F188" s="69" t="s">
        <v>695</v>
      </c>
      <c r="G188" s="69">
        <v>3</v>
      </c>
      <c r="H188" s="273">
        <v>42795.9583333333</v>
      </c>
      <c r="I188" s="273">
        <v>42797.875</v>
      </c>
      <c r="J188" s="88">
        <f t="shared" si="3"/>
        <v>46.0000000008149</v>
      </c>
      <c r="K188" s="69">
        <v>23</v>
      </c>
      <c r="L188" s="276">
        <f t="shared" si="2"/>
        <v>1058.00000001874</v>
      </c>
      <c r="M188" s="29"/>
    </row>
    <row r="189" spans="1:13">
      <c r="A189" s="187">
        <v>42803</v>
      </c>
      <c r="B189" s="155" t="s">
        <v>54</v>
      </c>
      <c r="C189" s="164" t="s">
        <v>163</v>
      </c>
      <c r="D189" s="165" t="s">
        <v>166</v>
      </c>
      <c r="E189" s="242" t="s">
        <v>167</v>
      </c>
      <c r="F189" s="69" t="s">
        <v>1600</v>
      </c>
      <c r="G189" s="69">
        <v>3</v>
      </c>
      <c r="H189" s="273">
        <v>42795.2916666667</v>
      </c>
      <c r="I189" s="273">
        <v>42795.9583333333</v>
      </c>
      <c r="J189" s="88">
        <f t="shared" si="3"/>
        <v>15.9999999983702</v>
      </c>
      <c r="K189" s="69">
        <v>23</v>
      </c>
      <c r="L189" s="276">
        <f t="shared" si="2"/>
        <v>367.999999962514</v>
      </c>
      <c r="M189" s="29"/>
    </row>
    <row r="190" spans="1:13">
      <c r="A190" s="187">
        <v>42803</v>
      </c>
      <c r="B190" s="69" t="s">
        <v>54</v>
      </c>
      <c r="C190" s="61" t="s">
        <v>45</v>
      </c>
      <c r="D190" s="69" t="s">
        <v>157</v>
      </c>
      <c r="E190" s="69" t="s">
        <v>56</v>
      </c>
      <c r="F190" s="69" t="s">
        <v>695</v>
      </c>
      <c r="G190" s="69">
        <v>8</v>
      </c>
      <c r="H190" s="273">
        <v>42798.2916666667</v>
      </c>
      <c r="I190" s="273">
        <v>42798.5</v>
      </c>
      <c r="J190" s="88">
        <f t="shared" si="3"/>
        <v>4.99999999918509</v>
      </c>
      <c r="K190" s="69">
        <v>23</v>
      </c>
      <c r="L190" s="276">
        <f t="shared" si="2"/>
        <v>114.999999981257</v>
      </c>
      <c r="M190" s="29"/>
    </row>
    <row r="191" spans="1:13">
      <c r="A191" s="187">
        <v>42803</v>
      </c>
      <c r="B191" s="155" t="s">
        <v>54</v>
      </c>
      <c r="C191" s="164" t="s">
        <v>163</v>
      </c>
      <c r="D191" s="165" t="s">
        <v>170</v>
      </c>
      <c r="E191" s="242" t="s">
        <v>171</v>
      </c>
      <c r="F191" s="69" t="s">
        <v>695</v>
      </c>
      <c r="G191" s="69">
        <v>3</v>
      </c>
      <c r="H191" s="273">
        <v>42798.4375</v>
      </c>
      <c r="I191" s="273">
        <v>42800.6875</v>
      </c>
      <c r="J191" s="88">
        <f t="shared" si="3"/>
        <v>54</v>
      </c>
      <c r="K191" s="69">
        <v>23</v>
      </c>
      <c r="L191" s="276">
        <f t="shared" si="2"/>
        <v>1242</v>
      </c>
      <c r="M191" s="29"/>
    </row>
    <row r="192" spans="1:13">
      <c r="A192" s="187">
        <v>42803</v>
      </c>
      <c r="B192" s="155" t="s">
        <v>54</v>
      </c>
      <c r="C192" s="188" t="s">
        <v>30</v>
      </c>
      <c r="D192" s="157" t="s">
        <v>126</v>
      </c>
      <c r="E192" s="155" t="s">
        <v>56</v>
      </c>
      <c r="F192" s="69" t="s">
        <v>1016</v>
      </c>
      <c r="G192" s="69">
        <v>9</v>
      </c>
      <c r="H192" s="273">
        <v>42800.2708333333</v>
      </c>
      <c r="I192" s="273">
        <v>42800.4375</v>
      </c>
      <c r="J192" s="88">
        <f t="shared" si="3"/>
        <v>4.00000000081491</v>
      </c>
      <c r="K192" s="69">
        <v>23</v>
      </c>
      <c r="L192" s="276">
        <f t="shared" si="2"/>
        <v>92.0000000187429</v>
      </c>
      <c r="M192" s="29"/>
    </row>
    <row r="193" spans="1:13">
      <c r="A193" s="187">
        <v>42803</v>
      </c>
      <c r="B193" s="69" t="s">
        <v>54</v>
      </c>
      <c r="C193" s="61" t="s">
        <v>163</v>
      </c>
      <c r="D193" s="69" t="s">
        <v>190</v>
      </c>
      <c r="E193" s="155" t="s">
        <v>56</v>
      </c>
      <c r="F193" s="69" t="s">
        <v>695</v>
      </c>
      <c r="G193" s="69">
        <v>13</v>
      </c>
      <c r="H193" s="273">
        <v>42799.4166666667</v>
      </c>
      <c r="I193" s="273">
        <v>42800.3125</v>
      </c>
      <c r="J193" s="88">
        <f t="shared" si="3"/>
        <v>21.4999999991851</v>
      </c>
      <c r="K193" s="69">
        <v>23</v>
      </c>
      <c r="L193" s="276">
        <f t="shared" si="2"/>
        <v>494.499999981257</v>
      </c>
      <c r="M193" s="29"/>
    </row>
    <row r="194" spans="1:13">
      <c r="A194" s="187">
        <v>42807</v>
      </c>
      <c r="B194" s="168" t="s">
        <v>54</v>
      </c>
      <c r="C194" s="167" t="s">
        <v>30</v>
      </c>
      <c r="D194" s="154" t="s">
        <v>285</v>
      </c>
      <c r="E194" s="154" t="s">
        <v>284</v>
      </c>
      <c r="F194" s="69" t="s">
        <v>902</v>
      </c>
      <c r="G194" s="69">
        <v>17</v>
      </c>
      <c r="H194" s="273">
        <v>42801.9375</v>
      </c>
      <c r="I194" s="273">
        <v>42802.625</v>
      </c>
      <c r="J194" s="88">
        <f t="shared" si="3"/>
        <v>16.5</v>
      </c>
      <c r="K194" s="69">
        <v>23</v>
      </c>
      <c r="L194" s="276">
        <f t="shared" si="2"/>
        <v>379.5</v>
      </c>
      <c r="M194" s="29"/>
    </row>
    <row r="195" spans="1:13">
      <c r="A195" s="187">
        <v>42807</v>
      </c>
      <c r="B195" s="69" t="s">
        <v>54</v>
      </c>
      <c r="C195" s="61" t="s">
        <v>197</v>
      </c>
      <c r="D195" s="69" t="s">
        <v>198</v>
      </c>
      <c r="E195" s="155" t="s">
        <v>56</v>
      </c>
      <c r="F195" s="69" t="s">
        <v>1396</v>
      </c>
      <c r="G195" s="69">
        <v>14</v>
      </c>
      <c r="H195" s="273">
        <v>42801.2916666667</v>
      </c>
      <c r="I195" s="273">
        <v>42802.4375</v>
      </c>
      <c r="J195" s="88">
        <f t="shared" si="3"/>
        <v>27.4999999991851</v>
      </c>
      <c r="K195" s="69">
        <v>23</v>
      </c>
      <c r="L195" s="276">
        <f t="shared" si="2"/>
        <v>632.499999981257</v>
      </c>
      <c r="M195" s="29"/>
    </row>
    <row r="196" spans="1:13">
      <c r="A196" s="187">
        <v>42807</v>
      </c>
      <c r="B196" s="69" t="s">
        <v>54</v>
      </c>
      <c r="C196" s="61" t="s">
        <v>295</v>
      </c>
      <c r="D196" s="69" t="s">
        <v>213</v>
      </c>
      <c r="E196" s="155" t="s">
        <v>56</v>
      </c>
      <c r="F196" s="69" t="s">
        <v>812</v>
      </c>
      <c r="G196" s="69">
        <v>13</v>
      </c>
      <c r="H196" s="273">
        <v>42802.1666666667</v>
      </c>
      <c r="I196" s="273">
        <v>42802.6666666667</v>
      </c>
      <c r="J196" s="88">
        <f t="shared" si="3"/>
        <v>12</v>
      </c>
      <c r="K196" s="69">
        <v>23</v>
      </c>
      <c r="L196" s="276">
        <f t="shared" si="2"/>
        <v>276</v>
      </c>
      <c r="M196" s="29"/>
    </row>
    <row r="197" spans="1:13">
      <c r="A197" s="187">
        <v>42807</v>
      </c>
      <c r="B197" s="155" t="s">
        <v>54</v>
      </c>
      <c r="C197" s="161" t="s">
        <v>96</v>
      </c>
      <c r="D197" s="166" t="s">
        <v>97</v>
      </c>
      <c r="E197" s="68" t="s">
        <v>84</v>
      </c>
      <c r="F197" s="69" t="s">
        <v>812</v>
      </c>
      <c r="G197" s="69">
        <v>5</v>
      </c>
      <c r="H197" s="273">
        <v>42800.7708333333</v>
      </c>
      <c r="I197" s="273">
        <v>42801.8125</v>
      </c>
      <c r="J197" s="88">
        <f t="shared" si="3"/>
        <v>25.0000000008149</v>
      </c>
      <c r="K197" s="69">
        <v>23</v>
      </c>
      <c r="L197" s="276">
        <f t="shared" si="2"/>
        <v>575.000000018743</v>
      </c>
      <c r="M197" s="29"/>
    </row>
    <row r="198" spans="1:13">
      <c r="A198" s="187">
        <v>42807</v>
      </c>
      <c r="B198" s="155" t="s">
        <v>54</v>
      </c>
      <c r="C198" s="164" t="s">
        <v>163</v>
      </c>
      <c r="D198" s="165" t="s">
        <v>170</v>
      </c>
      <c r="E198" s="242" t="s">
        <v>171</v>
      </c>
      <c r="F198" s="69" t="s">
        <v>812</v>
      </c>
      <c r="G198" s="69">
        <v>17</v>
      </c>
      <c r="H198" s="273">
        <v>42800.6666666667</v>
      </c>
      <c r="I198" s="273">
        <v>42803.25</v>
      </c>
      <c r="J198" s="88">
        <f t="shared" si="3"/>
        <v>61.9999999991851</v>
      </c>
      <c r="K198" s="69">
        <v>23</v>
      </c>
      <c r="L198" s="276">
        <f t="shared" si="2"/>
        <v>1425.99999998126</v>
      </c>
      <c r="M198" s="29"/>
    </row>
    <row r="199" spans="1:13">
      <c r="A199" s="187">
        <v>42807</v>
      </c>
      <c r="B199" s="69" t="s">
        <v>54</v>
      </c>
      <c r="C199" s="61" t="s">
        <v>38</v>
      </c>
      <c r="D199" s="69" t="s">
        <v>142</v>
      </c>
      <c r="E199" s="155" t="s">
        <v>56</v>
      </c>
      <c r="F199" s="69" t="s">
        <v>987</v>
      </c>
      <c r="G199" s="69">
        <v>14</v>
      </c>
      <c r="H199" s="273">
        <v>42806.3333333333</v>
      </c>
      <c r="I199" s="273">
        <v>42806.9166666667</v>
      </c>
      <c r="J199" s="88">
        <f t="shared" si="3"/>
        <v>14.0000000016298</v>
      </c>
      <c r="K199" s="69">
        <v>23</v>
      </c>
      <c r="L199" s="276">
        <f t="shared" si="2"/>
        <v>322.000000037486</v>
      </c>
      <c r="M199" s="29"/>
    </row>
    <row r="200" ht="24" spans="1:13">
      <c r="A200" s="187">
        <v>42807</v>
      </c>
      <c r="B200" s="69" t="s">
        <v>54</v>
      </c>
      <c r="C200" s="61" t="s">
        <v>38</v>
      </c>
      <c r="D200" s="69" t="s">
        <v>142</v>
      </c>
      <c r="E200" s="155" t="s">
        <v>56</v>
      </c>
      <c r="F200" s="69" t="s">
        <v>695</v>
      </c>
      <c r="G200" s="69" t="s">
        <v>1601</v>
      </c>
      <c r="H200" s="273">
        <v>42794.375</v>
      </c>
      <c r="I200" s="273">
        <v>42805.3958333333</v>
      </c>
      <c r="J200" s="88">
        <v>529</v>
      </c>
      <c r="K200" s="69">
        <v>23</v>
      </c>
      <c r="L200" s="276">
        <f t="shared" si="2"/>
        <v>12167</v>
      </c>
      <c r="M200" s="29"/>
    </row>
    <row r="201" spans="1:13">
      <c r="A201" s="187">
        <v>42807</v>
      </c>
      <c r="B201" s="69" t="s">
        <v>54</v>
      </c>
      <c r="C201" s="61" t="s">
        <v>197</v>
      </c>
      <c r="D201" s="69" t="s">
        <v>198</v>
      </c>
      <c r="E201" s="155" t="s">
        <v>56</v>
      </c>
      <c r="F201" s="69" t="s">
        <v>812</v>
      </c>
      <c r="G201" s="69">
        <v>7</v>
      </c>
      <c r="H201" s="273">
        <v>42806.875</v>
      </c>
      <c r="I201" s="273">
        <v>42807</v>
      </c>
      <c r="J201" s="88">
        <f t="shared" ref="J201:J216" si="4">(I201-H201)*24</f>
        <v>3</v>
      </c>
      <c r="K201" s="69">
        <v>23</v>
      </c>
      <c r="L201" s="276">
        <f t="shared" si="2"/>
        <v>69</v>
      </c>
      <c r="M201" s="29"/>
    </row>
    <row r="202" spans="1:13">
      <c r="A202" s="187">
        <v>42807</v>
      </c>
      <c r="B202" s="155" t="s">
        <v>54</v>
      </c>
      <c r="C202" s="164" t="s">
        <v>163</v>
      </c>
      <c r="D202" s="165" t="s">
        <v>176</v>
      </c>
      <c r="E202" s="242" t="s">
        <v>177</v>
      </c>
      <c r="F202" s="69" t="s">
        <v>812</v>
      </c>
      <c r="G202" s="69">
        <v>8</v>
      </c>
      <c r="H202" s="273">
        <v>42806.7916666667</v>
      </c>
      <c r="I202" s="273">
        <v>42806.9583333333</v>
      </c>
      <c r="J202" s="88">
        <f t="shared" si="4"/>
        <v>3.99999999837019</v>
      </c>
      <c r="K202" s="69">
        <v>23</v>
      </c>
      <c r="L202" s="276">
        <f t="shared" si="2"/>
        <v>91.9999999625143</v>
      </c>
      <c r="M202" s="29"/>
    </row>
    <row r="203" spans="1:13">
      <c r="A203" s="187">
        <v>42807</v>
      </c>
      <c r="B203" s="69" t="s">
        <v>54</v>
      </c>
      <c r="C203" s="61" t="s">
        <v>38</v>
      </c>
      <c r="D203" s="69" t="s">
        <v>138</v>
      </c>
      <c r="E203" s="155" t="s">
        <v>56</v>
      </c>
      <c r="F203" s="69" t="s">
        <v>812</v>
      </c>
      <c r="G203" s="69">
        <v>9</v>
      </c>
      <c r="H203" s="273">
        <v>42805.625</v>
      </c>
      <c r="I203" s="273">
        <v>42805.8958333333</v>
      </c>
      <c r="J203" s="88">
        <f t="shared" si="4"/>
        <v>6.49999999918509</v>
      </c>
      <c r="K203" s="69">
        <v>23</v>
      </c>
      <c r="L203" s="276">
        <f t="shared" si="2"/>
        <v>149.499999981257</v>
      </c>
      <c r="M203" s="29"/>
    </row>
    <row r="204" spans="1:13">
      <c r="A204" s="187">
        <v>42807</v>
      </c>
      <c r="B204" s="155" t="s">
        <v>54</v>
      </c>
      <c r="C204" s="188" t="s">
        <v>27</v>
      </c>
      <c r="D204" s="157" t="s">
        <v>130</v>
      </c>
      <c r="E204" s="155" t="s">
        <v>56</v>
      </c>
      <c r="F204" s="69" t="s">
        <v>1602</v>
      </c>
      <c r="G204" s="69">
        <v>10</v>
      </c>
      <c r="H204" s="273">
        <v>42804.3541666667</v>
      </c>
      <c r="I204" s="273">
        <v>42804.5833333333</v>
      </c>
      <c r="J204" s="88">
        <f t="shared" si="4"/>
        <v>5.49999999837019</v>
      </c>
      <c r="K204" s="69">
        <v>23</v>
      </c>
      <c r="L204" s="276">
        <f t="shared" si="2"/>
        <v>126.499999962514</v>
      </c>
      <c r="M204" s="29"/>
    </row>
    <row r="205" spans="1:13">
      <c r="A205" s="187">
        <v>42807</v>
      </c>
      <c r="B205" s="155" t="s">
        <v>54</v>
      </c>
      <c r="C205" s="156" t="s">
        <v>27</v>
      </c>
      <c r="D205" s="159" t="s">
        <v>292</v>
      </c>
      <c r="E205" s="160" t="s">
        <v>56</v>
      </c>
      <c r="F205" s="69" t="s">
        <v>812</v>
      </c>
      <c r="G205" s="69">
        <v>10</v>
      </c>
      <c r="H205" s="273">
        <v>42802.0833333333</v>
      </c>
      <c r="I205" s="273">
        <v>42803.2916666667</v>
      </c>
      <c r="J205" s="88">
        <f t="shared" si="4"/>
        <v>29.0000000016298</v>
      </c>
      <c r="K205" s="69">
        <v>23</v>
      </c>
      <c r="L205" s="276">
        <f t="shared" si="2"/>
        <v>667.000000037486</v>
      </c>
      <c r="M205" s="29"/>
    </row>
    <row r="206" spans="1:13">
      <c r="A206" s="187">
        <v>42807</v>
      </c>
      <c r="B206" s="155" t="s">
        <v>54</v>
      </c>
      <c r="C206" s="54" t="s">
        <v>163</v>
      </c>
      <c r="D206" s="155" t="s">
        <v>155</v>
      </c>
      <c r="E206" s="69" t="s">
        <v>56</v>
      </c>
      <c r="F206" s="69" t="s">
        <v>695</v>
      </c>
      <c r="G206" s="69">
        <v>5</v>
      </c>
      <c r="H206" s="273">
        <v>42790.2916666667</v>
      </c>
      <c r="I206" s="273">
        <v>42790.5833333333</v>
      </c>
      <c r="J206" s="88">
        <f t="shared" si="4"/>
        <v>6.99999999837019</v>
      </c>
      <c r="K206" s="69">
        <v>23</v>
      </c>
      <c r="L206" s="276">
        <f t="shared" si="2"/>
        <v>160.999999962514</v>
      </c>
      <c r="M206" s="29"/>
    </row>
    <row r="207" spans="1:13">
      <c r="A207" s="187">
        <v>42807</v>
      </c>
      <c r="B207" s="69" t="s">
        <v>54</v>
      </c>
      <c r="C207" s="61" t="s">
        <v>295</v>
      </c>
      <c r="D207" s="69" t="s">
        <v>213</v>
      </c>
      <c r="E207" s="155" t="s">
        <v>56</v>
      </c>
      <c r="F207" s="69" t="s">
        <v>695</v>
      </c>
      <c r="G207" s="69">
        <v>14</v>
      </c>
      <c r="H207" s="273">
        <v>42800.9583333333</v>
      </c>
      <c r="I207" s="273">
        <v>42801.0833333333</v>
      </c>
      <c r="J207" s="88">
        <f t="shared" si="4"/>
        <v>3</v>
      </c>
      <c r="K207" s="69">
        <v>23</v>
      </c>
      <c r="L207" s="276">
        <f t="shared" si="2"/>
        <v>69</v>
      </c>
      <c r="M207" s="29"/>
    </row>
    <row r="208" spans="1:13">
      <c r="A208" s="187">
        <v>42807</v>
      </c>
      <c r="B208" s="159" t="s">
        <v>54</v>
      </c>
      <c r="C208" s="61" t="s">
        <v>144</v>
      </c>
      <c r="D208" s="69" t="s">
        <v>240</v>
      </c>
      <c r="E208" s="69" t="s">
        <v>56</v>
      </c>
      <c r="F208" s="69" t="s">
        <v>1600</v>
      </c>
      <c r="G208" s="69">
        <v>3</v>
      </c>
      <c r="H208" s="273">
        <v>42798.0833333333</v>
      </c>
      <c r="I208" s="273">
        <v>42798.2916666667</v>
      </c>
      <c r="J208" s="88">
        <f t="shared" si="4"/>
        <v>5.00000000162981</v>
      </c>
      <c r="K208" s="69">
        <v>23</v>
      </c>
      <c r="L208" s="276">
        <f t="shared" si="2"/>
        <v>115.000000037486</v>
      </c>
      <c r="M208" s="29"/>
    </row>
    <row r="209" spans="1:13">
      <c r="A209" s="187">
        <v>42807</v>
      </c>
      <c r="B209" s="155" t="s">
        <v>54</v>
      </c>
      <c r="C209" s="161" t="s">
        <v>40</v>
      </c>
      <c r="D209" s="162" t="s">
        <v>107</v>
      </c>
      <c r="E209" s="155" t="s">
        <v>56</v>
      </c>
      <c r="F209" s="69" t="s">
        <v>695</v>
      </c>
      <c r="G209" s="69">
        <v>18</v>
      </c>
      <c r="H209" s="273">
        <v>42798.3958333333</v>
      </c>
      <c r="I209" s="273">
        <v>42798.7291666667</v>
      </c>
      <c r="J209" s="88">
        <f t="shared" si="4"/>
        <v>8.00000000162981</v>
      </c>
      <c r="K209" s="69">
        <v>23</v>
      </c>
      <c r="L209" s="276">
        <f t="shared" si="2"/>
        <v>184.000000037486</v>
      </c>
      <c r="M209" s="29"/>
    </row>
    <row r="210" spans="1:13">
      <c r="A210" s="187">
        <v>42809</v>
      </c>
      <c r="B210" s="159" t="s">
        <v>54</v>
      </c>
      <c r="C210" s="61" t="s">
        <v>144</v>
      </c>
      <c r="D210" s="69" t="s">
        <v>240</v>
      </c>
      <c r="E210" s="69" t="s">
        <v>56</v>
      </c>
      <c r="F210" s="69" t="s">
        <v>812</v>
      </c>
      <c r="G210" s="69">
        <v>7</v>
      </c>
      <c r="H210" s="273">
        <v>42808.5833333333</v>
      </c>
      <c r="I210" s="273">
        <v>42808.7708333333</v>
      </c>
      <c r="J210" s="88">
        <f t="shared" si="4"/>
        <v>4.5</v>
      </c>
      <c r="K210" s="69">
        <v>23</v>
      </c>
      <c r="L210" s="276">
        <f t="shared" si="2"/>
        <v>103.5</v>
      </c>
      <c r="M210" s="29"/>
    </row>
    <row r="211" spans="1:13">
      <c r="A211" s="187">
        <v>42809</v>
      </c>
      <c r="B211" s="155" t="s">
        <v>54</v>
      </c>
      <c r="C211" s="54" t="s">
        <v>163</v>
      </c>
      <c r="D211" s="165" t="s">
        <v>172</v>
      </c>
      <c r="E211" s="242" t="s">
        <v>173</v>
      </c>
      <c r="F211" s="69" t="s">
        <v>812</v>
      </c>
      <c r="G211" s="69">
        <v>3</v>
      </c>
      <c r="H211" s="273">
        <v>42807</v>
      </c>
      <c r="I211" s="273">
        <v>42807.5</v>
      </c>
      <c r="J211" s="88">
        <f t="shared" si="4"/>
        <v>12</v>
      </c>
      <c r="K211" s="69">
        <v>23</v>
      </c>
      <c r="L211" s="276">
        <f t="shared" si="2"/>
        <v>276</v>
      </c>
      <c r="M211" s="29"/>
    </row>
    <row r="212" spans="1:13">
      <c r="A212" s="187">
        <v>42809</v>
      </c>
      <c r="B212" s="155" t="s">
        <v>54</v>
      </c>
      <c r="C212" s="54" t="s">
        <v>163</v>
      </c>
      <c r="D212" s="165" t="s">
        <v>164</v>
      </c>
      <c r="E212" s="242" t="s">
        <v>165</v>
      </c>
      <c r="F212" s="69" t="s">
        <v>695</v>
      </c>
      <c r="G212" s="69">
        <v>3</v>
      </c>
      <c r="H212" s="273">
        <v>42806.2916666667</v>
      </c>
      <c r="I212" s="273">
        <v>42806.875</v>
      </c>
      <c r="J212" s="88">
        <f t="shared" si="4"/>
        <v>13.9999999991851</v>
      </c>
      <c r="K212" s="69">
        <v>23</v>
      </c>
      <c r="L212" s="276">
        <f t="shared" si="2"/>
        <v>321.999999981257</v>
      </c>
      <c r="M212" s="29"/>
    </row>
    <row r="213" spans="1:13">
      <c r="A213" s="187">
        <v>42809</v>
      </c>
      <c r="B213" s="155" t="s">
        <v>54</v>
      </c>
      <c r="C213" s="54" t="s">
        <v>163</v>
      </c>
      <c r="D213" s="155" t="s">
        <v>152</v>
      </c>
      <c r="E213" s="69" t="s">
        <v>56</v>
      </c>
      <c r="F213" s="69" t="s">
        <v>1603</v>
      </c>
      <c r="G213" s="69">
        <v>3</v>
      </c>
      <c r="H213" s="273">
        <v>42802.8333333333</v>
      </c>
      <c r="I213" s="273">
        <v>42803.5416666667</v>
      </c>
      <c r="J213" s="88">
        <f t="shared" si="4"/>
        <v>17.0000000016298</v>
      </c>
      <c r="K213" s="69">
        <v>23</v>
      </c>
      <c r="L213" s="276">
        <f t="shared" si="2"/>
        <v>391.000000037486</v>
      </c>
      <c r="M213" s="29"/>
    </row>
    <row r="214" spans="1:13">
      <c r="A214" s="187">
        <v>42809</v>
      </c>
      <c r="B214" s="69" t="s">
        <v>54</v>
      </c>
      <c r="C214" s="61" t="s">
        <v>82</v>
      </c>
      <c r="D214" s="69" t="s">
        <v>183</v>
      </c>
      <c r="E214" s="155" t="s">
        <v>56</v>
      </c>
      <c r="F214" s="69" t="s">
        <v>695</v>
      </c>
      <c r="G214" s="69">
        <v>3</v>
      </c>
      <c r="H214" s="273">
        <v>42803.5416666667</v>
      </c>
      <c r="I214" s="273">
        <v>42803.7083333333</v>
      </c>
      <c r="J214" s="88">
        <f t="shared" si="4"/>
        <v>3.99999999837019</v>
      </c>
      <c r="K214" s="69">
        <v>23</v>
      </c>
      <c r="L214" s="276">
        <f t="shared" si="2"/>
        <v>91.9999999625143</v>
      </c>
      <c r="M214" s="29"/>
    </row>
    <row r="215" spans="1:13">
      <c r="A215" s="187">
        <v>42814</v>
      </c>
      <c r="B215" s="155" t="s">
        <v>54</v>
      </c>
      <c r="C215" s="54" t="s">
        <v>163</v>
      </c>
      <c r="D215" s="155" t="s">
        <v>155</v>
      </c>
      <c r="E215" s="69" t="s">
        <v>56</v>
      </c>
      <c r="F215" s="69" t="s">
        <v>1016</v>
      </c>
      <c r="G215" s="69">
        <v>18</v>
      </c>
      <c r="H215" s="273">
        <v>42809.6666666667</v>
      </c>
      <c r="I215" s="273">
        <v>42809.875</v>
      </c>
      <c r="J215" s="88">
        <f t="shared" si="4"/>
        <v>4.99999999918509</v>
      </c>
      <c r="K215" s="69">
        <v>23</v>
      </c>
      <c r="L215" s="276">
        <f t="shared" si="2"/>
        <v>114.999999981257</v>
      </c>
      <c r="M215" s="29"/>
    </row>
    <row r="216" spans="1:13">
      <c r="A216" s="187">
        <v>42814</v>
      </c>
      <c r="B216" s="155" t="s">
        <v>54</v>
      </c>
      <c r="C216" s="156" t="s">
        <v>27</v>
      </c>
      <c r="D216" s="159" t="s">
        <v>338</v>
      </c>
      <c r="E216" s="160" t="s">
        <v>56</v>
      </c>
      <c r="F216" s="69" t="s">
        <v>695</v>
      </c>
      <c r="G216" s="69">
        <v>13</v>
      </c>
      <c r="H216" s="273">
        <v>42812.7083333333</v>
      </c>
      <c r="I216" s="273">
        <v>42813.2916666667</v>
      </c>
      <c r="J216" s="88">
        <f t="shared" si="4"/>
        <v>14.0000000016298</v>
      </c>
      <c r="K216" s="69">
        <v>23</v>
      </c>
      <c r="L216" s="276">
        <f t="shared" si="2"/>
        <v>322.000000037486</v>
      </c>
      <c r="M216" s="29"/>
    </row>
    <row r="217" spans="1:13">
      <c r="A217" s="187">
        <v>42814</v>
      </c>
      <c r="B217" s="155" t="s">
        <v>54</v>
      </c>
      <c r="C217" s="156" t="s">
        <v>27</v>
      </c>
      <c r="D217" s="159" t="s">
        <v>292</v>
      </c>
      <c r="E217" s="160" t="s">
        <v>56</v>
      </c>
      <c r="F217" s="69" t="s">
        <v>812</v>
      </c>
      <c r="G217" s="69">
        <v>13</v>
      </c>
      <c r="H217" s="273">
        <v>42808.4166666667</v>
      </c>
      <c r="I217" s="273">
        <v>42812.7083333333</v>
      </c>
      <c r="J217" s="88">
        <f t="shared" ref="J217:J280" si="5">(I217-H217)*24</f>
        <v>102.99999999837</v>
      </c>
      <c r="K217" s="69">
        <v>23</v>
      </c>
      <c r="L217" s="276">
        <f t="shared" ref="L217:L280" si="6">J217*K217</f>
        <v>2368.99999996251</v>
      </c>
      <c r="M217" s="29"/>
    </row>
    <row r="218" spans="1:13">
      <c r="A218" s="187">
        <v>42814</v>
      </c>
      <c r="B218" s="155" t="s">
        <v>54</v>
      </c>
      <c r="C218" s="188" t="s">
        <v>27</v>
      </c>
      <c r="D218" s="157" t="s">
        <v>135</v>
      </c>
      <c r="E218" s="155" t="s">
        <v>56</v>
      </c>
      <c r="F218" s="69" t="s">
        <v>812</v>
      </c>
      <c r="G218" s="69">
        <v>4</v>
      </c>
      <c r="H218" s="273">
        <v>42809.7916666667</v>
      </c>
      <c r="I218" s="273">
        <v>42809.8541666667</v>
      </c>
      <c r="J218" s="88">
        <f t="shared" si="5"/>
        <v>1.5</v>
      </c>
      <c r="K218" s="69">
        <v>23</v>
      </c>
      <c r="L218" s="276">
        <f t="shared" si="6"/>
        <v>34.5</v>
      </c>
      <c r="M218" s="29"/>
    </row>
    <row r="219" spans="1:13">
      <c r="A219" s="187">
        <v>42814</v>
      </c>
      <c r="B219" s="155" t="s">
        <v>54</v>
      </c>
      <c r="C219" s="54" t="s">
        <v>163</v>
      </c>
      <c r="D219" s="155" t="s">
        <v>153</v>
      </c>
      <c r="E219" s="69" t="s">
        <v>56</v>
      </c>
      <c r="F219" s="69" t="s">
        <v>812</v>
      </c>
      <c r="G219" s="69">
        <v>4</v>
      </c>
      <c r="H219" s="273">
        <v>42809.8541666667</v>
      </c>
      <c r="I219" s="273">
        <v>42810.375</v>
      </c>
      <c r="J219" s="88">
        <f t="shared" si="5"/>
        <v>12.4999999991851</v>
      </c>
      <c r="K219" s="69">
        <v>23</v>
      </c>
      <c r="L219" s="276">
        <f t="shared" si="6"/>
        <v>287.499999981257</v>
      </c>
      <c r="M219" s="29"/>
    </row>
    <row r="220" spans="1:13">
      <c r="A220" s="187">
        <v>42814</v>
      </c>
      <c r="B220" s="69" t="s">
        <v>54</v>
      </c>
      <c r="C220" s="61" t="s">
        <v>37</v>
      </c>
      <c r="D220" s="69" t="s">
        <v>211</v>
      </c>
      <c r="E220" s="155" t="s">
        <v>56</v>
      </c>
      <c r="F220" s="69" t="s">
        <v>695</v>
      </c>
      <c r="G220" s="69">
        <v>4</v>
      </c>
      <c r="H220" s="273">
        <v>42810.375</v>
      </c>
      <c r="I220" s="273">
        <v>42810.7083333333</v>
      </c>
      <c r="J220" s="88">
        <f t="shared" si="5"/>
        <v>7.99999999918509</v>
      </c>
      <c r="K220" s="69">
        <v>23</v>
      </c>
      <c r="L220" s="276">
        <f t="shared" si="6"/>
        <v>183.999999981257</v>
      </c>
      <c r="M220" s="29"/>
    </row>
    <row r="221" spans="1:13">
      <c r="A221" s="187">
        <v>42814</v>
      </c>
      <c r="B221" s="69" t="s">
        <v>54</v>
      </c>
      <c r="C221" s="61" t="s">
        <v>37</v>
      </c>
      <c r="D221" s="69" t="s">
        <v>210</v>
      </c>
      <c r="E221" s="155" t="s">
        <v>56</v>
      </c>
      <c r="F221" s="69" t="s">
        <v>812</v>
      </c>
      <c r="G221" s="69">
        <v>4</v>
      </c>
      <c r="H221" s="273">
        <v>42810.7083333333</v>
      </c>
      <c r="I221" s="273">
        <v>42810.875</v>
      </c>
      <c r="J221" s="88">
        <f t="shared" si="5"/>
        <v>4.00000000081491</v>
      </c>
      <c r="K221" s="69">
        <v>23</v>
      </c>
      <c r="L221" s="276">
        <f t="shared" si="6"/>
        <v>92.0000000187429</v>
      </c>
      <c r="M221" s="29"/>
    </row>
    <row r="222" spans="1:13">
      <c r="A222" s="187">
        <v>42814</v>
      </c>
      <c r="B222" s="69" t="s">
        <v>54</v>
      </c>
      <c r="C222" s="61" t="s">
        <v>163</v>
      </c>
      <c r="D222" s="69" t="s">
        <v>190</v>
      </c>
      <c r="E222" s="155" t="s">
        <v>56</v>
      </c>
      <c r="F222" s="69" t="s">
        <v>695</v>
      </c>
      <c r="G222" s="69">
        <v>4</v>
      </c>
      <c r="H222" s="273">
        <v>42810.875</v>
      </c>
      <c r="I222" s="273">
        <v>42811.3958333333</v>
      </c>
      <c r="J222" s="88">
        <f t="shared" si="5"/>
        <v>12.4999999991851</v>
      </c>
      <c r="K222" s="69">
        <v>23</v>
      </c>
      <c r="L222" s="276">
        <f t="shared" si="6"/>
        <v>287.499999981257</v>
      </c>
      <c r="M222" s="29"/>
    </row>
    <row r="223" spans="1:13">
      <c r="A223" s="187">
        <v>42814</v>
      </c>
      <c r="B223" s="69" t="s">
        <v>54</v>
      </c>
      <c r="C223" s="61" t="s">
        <v>37</v>
      </c>
      <c r="D223" s="69" t="s">
        <v>211</v>
      </c>
      <c r="E223" s="155" t="s">
        <v>56</v>
      </c>
      <c r="F223" s="69" t="s">
        <v>812</v>
      </c>
      <c r="G223" s="69">
        <v>4</v>
      </c>
      <c r="H223" s="273">
        <v>42811.3958333333</v>
      </c>
      <c r="I223" s="273">
        <v>42812.0833333333</v>
      </c>
      <c r="J223" s="88">
        <f t="shared" si="5"/>
        <v>16.5</v>
      </c>
      <c r="K223" s="69">
        <v>23</v>
      </c>
      <c r="L223" s="276">
        <f t="shared" si="6"/>
        <v>379.5</v>
      </c>
      <c r="M223" s="29"/>
    </row>
    <row r="224" spans="1:13">
      <c r="A224" s="187">
        <v>42814</v>
      </c>
      <c r="B224" s="155" t="s">
        <v>54</v>
      </c>
      <c r="C224" s="156" t="s">
        <v>328</v>
      </c>
      <c r="D224" s="159" t="s">
        <v>332</v>
      </c>
      <c r="E224" s="160" t="s">
        <v>56</v>
      </c>
      <c r="F224" s="69" t="s">
        <v>698</v>
      </c>
      <c r="G224" s="69">
        <v>4</v>
      </c>
      <c r="H224" s="273">
        <v>42812.1666666667</v>
      </c>
      <c r="I224" s="273">
        <v>42812.2916666667</v>
      </c>
      <c r="J224" s="88">
        <f t="shared" si="5"/>
        <v>3</v>
      </c>
      <c r="K224" s="69">
        <v>23</v>
      </c>
      <c r="L224" s="276">
        <f t="shared" si="6"/>
        <v>69</v>
      </c>
      <c r="M224" s="29"/>
    </row>
    <row r="225" spans="1:13">
      <c r="A225" s="187">
        <v>42814</v>
      </c>
      <c r="B225" s="155" t="s">
        <v>54</v>
      </c>
      <c r="C225" s="156" t="s">
        <v>328</v>
      </c>
      <c r="D225" s="159" t="s">
        <v>331</v>
      </c>
      <c r="E225" s="160" t="s">
        <v>56</v>
      </c>
      <c r="F225" s="69" t="s">
        <v>695</v>
      </c>
      <c r="G225" s="69">
        <v>4</v>
      </c>
      <c r="H225" s="273">
        <v>42812.2916666667</v>
      </c>
      <c r="I225" s="273">
        <v>42812.3541666667</v>
      </c>
      <c r="J225" s="88">
        <f t="shared" si="5"/>
        <v>1.5</v>
      </c>
      <c r="K225" s="69">
        <v>23</v>
      </c>
      <c r="L225" s="276">
        <f t="shared" si="6"/>
        <v>34.5</v>
      </c>
      <c r="M225" s="29"/>
    </row>
    <row r="226" spans="1:13">
      <c r="A226" s="187">
        <v>42814</v>
      </c>
      <c r="B226" s="155" t="s">
        <v>54</v>
      </c>
      <c r="C226" s="156" t="s">
        <v>30</v>
      </c>
      <c r="D226" s="159" t="s">
        <v>285</v>
      </c>
      <c r="E226" s="160" t="s">
        <v>56</v>
      </c>
      <c r="F226" s="69" t="s">
        <v>812</v>
      </c>
      <c r="G226" s="69">
        <v>7</v>
      </c>
      <c r="H226" s="273">
        <v>42810.5833333333</v>
      </c>
      <c r="I226" s="273">
        <v>42812.5208333333</v>
      </c>
      <c r="J226" s="88">
        <f t="shared" si="5"/>
        <v>46.5</v>
      </c>
      <c r="K226" s="69">
        <v>23</v>
      </c>
      <c r="L226" s="276">
        <f t="shared" si="6"/>
        <v>1069.5</v>
      </c>
      <c r="M226" s="29"/>
    </row>
    <row r="227" spans="1:13">
      <c r="A227" s="187">
        <v>42814</v>
      </c>
      <c r="B227" s="155" t="s">
        <v>54</v>
      </c>
      <c r="C227" s="54" t="s">
        <v>163</v>
      </c>
      <c r="D227" s="155" t="s">
        <v>154</v>
      </c>
      <c r="E227" s="69" t="s">
        <v>56</v>
      </c>
      <c r="F227" s="69" t="s">
        <v>695</v>
      </c>
      <c r="G227" s="69">
        <v>7</v>
      </c>
      <c r="H227" s="273">
        <v>42812.5208333333</v>
      </c>
      <c r="I227" s="273">
        <v>42812.6875</v>
      </c>
      <c r="J227" s="88">
        <f t="shared" si="5"/>
        <v>4.00000000081491</v>
      </c>
      <c r="K227" s="69">
        <v>23</v>
      </c>
      <c r="L227" s="276">
        <f t="shared" si="6"/>
        <v>92.0000000187429</v>
      </c>
      <c r="M227" s="29"/>
    </row>
    <row r="228" spans="1:13">
      <c r="A228" s="187">
        <v>42814</v>
      </c>
      <c r="B228" s="69" t="s">
        <v>54</v>
      </c>
      <c r="C228" s="61" t="s">
        <v>82</v>
      </c>
      <c r="D228" s="69" t="s">
        <v>192</v>
      </c>
      <c r="E228" s="155" t="s">
        <v>56</v>
      </c>
      <c r="F228" s="69" t="s">
        <v>812</v>
      </c>
      <c r="G228" s="69">
        <v>12</v>
      </c>
      <c r="H228" s="273">
        <v>42810.4583333333</v>
      </c>
      <c r="I228" s="273">
        <v>42811.875</v>
      </c>
      <c r="J228" s="88">
        <f t="shared" si="5"/>
        <v>34.0000000008149</v>
      </c>
      <c r="K228" s="69">
        <v>23</v>
      </c>
      <c r="L228" s="276">
        <f t="shared" si="6"/>
        <v>782.000000018743</v>
      </c>
      <c r="M228" s="29"/>
    </row>
    <row r="229" ht="24" spans="1:13">
      <c r="A229" s="187">
        <v>42814</v>
      </c>
      <c r="B229" s="69" t="s">
        <v>54</v>
      </c>
      <c r="C229" s="61" t="s">
        <v>38</v>
      </c>
      <c r="D229" s="69" t="s">
        <v>140</v>
      </c>
      <c r="E229" s="155" t="s">
        <v>56</v>
      </c>
      <c r="F229" s="69" t="s">
        <v>695</v>
      </c>
      <c r="G229" s="69" t="s">
        <v>1601</v>
      </c>
      <c r="H229" s="273">
        <v>42808.5833333333</v>
      </c>
      <c r="I229" s="273">
        <v>42812.1666666667</v>
      </c>
      <c r="J229" s="88">
        <f t="shared" si="5"/>
        <v>86.0000000016298</v>
      </c>
      <c r="K229" s="69">
        <v>23</v>
      </c>
      <c r="L229" s="276">
        <f t="shared" si="6"/>
        <v>1978.00000003749</v>
      </c>
      <c r="M229" s="29"/>
    </row>
    <row r="230" spans="1:13">
      <c r="A230" s="187">
        <v>42816</v>
      </c>
      <c r="B230" s="69" t="s">
        <v>54</v>
      </c>
      <c r="C230" s="61" t="s">
        <v>33</v>
      </c>
      <c r="D230" s="69" t="s">
        <v>216</v>
      </c>
      <c r="E230" s="155" t="s">
        <v>56</v>
      </c>
      <c r="F230" s="69" t="s">
        <v>812</v>
      </c>
      <c r="G230" s="69">
        <v>3</v>
      </c>
      <c r="H230" s="273">
        <v>42813.4166666667</v>
      </c>
      <c r="I230" s="273">
        <v>42813.5416666667</v>
      </c>
      <c r="J230" s="88">
        <f t="shared" si="5"/>
        <v>3</v>
      </c>
      <c r="K230" s="69">
        <v>23</v>
      </c>
      <c r="L230" s="276">
        <f t="shared" si="6"/>
        <v>69</v>
      </c>
      <c r="M230" s="29"/>
    </row>
    <row r="231" spans="1:13">
      <c r="A231" s="187">
        <v>42816</v>
      </c>
      <c r="B231" s="168" t="s">
        <v>54</v>
      </c>
      <c r="C231" s="189" t="s">
        <v>82</v>
      </c>
      <c r="D231" s="168" t="s">
        <v>192</v>
      </c>
      <c r="E231" s="155" t="s">
        <v>56</v>
      </c>
      <c r="F231" s="69" t="s">
        <v>1604</v>
      </c>
      <c r="G231" s="69">
        <v>11</v>
      </c>
      <c r="H231" s="273">
        <v>42813.375</v>
      </c>
      <c r="I231" s="273">
        <v>42813.4375</v>
      </c>
      <c r="J231" s="88">
        <f t="shared" si="5"/>
        <v>1.5</v>
      </c>
      <c r="K231" s="69">
        <v>23</v>
      </c>
      <c r="L231" s="276">
        <f t="shared" si="6"/>
        <v>34.5</v>
      </c>
      <c r="M231" s="29"/>
    </row>
    <row r="232" spans="1:13">
      <c r="A232" s="187">
        <v>42816</v>
      </c>
      <c r="B232" s="168" t="s">
        <v>54</v>
      </c>
      <c r="C232" s="61" t="s">
        <v>146</v>
      </c>
      <c r="D232" s="69" t="s">
        <v>226</v>
      </c>
      <c r="E232" s="155" t="s">
        <v>56</v>
      </c>
      <c r="F232" s="69" t="s">
        <v>812</v>
      </c>
      <c r="G232" s="69">
        <v>11</v>
      </c>
      <c r="H232" s="273">
        <v>42813.4375</v>
      </c>
      <c r="I232" s="273">
        <v>42814.6666666667</v>
      </c>
      <c r="J232" s="88">
        <f t="shared" si="5"/>
        <v>29.5000000008149</v>
      </c>
      <c r="K232" s="69">
        <v>23</v>
      </c>
      <c r="L232" s="276">
        <f t="shared" si="6"/>
        <v>678.500000018743</v>
      </c>
      <c r="M232" s="29"/>
    </row>
    <row r="233" spans="1:13">
      <c r="A233" s="187">
        <v>42816</v>
      </c>
      <c r="B233" s="69" t="s">
        <v>54</v>
      </c>
      <c r="C233" s="61" t="s">
        <v>33</v>
      </c>
      <c r="D233" s="69" t="s">
        <v>215</v>
      </c>
      <c r="E233" s="155" t="s">
        <v>56</v>
      </c>
      <c r="F233" s="69" t="s">
        <v>812</v>
      </c>
      <c r="G233" s="69">
        <v>4</v>
      </c>
      <c r="H233" s="273">
        <v>42814.5625</v>
      </c>
      <c r="I233" s="273">
        <v>42814.8125</v>
      </c>
      <c r="J233" s="88">
        <f t="shared" si="5"/>
        <v>6</v>
      </c>
      <c r="K233" s="69">
        <v>23</v>
      </c>
      <c r="L233" s="276">
        <f t="shared" si="6"/>
        <v>138</v>
      </c>
      <c r="M233" s="29"/>
    </row>
    <row r="234" spans="1:13">
      <c r="A234" s="187">
        <v>42816</v>
      </c>
      <c r="B234" s="168" t="s">
        <v>54</v>
      </c>
      <c r="C234" s="189" t="s">
        <v>45</v>
      </c>
      <c r="D234" s="168" t="s">
        <v>156</v>
      </c>
      <c r="E234" s="168" t="s">
        <v>56</v>
      </c>
      <c r="F234" s="69" t="s">
        <v>690</v>
      </c>
      <c r="G234" s="69">
        <v>4</v>
      </c>
      <c r="H234" s="273">
        <v>42813.75</v>
      </c>
      <c r="I234" s="273">
        <v>42814.5625</v>
      </c>
      <c r="J234" s="88">
        <f t="shared" si="5"/>
        <v>19.5</v>
      </c>
      <c r="K234" s="69">
        <v>23</v>
      </c>
      <c r="L234" s="276">
        <f t="shared" si="6"/>
        <v>448.5</v>
      </c>
      <c r="M234" s="29"/>
    </row>
    <row r="235" spans="1:13">
      <c r="A235" s="187">
        <v>42816</v>
      </c>
      <c r="B235" s="69" t="s">
        <v>54</v>
      </c>
      <c r="C235" s="61" t="s">
        <v>328</v>
      </c>
      <c r="D235" s="69" t="s">
        <v>221</v>
      </c>
      <c r="E235" s="155" t="s">
        <v>56</v>
      </c>
      <c r="F235" s="69" t="s">
        <v>812</v>
      </c>
      <c r="G235" s="69">
        <v>4</v>
      </c>
      <c r="H235" s="273">
        <v>42812.3125</v>
      </c>
      <c r="I235" s="273">
        <v>42813.75</v>
      </c>
      <c r="J235" s="88">
        <f t="shared" si="5"/>
        <v>34.5</v>
      </c>
      <c r="K235" s="69">
        <v>23</v>
      </c>
      <c r="L235" s="276">
        <f t="shared" si="6"/>
        <v>793.5</v>
      </c>
      <c r="M235" s="29"/>
    </row>
    <row r="236" spans="1:13">
      <c r="A236" s="187">
        <v>42816</v>
      </c>
      <c r="B236" s="155" t="s">
        <v>54</v>
      </c>
      <c r="C236" s="156" t="s">
        <v>328</v>
      </c>
      <c r="D236" s="159" t="s">
        <v>331</v>
      </c>
      <c r="E236" s="160" t="s">
        <v>56</v>
      </c>
      <c r="F236" s="69" t="s">
        <v>812</v>
      </c>
      <c r="G236" s="69">
        <v>3</v>
      </c>
      <c r="H236" s="273">
        <v>42814.875</v>
      </c>
      <c r="I236" s="273">
        <v>42814.9791666667</v>
      </c>
      <c r="J236" s="88">
        <f t="shared" si="5"/>
        <v>2.50000000081491</v>
      </c>
      <c r="K236" s="69">
        <v>23</v>
      </c>
      <c r="L236" s="276">
        <f t="shared" si="6"/>
        <v>57.5000000187429</v>
      </c>
      <c r="M236" s="29"/>
    </row>
    <row r="237" spans="1:13">
      <c r="A237" s="187">
        <v>42818</v>
      </c>
      <c r="B237" s="155" t="s">
        <v>54</v>
      </c>
      <c r="C237" s="156" t="s">
        <v>328</v>
      </c>
      <c r="D237" s="159" t="s">
        <v>329</v>
      </c>
      <c r="E237" s="160" t="s">
        <v>56</v>
      </c>
      <c r="F237" s="69" t="s">
        <v>695</v>
      </c>
      <c r="G237" s="69">
        <v>5</v>
      </c>
      <c r="H237" s="273">
        <v>42816.1666666667</v>
      </c>
      <c r="I237" s="273">
        <v>42816.4166666667</v>
      </c>
      <c r="J237" s="88">
        <f t="shared" si="5"/>
        <v>6</v>
      </c>
      <c r="K237" s="69">
        <v>23</v>
      </c>
      <c r="L237" s="276">
        <f t="shared" si="6"/>
        <v>138</v>
      </c>
      <c r="M237" s="29"/>
    </row>
    <row r="238" spans="1:13">
      <c r="A238" s="187">
        <v>42818</v>
      </c>
      <c r="B238" s="155" t="s">
        <v>54</v>
      </c>
      <c r="C238" s="156" t="s">
        <v>27</v>
      </c>
      <c r="D238" s="159" t="s">
        <v>339</v>
      </c>
      <c r="E238" s="160" t="s">
        <v>56</v>
      </c>
      <c r="F238" s="69" t="s">
        <v>812</v>
      </c>
      <c r="G238" s="69">
        <v>4</v>
      </c>
      <c r="H238" s="273">
        <v>42814.8541666667</v>
      </c>
      <c r="I238" s="273">
        <v>42817</v>
      </c>
      <c r="J238" s="88">
        <f t="shared" si="5"/>
        <v>51.4999999991851</v>
      </c>
      <c r="K238" s="69">
        <v>23</v>
      </c>
      <c r="L238" s="276">
        <f t="shared" si="6"/>
        <v>1184.49999998126</v>
      </c>
      <c r="M238" s="29"/>
    </row>
    <row r="239" spans="1:13">
      <c r="A239" s="187">
        <v>42818</v>
      </c>
      <c r="B239" s="155" t="s">
        <v>54</v>
      </c>
      <c r="C239" s="156" t="s">
        <v>45</v>
      </c>
      <c r="D239" s="159" t="s">
        <v>300</v>
      </c>
      <c r="E239" s="160" t="s">
        <v>56</v>
      </c>
      <c r="F239" s="69" t="s">
        <v>1605</v>
      </c>
      <c r="G239" s="69">
        <v>3</v>
      </c>
      <c r="H239" s="273">
        <v>42816.3125</v>
      </c>
      <c r="I239" s="273">
        <v>42817.0208333333</v>
      </c>
      <c r="J239" s="88">
        <f t="shared" si="5"/>
        <v>16.9999999991851</v>
      </c>
      <c r="K239" s="69">
        <v>23</v>
      </c>
      <c r="L239" s="276">
        <f t="shared" si="6"/>
        <v>390.999999981257</v>
      </c>
      <c r="M239" s="29"/>
    </row>
    <row r="240" spans="1:13">
      <c r="A240" s="187">
        <v>42818</v>
      </c>
      <c r="B240" s="168" t="s">
        <v>54</v>
      </c>
      <c r="C240" s="189" t="s">
        <v>1606</v>
      </c>
      <c r="D240" s="168" t="s">
        <v>196</v>
      </c>
      <c r="E240" s="155" t="s">
        <v>56</v>
      </c>
      <c r="F240" s="69" t="s">
        <v>812</v>
      </c>
      <c r="G240" s="69">
        <v>11</v>
      </c>
      <c r="H240" s="273">
        <v>42814.625</v>
      </c>
      <c r="I240" s="273">
        <v>42817.25</v>
      </c>
      <c r="J240" s="88">
        <f t="shared" si="5"/>
        <v>63</v>
      </c>
      <c r="K240" s="69">
        <v>23</v>
      </c>
      <c r="L240" s="276">
        <f t="shared" si="6"/>
        <v>1449</v>
      </c>
      <c r="M240" s="29"/>
    </row>
    <row r="241" spans="1:13">
      <c r="A241" s="187">
        <v>42818</v>
      </c>
      <c r="B241" s="168" t="s">
        <v>54</v>
      </c>
      <c r="C241" s="189" t="s">
        <v>1606</v>
      </c>
      <c r="D241" s="168" t="s">
        <v>196</v>
      </c>
      <c r="E241" s="155" t="s">
        <v>56</v>
      </c>
      <c r="F241" s="69" t="s">
        <v>751</v>
      </c>
      <c r="G241" s="69">
        <v>12</v>
      </c>
      <c r="H241" s="273">
        <v>42812.1666666667</v>
      </c>
      <c r="I241" s="273">
        <v>42815.5833333333</v>
      </c>
      <c r="J241" s="88">
        <f t="shared" si="5"/>
        <v>81.9999999983702</v>
      </c>
      <c r="K241" s="69">
        <v>23</v>
      </c>
      <c r="L241" s="276">
        <f t="shared" si="6"/>
        <v>1885.99999996251</v>
      </c>
      <c r="M241" s="29"/>
    </row>
    <row r="242" spans="1:13">
      <c r="A242" s="187">
        <v>42818</v>
      </c>
      <c r="B242" s="155" t="s">
        <v>54</v>
      </c>
      <c r="C242" s="156" t="s">
        <v>30</v>
      </c>
      <c r="D242" s="159" t="s">
        <v>285</v>
      </c>
      <c r="E242" s="160" t="s">
        <v>56</v>
      </c>
      <c r="F242" s="69" t="s">
        <v>812</v>
      </c>
      <c r="G242" s="69">
        <v>14</v>
      </c>
      <c r="H242" s="273">
        <v>42817.0833333333</v>
      </c>
      <c r="I242" s="273">
        <v>42817.25</v>
      </c>
      <c r="J242" s="88">
        <f t="shared" si="5"/>
        <v>4.00000000081491</v>
      </c>
      <c r="K242" s="69">
        <v>23</v>
      </c>
      <c r="L242" s="276">
        <f t="shared" si="6"/>
        <v>92.0000000187429</v>
      </c>
      <c r="M242" s="29"/>
    </row>
    <row r="243" spans="1:13">
      <c r="A243" s="187">
        <v>42818</v>
      </c>
      <c r="B243" s="155" t="s">
        <v>54</v>
      </c>
      <c r="C243" s="156" t="s">
        <v>30</v>
      </c>
      <c r="D243" s="159" t="s">
        <v>283</v>
      </c>
      <c r="E243" s="160" t="s">
        <v>56</v>
      </c>
      <c r="F243" s="69" t="s">
        <v>937</v>
      </c>
      <c r="G243" s="69">
        <v>14</v>
      </c>
      <c r="H243" s="273">
        <v>42816.5833333333</v>
      </c>
      <c r="I243" s="273">
        <v>42817</v>
      </c>
      <c r="J243" s="88">
        <f t="shared" si="5"/>
        <v>10.0000000008149</v>
      </c>
      <c r="K243" s="69">
        <v>23</v>
      </c>
      <c r="L243" s="276">
        <f t="shared" si="6"/>
        <v>230.000000018743</v>
      </c>
      <c r="M243" s="29"/>
    </row>
    <row r="244" spans="1:13">
      <c r="A244" s="187">
        <v>42818</v>
      </c>
      <c r="B244" s="155" t="s">
        <v>54</v>
      </c>
      <c r="C244" s="156" t="s">
        <v>30</v>
      </c>
      <c r="D244" s="159" t="s">
        <v>283</v>
      </c>
      <c r="E244" s="160" t="s">
        <v>56</v>
      </c>
      <c r="F244" s="69" t="s">
        <v>824</v>
      </c>
      <c r="G244" s="69">
        <v>14</v>
      </c>
      <c r="H244" s="273">
        <v>42815.5416666667</v>
      </c>
      <c r="I244" s="273">
        <v>42816.5833333333</v>
      </c>
      <c r="J244" s="88">
        <f t="shared" si="5"/>
        <v>24.9999999983702</v>
      </c>
      <c r="K244" s="69">
        <v>23</v>
      </c>
      <c r="L244" s="276">
        <f t="shared" si="6"/>
        <v>574.999999962514</v>
      </c>
      <c r="M244" s="29"/>
    </row>
    <row r="245" spans="1:13">
      <c r="A245" s="187">
        <v>42823</v>
      </c>
      <c r="B245" s="155" t="s">
        <v>54</v>
      </c>
      <c r="C245" s="156" t="s">
        <v>30</v>
      </c>
      <c r="D245" s="159" t="s">
        <v>285</v>
      </c>
      <c r="E245" s="160" t="s">
        <v>56</v>
      </c>
      <c r="F245" s="69" t="s">
        <v>695</v>
      </c>
      <c r="G245" s="69">
        <v>14</v>
      </c>
      <c r="H245" s="273">
        <v>42819</v>
      </c>
      <c r="I245" s="273">
        <v>42819.3333333333</v>
      </c>
      <c r="J245" s="88">
        <f t="shared" si="5"/>
        <v>7.99999999918509</v>
      </c>
      <c r="K245" s="69">
        <v>23</v>
      </c>
      <c r="L245" s="276">
        <f t="shared" si="6"/>
        <v>183.999999981257</v>
      </c>
      <c r="M245" s="29"/>
    </row>
    <row r="246" spans="1:13">
      <c r="A246" s="187">
        <v>42823</v>
      </c>
      <c r="B246" s="155" t="s">
        <v>54</v>
      </c>
      <c r="C246" s="61" t="s">
        <v>33</v>
      </c>
      <c r="D246" s="69" t="s">
        <v>215</v>
      </c>
      <c r="E246" s="160" t="s">
        <v>56</v>
      </c>
      <c r="F246" s="69" t="s">
        <v>695</v>
      </c>
      <c r="G246" s="69">
        <v>7</v>
      </c>
      <c r="H246" s="273">
        <v>42818.0416666667</v>
      </c>
      <c r="I246" s="273">
        <v>42818.2916666667</v>
      </c>
      <c r="J246" s="88">
        <f t="shared" si="5"/>
        <v>6</v>
      </c>
      <c r="K246" s="69">
        <v>23</v>
      </c>
      <c r="L246" s="276">
        <f t="shared" si="6"/>
        <v>138</v>
      </c>
      <c r="M246" s="29"/>
    </row>
    <row r="247" spans="1:13">
      <c r="A247" s="187">
        <v>42823</v>
      </c>
      <c r="B247" s="168" t="s">
        <v>54</v>
      </c>
      <c r="C247" s="189" t="s">
        <v>82</v>
      </c>
      <c r="D247" s="168" t="s">
        <v>184</v>
      </c>
      <c r="E247" s="155" t="s">
        <v>56</v>
      </c>
      <c r="F247" s="69" t="s">
        <v>751</v>
      </c>
      <c r="G247" s="69">
        <v>15</v>
      </c>
      <c r="H247" s="273">
        <v>42817.6666666667</v>
      </c>
      <c r="I247" s="273">
        <v>42817.8333333333</v>
      </c>
      <c r="J247" s="88">
        <f t="shared" si="5"/>
        <v>3.99999999837019</v>
      </c>
      <c r="K247" s="69">
        <v>23</v>
      </c>
      <c r="L247" s="276">
        <f t="shared" si="6"/>
        <v>91.9999999625143</v>
      </c>
      <c r="M247" s="29"/>
    </row>
    <row r="248" spans="1:13">
      <c r="A248" s="187">
        <v>42823</v>
      </c>
      <c r="B248" s="168" t="s">
        <v>54</v>
      </c>
      <c r="C248" s="189" t="s">
        <v>82</v>
      </c>
      <c r="D248" s="168" t="s">
        <v>184</v>
      </c>
      <c r="E248" s="155" t="s">
        <v>56</v>
      </c>
      <c r="F248" s="69" t="s">
        <v>695</v>
      </c>
      <c r="G248" s="69">
        <v>7</v>
      </c>
      <c r="H248" s="273">
        <v>42818.2916666667</v>
      </c>
      <c r="I248" s="273">
        <v>42818.8125</v>
      </c>
      <c r="J248" s="88">
        <f t="shared" si="5"/>
        <v>12.4999999991851</v>
      </c>
      <c r="K248" s="69">
        <v>23</v>
      </c>
      <c r="L248" s="276">
        <f t="shared" si="6"/>
        <v>287.499999981257</v>
      </c>
      <c r="M248" s="29"/>
    </row>
    <row r="249" spans="1:13">
      <c r="A249" s="187">
        <v>42823</v>
      </c>
      <c r="B249" s="168" t="s">
        <v>54</v>
      </c>
      <c r="C249" s="189" t="s">
        <v>144</v>
      </c>
      <c r="D249" s="168" t="s">
        <v>199</v>
      </c>
      <c r="E249" s="155" t="s">
        <v>56</v>
      </c>
      <c r="F249" s="69" t="s">
        <v>698</v>
      </c>
      <c r="G249" s="69">
        <v>8</v>
      </c>
      <c r="H249" s="273">
        <v>42817.9791666667</v>
      </c>
      <c r="I249" s="273">
        <v>42818.7083333333</v>
      </c>
      <c r="J249" s="88">
        <f t="shared" si="5"/>
        <v>17.4999999983702</v>
      </c>
      <c r="K249" s="69">
        <v>23</v>
      </c>
      <c r="L249" s="276">
        <f t="shared" si="6"/>
        <v>402.499999962514</v>
      </c>
      <c r="M249" s="29"/>
    </row>
    <row r="250" spans="1:13">
      <c r="A250" s="187">
        <v>42823</v>
      </c>
      <c r="B250" s="155" t="s">
        <v>54</v>
      </c>
      <c r="C250" s="156" t="s">
        <v>38</v>
      </c>
      <c r="D250" s="159" t="s">
        <v>318</v>
      </c>
      <c r="E250" s="160" t="s">
        <v>56</v>
      </c>
      <c r="F250" s="69" t="s">
        <v>1603</v>
      </c>
      <c r="G250" s="69">
        <v>3</v>
      </c>
      <c r="H250" s="273">
        <v>42818.4583333333</v>
      </c>
      <c r="I250" s="273">
        <v>42818.9166666667</v>
      </c>
      <c r="J250" s="88">
        <f t="shared" si="5"/>
        <v>11.0000000016298</v>
      </c>
      <c r="K250" s="69">
        <v>23</v>
      </c>
      <c r="L250" s="276">
        <f t="shared" si="6"/>
        <v>253.000000037486</v>
      </c>
      <c r="M250" s="29"/>
    </row>
    <row r="251" spans="1:13">
      <c r="A251" s="187">
        <v>42823</v>
      </c>
      <c r="B251" s="155" t="s">
        <v>54</v>
      </c>
      <c r="C251" s="156" t="s">
        <v>27</v>
      </c>
      <c r="D251" s="159" t="s">
        <v>292</v>
      </c>
      <c r="E251" s="160" t="s">
        <v>56</v>
      </c>
      <c r="F251" s="69" t="s">
        <v>745</v>
      </c>
      <c r="G251" s="69">
        <v>7</v>
      </c>
      <c r="H251" s="273">
        <v>42818.6666666667</v>
      </c>
      <c r="I251" s="273">
        <v>42818.9583333333</v>
      </c>
      <c r="J251" s="88">
        <f t="shared" si="5"/>
        <v>6.99999999837019</v>
      </c>
      <c r="K251" s="69">
        <v>23</v>
      </c>
      <c r="L251" s="276">
        <f t="shared" si="6"/>
        <v>160.999999962514</v>
      </c>
      <c r="M251" s="29"/>
    </row>
    <row r="252" spans="1:13">
      <c r="A252" s="187">
        <v>42823</v>
      </c>
      <c r="B252" s="155" t="s">
        <v>54</v>
      </c>
      <c r="C252" s="156" t="s">
        <v>27</v>
      </c>
      <c r="D252" s="159" t="s">
        <v>338</v>
      </c>
      <c r="E252" s="160" t="s">
        <v>56</v>
      </c>
      <c r="F252" s="69" t="s">
        <v>751</v>
      </c>
      <c r="G252" s="69">
        <v>4</v>
      </c>
      <c r="H252" s="273">
        <v>42820.6666666667</v>
      </c>
      <c r="I252" s="273">
        <v>42821.2916666667</v>
      </c>
      <c r="J252" s="88">
        <f t="shared" si="5"/>
        <v>15</v>
      </c>
      <c r="K252" s="69">
        <v>23</v>
      </c>
      <c r="L252" s="276">
        <f t="shared" si="6"/>
        <v>345</v>
      </c>
      <c r="M252" s="29"/>
    </row>
    <row r="253" spans="1:13">
      <c r="A253" s="187">
        <v>42823</v>
      </c>
      <c r="B253" s="155" t="s">
        <v>54</v>
      </c>
      <c r="C253" s="156" t="s">
        <v>144</v>
      </c>
      <c r="D253" s="159" t="s">
        <v>299</v>
      </c>
      <c r="E253" s="160" t="s">
        <v>56</v>
      </c>
      <c r="F253" s="69" t="s">
        <v>698</v>
      </c>
      <c r="G253" s="69">
        <v>7</v>
      </c>
      <c r="H253" s="273">
        <v>42818.8125</v>
      </c>
      <c r="I253" s="273">
        <v>42819.9583333333</v>
      </c>
      <c r="J253" s="88">
        <f t="shared" si="5"/>
        <v>27.4999999991851</v>
      </c>
      <c r="K253" s="69">
        <v>23</v>
      </c>
      <c r="L253" s="276">
        <f t="shared" si="6"/>
        <v>632.499999981257</v>
      </c>
      <c r="M253" s="29"/>
    </row>
    <row r="254" spans="1:13">
      <c r="A254" s="187">
        <v>42823</v>
      </c>
      <c r="B254" s="155" t="s">
        <v>54</v>
      </c>
      <c r="C254" s="156" t="s">
        <v>27</v>
      </c>
      <c r="D254" s="159" t="s">
        <v>339</v>
      </c>
      <c r="E254" s="160" t="s">
        <v>56</v>
      </c>
      <c r="F254" s="69" t="s">
        <v>812</v>
      </c>
      <c r="G254" s="69">
        <v>3</v>
      </c>
      <c r="H254" s="273">
        <v>42818.6666666667</v>
      </c>
      <c r="I254" s="273">
        <v>42820.6666666667</v>
      </c>
      <c r="J254" s="88">
        <f t="shared" si="5"/>
        <v>48</v>
      </c>
      <c r="K254" s="69">
        <v>23</v>
      </c>
      <c r="L254" s="276">
        <f t="shared" si="6"/>
        <v>1104</v>
      </c>
      <c r="M254" s="29"/>
    </row>
    <row r="255" spans="1:13">
      <c r="A255" s="187">
        <v>42823</v>
      </c>
      <c r="B255" s="155" t="s">
        <v>54</v>
      </c>
      <c r="C255" s="156" t="s">
        <v>45</v>
      </c>
      <c r="D255" s="159" t="s">
        <v>300</v>
      </c>
      <c r="E255" s="160" t="s">
        <v>56</v>
      </c>
      <c r="F255" s="69" t="s">
        <v>1607</v>
      </c>
      <c r="G255" s="69">
        <v>14</v>
      </c>
      <c r="H255" s="273">
        <v>42819.5208333333</v>
      </c>
      <c r="I255" s="273">
        <v>42820.0833333333</v>
      </c>
      <c r="J255" s="88">
        <f t="shared" si="5"/>
        <v>13.5</v>
      </c>
      <c r="K255" s="69">
        <v>23</v>
      </c>
      <c r="L255" s="276">
        <f t="shared" si="6"/>
        <v>310.5</v>
      </c>
      <c r="M255" s="29"/>
    </row>
    <row r="256" spans="1:13">
      <c r="A256" s="187">
        <v>42823</v>
      </c>
      <c r="B256" s="168" t="s">
        <v>54</v>
      </c>
      <c r="C256" s="189" t="s">
        <v>38</v>
      </c>
      <c r="D256" s="168" t="s">
        <v>142</v>
      </c>
      <c r="E256" s="155" t="s">
        <v>56</v>
      </c>
      <c r="F256" s="69" t="s">
        <v>745</v>
      </c>
      <c r="G256" s="69">
        <v>3</v>
      </c>
      <c r="H256" s="273">
        <v>42820.6458333333</v>
      </c>
      <c r="I256" s="273">
        <v>42822.5833333333</v>
      </c>
      <c r="J256" s="88">
        <f t="shared" si="5"/>
        <v>46.5</v>
      </c>
      <c r="K256" s="69">
        <v>23</v>
      </c>
      <c r="L256" s="276">
        <f t="shared" si="6"/>
        <v>1069.5</v>
      </c>
      <c r="M256" s="29"/>
    </row>
    <row r="257" spans="1:13">
      <c r="A257" s="187">
        <v>42823</v>
      </c>
      <c r="B257" s="155" t="s">
        <v>54</v>
      </c>
      <c r="C257" s="156" t="s">
        <v>45</v>
      </c>
      <c r="D257" s="159" t="s">
        <v>301</v>
      </c>
      <c r="E257" s="160" t="s">
        <v>56</v>
      </c>
      <c r="F257" s="69" t="s">
        <v>690</v>
      </c>
      <c r="G257" s="69">
        <v>3</v>
      </c>
      <c r="H257" s="273">
        <v>42822.5833333333</v>
      </c>
      <c r="I257" s="273">
        <v>42823.2916666667</v>
      </c>
      <c r="J257" s="88">
        <f t="shared" si="5"/>
        <v>17.0000000016298</v>
      </c>
      <c r="K257" s="69">
        <v>23</v>
      </c>
      <c r="L257" s="276">
        <f t="shared" si="6"/>
        <v>391.000000037486</v>
      </c>
      <c r="M257" s="29"/>
    </row>
    <row r="258" spans="1:13">
      <c r="A258" s="187">
        <v>42823</v>
      </c>
      <c r="B258" s="155" t="s">
        <v>54</v>
      </c>
      <c r="C258" s="156" t="s">
        <v>328</v>
      </c>
      <c r="D258" s="159" t="s">
        <v>329</v>
      </c>
      <c r="E258" s="160" t="s">
        <v>56</v>
      </c>
      <c r="F258" s="69" t="s">
        <v>690</v>
      </c>
      <c r="G258" s="69">
        <v>11</v>
      </c>
      <c r="H258" s="273">
        <v>42822.875</v>
      </c>
      <c r="I258" s="273">
        <v>42822.9583333333</v>
      </c>
      <c r="J258" s="88">
        <f t="shared" si="5"/>
        <v>1.99999999918509</v>
      </c>
      <c r="K258" s="69">
        <v>23</v>
      </c>
      <c r="L258" s="276">
        <f t="shared" si="6"/>
        <v>45.9999999812571</v>
      </c>
      <c r="M258" s="29"/>
    </row>
    <row r="259" spans="1:13">
      <c r="A259" s="187">
        <v>42823</v>
      </c>
      <c r="B259" s="155" t="s">
        <v>54</v>
      </c>
      <c r="C259" s="156" t="s">
        <v>328</v>
      </c>
      <c r="D259" s="159" t="s">
        <v>329</v>
      </c>
      <c r="E259" s="160" t="s">
        <v>56</v>
      </c>
      <c r="F259" s="69" t="s">
        <v>695</v>
      </c>
      <c r="G259" s="69">
        <v>5</v>
      </c>
      <c r="H259" s="273">
        <v>42820.5833333333</v>
      </c>
      <c r="I259" s="273">
        <v>42821.5</v>
      </c>
      <c r="J259" s="88">
        <f t="shared" si="5"/>
        <v>22.0000000008149</v>
      </c>
      <c r="K259" s="69">
        <v>23</v>
      </c>
      <c r="L259" s="276">
        <f t="shared" si="6"/>
        <v>506.000000018743</v>
      </c>
      <c r="M259" s="29"/>
    </row>
    <row r="260" spans="1:13">
      <c r="A260" s="187">
        <v>42823</v>
      </c>
      <c r="B260" s="155" t="s">
        <v>54</v>
      </c>
      <c r="C260" s="156" t="s">
        <v>340</v>
      </c>
      <c r="D260" s="159" t="s">
        <v>348</v>
      </c>
      <c r="E260" s="160" t="s">
        <v>56</v>
      </c>
      <c r="F260" s="69" t="s">
        <v>1588</v>
      </c>
      <c r="G260" s="69">
        <v>14</v>
      </c>
      <c r="H260" s="273">
        <v>42821.4166666667</v>
      </c>
      <c r="I260" s="273">
        <v>42821.625</v>
      </c>
      <c r="J260" s="88">
        <f t="shared" si="5"/>
        <v>4.99999999918509</v>
      </c>
      <c r="K260" s="69">
        <v>23</v>
      </c>
      <c r="L260" s="276">
        <f t="shared" si="6"/>
        <v>114.999999981257</v>
      </c>
      <c r="M260" s="29"/>
    </row>
    <row r="261" ht="24" spans="1:13">
      <c r="A261" s="187">
        <v>42823</v>
      </c>
      <c r="B261" s="168" t="s">
        <v>54</v>
      </c>
      <c r="C261" s="167" t="s">
        <v>295</v>
      </c>
      <c r="D261" s="154" t="s">
        <v>296</v>
      </c>
      <c r="E261" s="154" t="s">
        <v>297</v>
      </c>
      <c r="F261" s="69" t="s">
        <v>812</v>
      </c>
      <c r="G261" s="69" t="s">
        <v>1608</v>
      </c>
      <c r="H261" s="273">
        <v>42824.7291666667</v>
      </c>
      <c r="I261" s="273">
        <v>42825.9791666667</v>
      </c>
      <c r="J261" s="88">
        <v>56</v>
      </c>
      <c r="K261" s="69">
        <v>23</v>
      </c>
      <c r="L261" s="276">
        <f t="shared" si="6"/>
        <v>1288</v>
      </c>
      <c r="M261" s="29"/>
    </row>
    <row r="262" spans="1:13">
      <c r="A262" s="187">
        <v>42825</v>
      </c>
      <c r="B262" s="168" t="s">
        <v>54</v>
      </c>
      <c r="C262" s="189" t="s">
        <v>295</v>
      </c>
      <c r="D262" s="168" t="s">
        <v>213</v>
      </c>
      <c r="E262" s="155" t="s">
        <v>56</v>
      </c>
      <c r="F262" s="69" t="s">
        <v>695</v>
      </c>
      <c r="G262" s="69">
        <v>14</v>
      </c>
      <c r="H262" s="273">
        <v>42817.4375</v>
      </c>
      <c r="I262" s="273">
        <v>42817.6041666667</v>
      </c>
      <c r="J262" s="88">
        <f t="shared" ref="J262:J272" si="7">(I262-H262)*24</f>
        <v>4.00000000081491</v>
      </c>
      <c r="K262" s="69">
        <v>23</v>
      </c>
      <c r="L262" s="276">
        <f t="shared" si="6"/>
        <v>92.0000000187429</v>
      </c>
      <c r="M262" s="29"/>
    </row>
    <row r="263" spans="1:13">
      <c r="A263" s="187">
        <v>42825</v>
      </c>
      <c r="B263" s="155" t="s">
        <v>54</v>
      </c>
      <c r="C263" s="156" t="s">
        <v>38</v>
      </c>
      <c r="D263" s="159" t="s">
        <v>318</v>
      </c>
      <c r="E263" s="160" t="s">
        <v>56</v>
      </c>
      <c r="F263" s="69" t="s">
        <v>812</v>
      </c>
      <c r="G263" s="69">
        <v>4</v>
      </c>
      <c r="H263" s="273">
        <v>42824.9583333333</v>
      </c>
      <c r="I263" s="273">
        <v>42826.3541666667</v>
      </c>
      <c r="J263" s="88">
        <f t="shared" si="7"/>
        <v>33.5000000016298</v>
      </c>
      <c r="K263" s="69">
        <v>23</v>
      </c>
      <c r="L263" s="276">
        <f t="shared" si="6"/>
        <v>770.500000037486</v>
      </c>
      <c r="M263" s="29"/>
    </row>
    <row r="264" spans="1:13">
      <c r="A264" s="187">
        <v>42825</v>
      </c>
      <c r="B264" s="168" t="s">
        <v>54</v>
      </c>
      <c r="C264" s="189" t="s">
        <v>328</v>
      </c>
      <c r="D264" s="168" t="s">
        <v>221</v>
      </c>
      <c r="E264" s="155" t="s">
        <v>56</v>
      </c>
      <c r="F264" s="69" t="s">
        <v>1609</v>
      </c>
      <c r="G264" s="69">
        <v>4</v>
      </c>
      <c r="H264" s="273">
        <v>42826.3541666667</v>
      </c>
      <c r="I264" s="273">
        <v>42826.5</v>
      </c>
      <c r="J264" s="88">
        <f t="shared" si="7"/>
        <v>3.49999999918509</v>
      </c>
      <c r="K264" s="69">
        <v>23</v>
      </c>
      <c r="L264" s="276">
        <f t="shared" si="6"/>
        <v>80.4999999812571</v>
      </c>
      <c r="M264" s="29"/>
    </row>
    <row r="265" spans="1:13">
      <c r="A265" s="187">
        <v>42825</v>
      </c>
      <c r="B265" s="155" t="s">
        <v>54</v>
      </c>
      <c r="C265" s="156" t="s">
        <v>328</v>
      </c>
      <c r="D265" s="159" t="s">
        <v>329</v>
      </c>
      <c r="E265" s="160" t="s">
        <v>56</v>
      </c>
      <c r="F265" s="69" t="s">
        <v>1539</v>
      </c>
      <c r="G265" s="69">
        <v>4</v>
      </c>
      <c r="H265" s="273">
        <v>42826.5</v>
      </c>
      <c r="I265" s="273">
        <v>42826.6666666667</v>
      </c>
      <c r="J265" s="88">
        <f t="shared" si="7"/>
        <v>4.00000000081491</v>
      </c>
      <c r="K265" s="69">
        <v>23</v>
      </c>
      <c r="L265" s="276">
        <f t="shared" si="6"/>
        <v>92.0000000187429</v>
      </c>
      <c r="M265" s="29"/>
    </row>
    <row r="266" spans="1:13">
      <c r="A266" s="187">
        <v>42825</v>
      </c>
      <c r="B266" s="155" t="s">
        <v>54</v>
      </c>
      <c r="C266" s="156" t="s">
        <v>38</v>
      </c>
      <c r="D266" s="159" t="s">
        <v>318</v>
      </c>
      <c r="E266" s="160" t="s">
        <v>56</v>
      </c>
      <c r="F266" s="69" t="s">
        <v>1610</v>
      </c>
      <c r="G266" s="69">
        <v>4</v>
      </c>
      <c r="H266" s="273">
        <v>42826.6666666667</v>
      </c>
      <c r="I266" s="273">
        <v>42826.7916666667</v>
      </c>
      <c r="J266" s="88">
        <f t="shared" si="7"/>
        <v>3</v>
      </c>
      <c r="K266" s="69">
        <v>23</v>
      </c>
      <c r="L266" s="276">
        <f t="shared" si="6"/>
        <v>69</v>
      </c>
      <c r="M266" s="29"/>
    </row>
    <row r="267" spans="1:13">
      <c r="A267" s="187">
        <v>42825</v>
      </c>
      <c r="B267" s="155" t="s">
        <v>54</v>
      </c>
      <c r="C267" s="156" t="s">
        <v>36</v>
      </c>
      <c r="D267" s="159" t="s">
        <v>293</v>
      </c>
      <c r="E267" s="160" t="s">
        <v>56</v>
      </c>
      <c r="F267" s="69" t="s">
        <v>812</v>
      </c>
      <c r="G267" s="69">
        <v>15</v>
      </c>
      <c r="H267" s="273">
        <v>42824.7916666667</v>
      </c>
      <c r="I267" s="273">
        <v>42824.9583333333</v>
      </c>
      <c r="J267" s="88">
        <f t="shared" si="7"/>
        <v>3.99999999837019</v>
      </c>
      <c r="K267" s="69">
        <v>23</v>
      </c>
      <c r="L267" s="276">
        <f t="shared" si="6"/>
        <v>91.9999999625143</v>
      </c>
      <c r="M267" s="29"/>
    </row>
    <row r="268" spans="1:13">
      <c r="A268" s="187">
        <v>42825</v>
      </c>
      <c r="B268" s="155" t="s">
        <v>54</v>
      </c>
      <c r="C268" s="156" t="s">
        <v>295</v>
      </c>
      <c r="D268" s="159" t="s">
        <v>296</v>
      </c>
      <c r="E268" s="160" t="s">
        <v>56</v>
      </c>
      <c r="F268" s="69" t="s">
        <v>695</v>
      </c>
      <c r="G268" s="69">
        <v>6</v>
      </c>
      <c r="H268" s="273">
        <v>42822.7916666667</v>
      </c>
      <c r="I268" s="273">
        <v>42822.9375</v>
      </c>
      <c r="J268" s="88">
        <f t="shared" si="7"/>
        <v>3.49999999918509</v>
      </c>
      <c r="K268" s="69">
        <v>23</v>
      </c>
      <c r="L268" s="276">
        <f t="shared" si="6"/>
        <v>80.4999999812571</v>
      </c>
      <c r="M268" s="29"/>
    </row>
    <row r="269" spans="1:13">
      <c r="A269" s="187">
        <v>42825</v>
      </c>
      <c r="B269" s="155" t="s">
        <v>54</v>
      </c>
      <c r="C269" s="156" t="s">
        <v>36</v>
      </c>
      <c r="D269" s="159" t="s">
        <v>293</v>
      </c>
      <c r="E269" s="160" t="s">
        <v>56</v>
      </c>
      <c r="F269" s="69" t="s">
        <v>751</v>
      </c>
      <c r="G269" s="69">
        <v>6</v>
      </c>
      <c r="H269" s="273">
        <v>42823.4791666667</v>
      </c>
      <c r="I269" s="273">
        <v>42823.5416666667</v>
      </c>
      <c r="J269" s="88">
        <f t="shared" si="7"/>
        <v>1.5</v>
      </c>
      <c r="K269" s="69">
        <v>23</v>
      </c>
      <c r="L269" s="276">
        <f t="shared" si="6"/>
        <v>34.5</v>
      </c>
      <c r="M269" s="29"/>
    </row>
    <row r="270" spans="1:13">
      <c r="A270" s="187">
        <v>42825</v>
      </c>
      <c r="B270" s="155" t="s">
        <v>54</v>
      </c>
      <c r="C270" s="156" t="s">
        <v>328</v>
      </c>
      <c r="D270" s="159" t="s">
        <v>329</v>
      </c>
      <c r="E270" s="160" t="s">
        <v>56</v>
      </c>
      <c r="F270" s="69" t="s">
        <v>812</v>
      </c>
      <c r="G270" s="69">
        <v>5</v>
      </c>
      <c r="H270" s="273">
        <v>42821.6875</v>
      </c>
      <c r="I270" s="273">
        <v>42823.5416666667</v>
      </c>
      <c r="J270" s="88">
        <f t="shared" si="7"/>
        <v>44.5000000008149</v>
      </c>
      <c r="K270" s="69">
        <v>23</v>
      </c>
      <c r="L270" s="276">
        <f t="shared" si="6"/>
        <v>1023.50000001874</v>
      </c>
      <c r="M270" s="29"/>
    </row>
    <row r="271" spans="1:13">
      <c r="A271" s="187">
        <v>42825</v>
      </c>
      <c r="B271" s="168" t="s">
        <v>54</v>
      </c>
      <c r="C271" s="189" t="s">
        <v>33</v>
      </c>
      <c r="D271" s="168" t="s">
        <v>215</v>
      </c>
      <c r="E271" s="155" t="s">
        <v>56</v>
      </c>
      <c r="F271" s="69" t="s">
        <v>695</v>
      </c>
      <c r="G271" s="69">
        <v>3</v>
      </c>
      <c r="H271" s="273">
        <v>42823.5416666667</v>
      </c>
      <c r="I271" s="273">
        <v>42823.8333333333</v>
      </c>
      <c r="J271" s="88">
        <f t="shared" si="7"/>
        <v>6.99999999837019</v>
      </c>
      <c r="K271" s="69">
        <v>23</v>
      </c>
      <c r="L271" s="276">
        <f t="shared" si="6"/>
        <v>160.999999962514</v>
      </c>
      <c r="M271" s="29"/>
    </row>
    <row r="272" spans="1:13">
      <c r="A272" s="187">
        <v>42831</v>
      </c>
      <c r="B272" s="155" t="s">
        <v>54</v>
      </c>
      <c r="C272" s="156" t="s">
        <v>45</v>
      </c>
      <c r="D272" s="159" t="s">
        <v>352</v>
      </c>
      <c r="E272" s="160" t="s">
        <v>56</v>
      </c>
      <c r="F272" s="69" t="s">
        <v>812</v>
      </c>
      <c r="G272" s="69">
        <v>12</v>
      </c>
      <c r="H272" s="273">
        <v>42826.4375</v>
      </c>
      <c r="I272" s="273">
        <v>42827.9791666667</v>
      </c>
      <c r="J272" s="88">
        <f t="shared" si="7"/>
        <v>37.0000000008149</v>
      </c>
      <c r="K272" s="69">
        <v>23</v>
      </c>
      <c r="L272" s="276">
        <f t="shared" si="6"/>
        <v>851.000000018743</v>
      </c>
      <c r="M272" s="29"/>
    </row>
    <row r="273" spans="1:13">
      <c r="A273" s="187">
        <v>42831</v>
      </c>
      <c r="B273" s="168" t="s">
        <v>54</v>
      </c>
      <c r="C273" s="189" t="s">
        <v>38</v>
      </c>
      <c r="D273" s="168" t="s">
        <v>138</v>
      </c>
      <c r="E273" s="155" t="s">
        <v>56</v>
      </c>
      <c r="F273" s="69" t="s">
        <v>812</v>
      </c>
      <c r="G273" s="69" t="s">
        <v>1558</v>
      </c>
      <c r="H273" s="273">
        <v>42823.5416666667</v>
      </c>
      <c r="I273" s="273">
        <v>42828.7916666667</v>
      </c>
      <c r="J273" s="88">
        <v>252</v>
      </c>
      <c r="K273" s="69">
        <v>23</v>
      </c>
      <c r="L273" s="276">
        <f t="shared" si="6"/>
        <v>5796</v>
      </c>
      <c r="M273" s="29" t="s">
        <v>1559</v>
      </c>
    </row>
    <row r="274" spans="1:13">
      <c r="A274" s="187">
        <v>42831</v>
      </c>
      <c r="B274" s="155" t="s">
        <v>54</v>
      </c>
      <c r="C274" s="156" t="s">
        <v>328</v>
      </c>
      <c r="D274" s="159" t="s">
        <v>329</v>
      </c>
      <c r="E274" s="160" t="s">
        <v>56</v>
      </c>
      <c r="F274" s="69" t="s">
        <v>695</v>
      </c>
      <c r="G274" s="69">
        <v>3</v>
      </c>
      <c r="H274" s="273">
        <v>42827.625</v>
      </c>
      <c r="I274" s="273">
        <v>42827.6666666667</v>
      </c>
      <c r="J274" s="88">
        <f t="shared" ref="J274:J296" si="8">(I274-H274)*24</f>
        <v>1.00000000081491</v>
      </c>
      <c r="K274" s="69">
        <v>23</v>
      </c>
      <c r="L274" s="276">
        <f t="shared" si="6"/>
        <v>23.0000000187429</v>
      </c>
      <c r="M274" s="29"/>
    </row>
    <row r="275" spans="1:13">
      <c r="A275" s="187">
        <v>42831</v>
      </c>
      <c r="B275" s="155" t="s">
        <v>54</v>
      </c>
      <c r="C275" s="156" t="s">
        <v>328</v>
      </c>
      <c r="D275" s="159" t="s">
        <v>329</v>
      </c>
      <c r="E275" s="160" t="s">
        <v>56</v>
      </c>
      <c r="F275" s="69" t="s">
        <v>812</v>
      </c>
      <c r="G275" s="69">
        <v>3</v>
      </c>
      <c r="H275" s="273">
        <v>42827.6666666667</v>
      </c>
      <c r="I275" s="273">
        <v>42828.7291666667</v>
      </c>
      <c r="J275" s="88">
        <f t="shared" si="8"/>
        <v>25.5</v>
      </c>
      <c r="K275" s="69">
        <v>23</v>
      </c>
      <c r="L275" s="276">
        <f t="shared" si="6"/>
        <v>586.5</v>
      </c>
      <c r="M275" s="29"/>
    </row>
    <row r="276" spans="1:13">
      <c r="A276" s="187">
        <v>42831</v>
      </c>
      <c r="B276" s="155" t="s">
        <v>54</v>
      </c>
      <c r="C276" s="156" t="s">
        <v>45</v>
      </c>
      <c r="D276" s="159" t="s">
        <v>300</v>
      </c>
      <c r="E276" s="160" t="s">
        <v>56</v>
      </c>
      <c r="F276" s="69" t="s">
        <v>751</v>
      </c>
      <c r="G276" s="69">
        <v>11</v>
      </c>
      <c r="H276" s="273">
        <v>42822.5416666667</v>
      </c>
      <c r="I276" s="273">
        <v>42822.6666666667</v>
      </c>
      <c r="J276" s="88">
        <f t="shared" si="8"/>
        <v>3</v>
      </c>
      <c r="K276" s="69">
        <v>23</v>
      </c>
      <c r="L276" s="276">
        <f t="shared" si="6"/>
        <v>69</v>
      </c>
      <c r="M276" s="29"/>
    </row>
    <row r="277" spans="1:13">
      <c r="A277" s="187">
        <v>42833</v>
      </c>
      <c r="B277" s="168" t="s">
        <v>54</v>
      </c>
      <c r="C277" s="189" t="s">
        <v>144</v>
      </c>
      <c r="D277" s="168" t="s">
        <v>199</v>
      </c>
      <c r="E277" s="155" t="s">
        <v>56</v>
      </c>
      <c r="F277" s="69" t="s">
        <v>695</v>
      </c>
      <c r="G277" s="69">
        <v>6</v>
      </c>
      <c r="H277" s="273">
        <v>42830.9166666667</v>
      </c>
      <c r="I277" s="273">
        <v>42831.75</v>
      </c>
      <c r="J277" s="88">
        <f t="shared" si="8"/>
        <v>19.9999999991851</v>
      </c>
      <c r="K277" s="69">
        <v>23</v>
      </c>
      <c r="L277" s="276">
        <f t="shared" si="6"/>
        <v>459.999999981257</v>
      </c>
      <c r="M277" s="29"/>
    </row>
    <row r="278" spans="1:13">
      <c r="A278" s="187">
        <v>42833</v>
      </c>
      <c r="B278" s="168" t="s">
        <v>54</v>
      </c>
      <c r="C278" s="189" t="s">
        <v>144</v>
      </c>
      <c r="D278" s="168" t="s">
        <v>219</v>
      </c>
      <c r="E278" s="155" t="s">
        <v>56</v>
      </c>
      <c r="F278" s="69" t="s">
        <v>695</v>
      </c>
      <c r="G278" s="69">
        <v>4</v>
      </c>
      <c r="H278" s="273">
        <v>42830.7916666667</v>
      </c>
      <c r="I278" s="273">
        <v>42830.9166666667</v>
      </c>
      <c r="J278" s="88">
        <f t="shared" si="8"/>
        <v>3</v>
      </c>
      <c r="K278" s="69">
        <v>23</v>
      </c>
      <c r="L278" s="276">
        <f t="shared" si="6"/>
        <v>69</v>
      </c>
      <c r="M278" s="29"/>
    </row>
    <row r="279" spans="1:13">
      <c r="A279" s="187">
        <v>42833</v>
      </c>
      <c r="B279" s="155" t="s">
        <v>54</v>
      </c>
      <c r="C279" s="156" t="s">
        <v>295</v>
      </c>
      <c r="D279" s="159" t="s">
        <v>296</v>
      </c>
      <c r="E279" s="160" t="s">
        <v>56</v>
      </c>
      <c r="F279" s="69" t="s">
        <v>812</v>
      </c>
      <c r="G279" s="69">
        <v>4</v>
      </c>
      <c r="H279" s="273">
        <v>42830.6875</v>
      </c>
      <c r="I279" s="273">
        <v>42830.7291666667</v>
      </c>
      <c r="J279" s="88">
        <f t="shared" si="8"/>
        <v>1.00000000081491</v>
      </c>
      <c r="K279" s="69">
        <v>23</v>
      </c>
      <c r="L279" s="276">
        <f t="shared" si="6"/>
        <v>23.0000000187429</v>
      </c>
      <c r="M279" s="29"/>
    </row>
    <row r="280" spans="1:13">
      <c r="A280" s="187">
        <v>42833</v>
      </c>
      <c r="B280" s="155" t="s">
        <v>54</v>
      </c>
      <c r="C280" s="156" t="s">
        <v>30</v>
      </c>
      <c r="D280" s="159" t="s">
        <v>283</v>
      </c>
      <c r="E280" s="160" t="s">
        <v>56</v>
      </c>
      <c r="F280" s="69" t="s">
        <v>824</v>
      </c>
      <c r="G280" s="69">
        <v>4</v>
      </c>
      <c r="H280" s="273">
        <v>42828.25</v>
      </c>
      <c r="I280" s="273">
        <v>42830.6875</v>
      </c>
      <c r="J280" s="88">
        <f t="shared" si="8"/>
        <v>58.5</v>
      </c>
      <c r="K280" s="69">
        <v>23</v>
      </c>
      <c r="L280" s="276">
        <f t="shared" si="6"/>
        <v>1345.5</v>
      </c>
      <c r="M280" s="29"/>
    </row>
    <row r="281" spans="1:13">
      <c r="A281" s="187">
        <v>42833</v>
      </c>
      <c r="B281" s="155" t="s">
        <v>54</v>
      </c>
      <c r="C281" s="156" t="s">
        <v>340</v>
      </c>
      <c r="D281" s="159" t="s">
        <v>348</v>
      </c>
      <c r="E281" s="160" t="s">
        <v>56</v>
      </c>
      <c r="F281" s="69" t="s">
        <v>824</v>
      </c>
      <c r="G281" s="69">
        <v>4</v>
      </c>
      <c r="H281" s="273">
        <v>42831.3333333333</v>
      </c>
      <c r="I281" s="273">
        <v>42831.8333333333</v>
      </c>
      <c r="J281" s="88">
        <f t="shared" si="8"/>
        <v>12</v>
      </c>
      <c r="K281" s="69">
        <v>23</v>
      </c>
      <c r="L281" s="276">
        <f t="shared" ref="L281:L305" si="9">J281*K281</f>
        <v>276</v>
      </c>
      <c r="M281" s="29"/>
    </row>
    <row r="282" spans="1:13">
      <c r="A282" s="187">
        <v>42833</v>
      </c>
      <c r="B282" s="155" t="s">
        <v>54</v>
      </c>
      <c r="C282" s="156" t="s">
        <v>45</v>
      </c>
      <c r="D282" s="159" t="s">
        <v>301</v>
      </c>
      <c r="E282" s="160" t="s">
        <v>56</v>
      </c>
      <c r="F282" s="69" t="s">
        <v>812</v>
      </c>
      <c r="G282" s="69">
        <v>5</v>
      </c>
      <c r="H282" s="273">
        <v>42828.875</v>
      </c>
      <c r="I282" s="273">
        <v>42831.2083333333</v>
      </c>
      <c r="J282" s="88">
        <f t="shared" si="8"/>
        <v>55.9999999991851</v>
      </c>
      <c r="K282" s="69">
        <v>23</v>
      </c>
      <c r="L282" s="276">
        <f t="shared" si="9"/>
        <v>1287.99999998126</v>
      </c>
      <c r="M282" s="29"/>
    </row>
    <row r="283" spans="1:13">
      <c r="A283" s="187">
        <v>42833</v>
      </c>
      <c r="B283" s="155" t="s">
        <v>54</v>
      </c>
      <c r="C283" s="156" t="s">
        <v>30</v>
      </c>
      <c r="D283" s="159" t="s">
        <v>365</v>
      </c>
      <c r="E283" s="160" t="s">
        <v>56</v>
      </c>
      <c r="F283" s="69" t="s">
        <v>1611</v>
      </c>
      <c r="G283" s="69">
        <v>3</v>
      </c>
      <c r="H283" s="273">
        <v>42831.2916666667</v>
      </c>
      <c r="I283" s="273">
        <v>42831.875</v>
      </c>
      <c r="J283" s="88">
        <f t="shared" si="8"/>
        <v>13.9999999991851</v>
      </c>
      <c r="K283" s="69">
        <v>23</v>
      </c>
      <c r="L283" s="276">
        <f t="shared" si="9"/>
        <v>321.999999981257</v>
      </c>
      <c r="M283" s="29"/>
    </row>
    <row r="284" spans="1:13">
      <c r="A284" s="187">
        <v>42833</v>
      </c>
      <c r="B284" s="155" t="s">
        <v>54</v>
      </c>
      <c r="C284" s="188" t="s">
        <v>27</v>
      </c>
      <c r="D284" s="157" t="s">
        <v>135</v>
      </c>
      <c r="E284" s="155" t="s">
        <v>56</v>
      </c>
      <c r="F284" s="69" t="s">
        <v>1085</v>
      </c>
      <c r="G284" s="69">
        <v>12</v>
      </c>
      <c r="H284" s="273">
        <v>42831.9166666667</v>
      </c>
      <c r="I284" s="273">
        <v>42832</v>
      </c>
      <c r="J284" s="88">
        <f t="shared" si="8"/>
        <v>1.99999999918509</v>
      </c>
      <c r="K284" s="69">
        <v>23</v>
      </c>
      <c r="L284" s="276">
        <f t="shared" si="9"/>
        <v>45.9999999812571</v>
      </c>
      <c r="M284" s="29"/>
    </row>
    <row r="285" spans="1:13">
      <c r="A285" s="187">
        <v>42833</v>
      </c>
      <c r="B285" s="168" t="s">
        <v>54</v>
      </c>
      <c r="C285" s="189" t="s">
        <v>197</v>
      </c>
      <c r="D285" s="168" t="s">
        <v>198</v>
      </c>
      <c r="E285" s="155" t="s">
        <v>56</v>
      </c>
      <c r="F285" s="69" t="s">
        <v>812</v>
      </c>
      <c r="G285" s="69">
        <v>16</v>
      </c>
      <c r="H285" s="273">
        <v>42831.5833333333</v>
      </c>
      <c r="I285" s="273">
        <v>42831.7083333333</v>
      </c>
      <c r="J285" s="88">
        <f t="shared" si="8"/>
        <v>3</v>
      </c>
      <c r="K285" s="69">
        <v>23</v>
      </c>
      <c r="L285" s="276">
        <f t="shared" si="9"/>
        <v>69</v>
      </c>
      <c r="M285" s="29"/>
    </row>
    <row r="286" spans="1:13">
      <c r="A286" s="187">
        <v>42833</v>
      </c>
      <c r="B286" s="155" t="s">
        <v>54</v>
      </c>
      <c r="C286" s="156" t="s">
        <v>45</v>
      </c>
      <c r="D286" s="159" t="s">
        <v>300</v>
      </c>
      <c r="E286" s="160" t="s">
        <v>56</v>
      </c>
      <c r="F286" s="69" t="s">
        <v>1588</v>
      </c>
      <c r="G286" s="69">
        <v>11</v>
      </c>
      <c r="H286" s="273">
        <v>42830.9791666667</v>
      </c>
      <c r="I286" s="273">
        <v>42831.9166666667</v>
      </c>
      <c r="J286" s="88">
        <f t="shared" si="8"/>
        <v>22.5</v>
      </c>
      <c r="K286" s="69">
        <v>23</v>
      </c>
      <c r="L286" s="276">
        <f t="shared" si="9"/>
        <v>517.5</v>
      </c>
      <c r="M286" s="29"/>
    </row>
    <row r="287" spans="1:13">
      <c r="A287" s="187">
        <v>42835</v>
      </c>
      <c r="B287" s="168" t="s">
        <v>54</v>
      </c>
      <c r="C287" s="189" t="s">
        <v>328</v>
      </c>
      <c r="D287" s="168" t="s">
        <v>221</v>
      </c>
      <c r="E287" s="155" t="s">
        <v>56</v>
      </c>
      <c r="F287" s="69" t="s">
        <v>812</v>
      </c>
      <c r="G287" s="69">
        <v>6</v>
      </c>
      <c r="H287" s="273">
        <v>42831.8333333333</v>
      </c>
      <c r="I287" s="273">
        <v>42833.3333333333</v>
      </c>
      <c r="J287" s="88">
        <f t="shared" si="8"/>
        <v>36</v>
      </c>
      <c r="K287" s="69">
        <v>23</v>
      </c>
      <c r="L287" s="276">
        <f t="shared" si="9"/>
        <v>828</v>
      </c>
      <c r="M287" s="29"/>
    </row>
    <row r="288" spans="1:13">
      <c r="A288" s="187">
        <v>42835</v>
      </c>
      <c r="B288" s="168" t="s">
        <v>54</v>
      </c>
      <c r="C288" s="189" t="s">
        <v>328</v>
      </c>
      <c r="D288" s="168" t="s">
        <v>222</v>
      </c>
      <c r="E288" s="155" t="s">
        <v>56</v>
      </c>
      <c r="F288" s="69" t="s">
        <v>1612</v>
      </c>
      <c r="G288" s="69">
        <v>6</v>
      </c>
      <c r="H288" s="273">
        <v>42833.875</v>
      </c>
      <c r="I288" s="273">
        <v>42833.9583333333</v>
      </c>
      <c r="J288" s="88">
        <f t="shared" si="8"/>
        <v>1.99999999918509</v>
      </c>
      <c r="K288" s="69">
        <v>23</v>
      </c>
      <c r="L288" s="276">
        <f t="shared" si="9"/>
        <v>45.9999999812571</v>
      </c>
      <c r="M288" s="29"/>
    </row>
    <row r="289" spans="1:13">
      <c r="A289" s="187">
        <v>42835</v>
      </c>
      <c r="B289" s="168" t="s">
        <v>54</v>
      </c>
      <c r="C289" s="156" t="s">
        <v>340</v>
      </c>
      <c r="D289" s="168" t="s">
        <v>206</v>
      </c>
      <c r="E289" s="155" t="s">
        <v>56</v>
      </c>
      <c r="F289" s="69" t="s">
        <v>812</v>
      </c>
      <c r="G289" s="69">
        <v>5</v>
      </c>
      <c r="H289" s="273">
        <v>42831.2083333333</v>
      </c>
      <c r="I289" s="273">
        <v>42832.7291666667</v>
      </c>
      <c r="J289" s="88">
        <f t="shared" si="8"/>
        <v>36.5000000016298</v>
      </c>
      <c r="K289" s="69">
        <v>23</v>
      </c>
      <c r="L289" s="276">
        <f t="shared" si="9"/>
        <v>839.500000037486</v>
      </c>
      <c r="M289" s="29"/>
    </row>
    <row r="290" spans="1:13">
      <c r="A290" s="187">
        <v>42835</v>
      </c>
      <c r="B290" s="155" t="s">
        <v>54</v>
      </c>
      <c r="C290" s="164" t="s">
        <v>163</v>
      </c>
      <c r="D290" s="165" t="s">
        <v>170</v>
      </c>
      <c r="E290" s="242" t="s">
        <v>171</v>
      </c>
      <c r="F290" s="69" t="s">
        <v>695</v>
      </c>
      <c r="G290" s="69">
        <v>9</v>
      </c>
      <c r="H290" s="273">
        <v>42833.4375</v>
      </c>
      <c r="I290" s="273">
        <v>42833.6875</v>
      </c>
      <c r="J290" s="88">
        <f t="shared" si="8"/>
        <v>6</v>
      </c>
      <c r="K290" s="69">
        <v>23</v>
      </c>
      <c r="L290" s="276">
        <f t="shared" si="9"/>
        <v>138</v>
      </c>
      <c r="M290" s="29"/>
    </row>
    <row r="291" spans="1:13">
      <c r="A291" s="187">
        <v>42835</v>
      </c>
      <c r="B291" s="168" t="s">
        <v>54</v>
      </c>
      <c r="C291" s="189" t="s">
        <v>163</v>
      </c>
      <c r="D291" s="168" t="s">
        <v>191</v>
      </c>
      <c r="E291" s="155" t="s">
        <v>56</v>
      </c>
      <c r="F291" s="69" t="s">
        <v>812</v>
      </c>
      <c r="G291" s="69">
        <v>9</v>
      </c>
      <c r="H291" s="273">
        <v>42833.6875</v>
      </c>
      <c r="I291" s="273">
        <v>42834.3333333333</v>
      </c>
      <c r="J291" s="88">
        <f t="shared" si="8"/>
        <v>15.4999999991851</v>
      </c>
      <c r="K291" s="69">
        <v>23</v>
      </c>
      <c r="L291" s="276">
        <f t="shared" si="9"/>
        <v>356.499999981257</v>
      </c>
      <c r="M291" s="29"/>
    </row>
    <row r="292" spans="1:13">
      <c r="A292" s="187">
        <v>42835</v>
      </c>
      <c r="B292" s="155" t="s">
        <v>54</v>
      </c>
      <c r="C292" s="156" t="s">
        <v>27</v>
      </c>
      <c r="D292" s="159" t="s">
        <v>338</v>
      </c>
      <c r="E292" s="160" t="s">
        <v>56</v>
      </c>
      <c r="F292" s="69" t="s">
        <v>695</v>
      </c>
      <c r="G292" s="69">
        <v>15</v>
      </c>
      <c r="H292" s="273">
        <v>42831.9375</v>
      </c>
      <c r="I292" s="273">
        <v>42833.9583333333</v>
      </c>
      <c r="J292" s="88">
        <f t="shared" si="8"/>
        <v>48.4999999991851</v>
      </c>
      <c r="K292" s="69">
        <v>23</v>
      </c>
      <c r="L292" s="276">
        <f t="shared" si="9"/>
        <v>1115.49999998126</v>
      </c>
      <c r="M292" s="29"/>
    </row>
    <row r="293" spans="1:13">
      <c r="A293" s="187">
        <v>42835</v>
      </c>
      <c r="B293" s="168" t="s">
        <v>54</v>
      </c>
      <c r="C293" s="156" t="s">
        <v>340</v>
      </c>
      <c r="D293" s="168" t="s">
        <v>206</v>
      </c>
      <c r="E293" s="155" t="s">
        <v>56</v>
      </c>
      <c r="F293" s="69" t="s">
        <v>812</v>
      </c>
      <c r="G293" s="69">
        <v>11</v>
      </c>
      <c r="H293" s="273">
        <v>42825.9166666667</v>
      </c>
      <c r="I293" s="273">
        <v>42826.2083333333</v>
      </c>
      <c r="J293" s="88">
        <f t="shared" si="8"/>
        <v>6.99999999837019</v>
      </c>
      <c r="K293" s="69">
        <v>23</v>
      </c>
      <c r="L293" s="276">
        <f t="shared" si="9"/>
        <v>160.999999962514</v>
      </c>
      <c r="M293" s="29"/>
    </row>
    <row r="294" spans="1:13">
      <c r="A294" s="187">
        <v>42835</v>
      </c>
      <c r="B294" s="155" t="s">
        <v>54</v>
      </c>
      <c r="C294" s="156" t="s">
        <v>45</v>
      </c>
      <c r="D294" s="159" t="s">
        <v>352</v>
      </c>
      <c r="E294" s="160" t="s">
        <v>56</v>
      </c>
      <c r="F294" s="69" t="s">
        <v>812</v>
      </c>
      <c r="G294" s="69">
        <v>7</v>
      </c>
      <c r="H294" s="273">
        <v>42832.75</v>
      </c>
      <c r="I294" s="273">
        <v>42832.875</v>
      </c>
      <c r="J294" s="88">
        <f t="shared" si="8"/>
        <v>3</v>
      </c>
      <c r="K294" s="69">
        <v>23</v>
      </c>
      <c r="L294" s="276">
        <f t="shared" si="9"/>
        <v>69</v>
      </c>
      <c r="M294" s="29"/>
    </row>
    <row r="295" spans="1:13">
      <c r="A295" s="187">
        <v>42837</v>
      </c>
      <c r="B295" s="168" t="s">
        <v>54</v>
      </c>
      <c r="C295" s="189" t="s">
        <v>38</v>
      </c>
      <c r="D295" s="168" t="s">
        <v>142</v>
      </c>
      <c r="E295" s="155" t="s">
        <v>56</v>
      </c>
      <c r="F295" s="69" t="s">
        <v>690</v>
      </c>
      <c r="G295" s="69">
        <v>3</v>
      </c>
      <c r="H295" s="273">
        <v>42833.6875</v>
      </c>
      <c r="I295" s="273">
        <v>42833.875</v>
      </c>
      <c r="J295" s="88">
        <f t="shared" si="8"/>
        <v>4.5</v>
      </c>
      <c r="K295" s="69">
        <v>23</v>
      </c>
      <c r="L295" s="276">
        <f t="shared" si="9"/>
        <v>103.5</v>
      </c>
      <c r="M295" s="29"/>
    </row>
    <row r="296" spans="1:13">
      <c r="A296" s="187">
        <v>42837</v>
      </c>
      <c r="B296" s="168" t="s">
        <v>54</v>
      </c>
      <c r="C296" s="189" t="s">
        <v>46</v>
      </c>
      <c r="D296" s="168" t="s">
        <v>217</v>
      </c>
      <c r="E296" s="155" t="s">
        <v>56</v>
      </c>
      <c r="F296" s="69" t="s">
        <v>1068</v>
      </c>
      <c r="G296" s="69">
        <v>13</v>
      </c>
      <c r="H296" s="273">
        <v>42833.9166666667</v>
      </c>
      <c r="I296" s="273">
        <v>42835.1458333333</v>
      </c>
      <c r="J296" s="88">
        <f t="shared" si="8"/>
        <v>29.4999999983702</v>
      </c>
      <c r="K296" s="69">
        <v>23</v>
      </c>
      <c r="L296" s="276">
        <f t="shared" si="9"/>
        <v>678.499999962514</v>
      </c>
      <c r="M296" s="29"/>
    </row>
    <row r="297" spans="1:13">
      <c r="A297" s="187">
        <v>42837</v>
      </c>
      <c r="B297" s="155" t="s">
        <v>54</v>
      </c>
      <c r="C297" s="156" t="s">
        <v>27</v>
      </c>
      <c r="D297" s="159" t="s">
        <v>338</v>
      </c>
      <c r="E297" s="160" t="s">
        <v>56</v>
      </c>
      <c r="F297" s="69" t="s">
        <v>751</v>
      </c>
      <c r="G297" s="69">
        <v>14</v>
      </c>
      <c r="H297" s="273">
        <v>42828.9583333333</v>
      </c>
      <c r="I297" s="273">
        <v>42834.7083333333</v>
      </c>
      <c r="J297" s="88">
        <v>114</v>
      </c>
      <c r="K297" s="69">
        <v>23</v>
      </c>
      <c r="L297" s="276">
        <f t="shared" si="9"/>
        <v>2622</v>
      </c>
      <c r="M297" s="29" t="s">
        <v>1540</v>
      </c>
    </row>
    <row r="298" spans="1:13">
      <c r="A298" s="187">
        <v>42837</v>
      </c>
      <c r="B298" s="168" t="s">
        <v>54</v>
      </c>
      <c r="C298" s="189" t="s">
        <v>328</v>
      </c>
      <c r="D298" s="168" t="s">
        <v>1058</v>
      </c>
      <c r="E298" s="155" t="s">
        <v>56</v>
      </c>
      <c r="F298" s="69" t="s">
        <v>1613</v>
      </c>
      <c r="G298" s="69">
        <v>4</v>
      </c>
      <c r="H298" s="273">
        <v>42835.25</v>
      </c>
      <c r="I298" s="273">
        <v>42835.4375</v>
      </c>
      <c r="J298" s="88">
        <f t="shared" ref="J298:J301" si="10">(I298-H298)*24</f>
        <v>4.5</v>
      </c>
      <c r="K298" s="69">
        <v>23</v>
      </c>
      <c r="L298" s="276">
        <f t="shared" si="9"/>
        <v>103.5</v>
      </c>
      <c r="M298" s="29"/>
    </row>
    <row r="299" spans="1:13">
      <c r="A299" s="187">
        <v>42837</v>
      </c>
      <c r="B299" s="155" t="s">
        <v>54</v>
      </c>
      <c r="C299" s="156" t="s">
        <v>30</v>
      </c>
      <c r="D299" s="159" t="s">
        <v>283</v>
      </c>
      <c r="E299" s="160" t="s">
        <v>56</v>
      </c>
      <c r="F299" s="69" t="s">
        <v>695</v>
      </c>
      <c r="G299" s="69">
        <v>8</v>
      </c>
      <c r="H299" s="273">
        <v>42820.375</v>
      </c>
      <c r="I299" s="273">
        <v>42823.875</v>
      </c>
      <c r="J299" s="88">
        <f t="shared" si="10"/>
        <v>84</v>
      </c>
      <c r="K299" s="69">
        <v>23</v>
      </c>
      <c r="L299" s="276">
        <f t="shared" si="9"/>
        <v>1932</v>
      </c>
      <c r="M299" s="29"/>
    </row>
    <row r="300" spans="1:13">
      <c r="A300" s="187">
        <v>42837</v>
      </c>
      <c r="B300" s="155" t="s">
        <v>54</v>
      </c>
      <c r="C300" s="156" t="s">
        <v>30</v>
      </c>
      <c r="D300" s="159" t="s">
        <v>283</v>
      </c>
      <c r="E300" s="160" t="s">
        <v>56</v>
      </c>
      <c r="F300" s="69" t="s">
        <v>695</v>
      </c>
      <c r="G300" s="69">
        <v>7</v>
      </c>
      <c r="H300" s="273">
        <v>42821</v>
      </c>
      <c r="I300" s="273">
        <v>42823.875</v>
      </c>
      <c r="J300" s="88">
        <f t="shared" si="10"/>
        <v>69</v>
      </c>
      <c r="K300" s="69">
        <v>23</v>
      </c>
      <c r="L300" s="276">
        <f t="shared" si="9"/>
        <v>1587</v>
      </c>
      <c r="M300" s="29"/>
    </row>
    <row r="301" spans="1:13">
      <c r="A301" s="187">
        <v>42837</v>
      </c>
      <c r="B301" s="155" t="s">
        <v>54</v>
      </c>
      <c r="C301" s="156" t="s">
        <v>30</v>
      </c>
      <c r="D301" s="159" t="s">
        <v>283</v>
      </c>
      <c r="E301" s="160" t="s">
        <v>56</v>
      </c>
      <c r="F301" s="69" t="s">
        <v>695</v>
      </c>
      <c r="G301" s="69">
        <v>8</v>
      </c>
      <c r="H301" s="273">
        <v>42832.75</v>
      </c>
      <c r="I301" s="273">
        <v>42835.25</v>
      </c>
      <c r="J301" s="88">
        <f t="shared" si="10"/>
        <v>60</v>
      </c>
      <c r="K301" s="69">
        <v>23</v>
      </c>
      <c r="L301" s="276">
        <f t="shared" si="9"/>
        <v>1380</v>
      </c>
      <c r="M301" s="29"/>
    </row>
    <row r="302" ht="24" spans="1:13">
      <c r="A302" s="187">
        <v>42837</v>
      </c>
      <c r="B302" s="155" t="s">
        <v>54</v>
      </c>
      <c r="C302" s="156" t="s">
        <v>30</v>
      </c>
      <c r="D302" s="159" t="s">
        <v>283</v>
      </c>
      <c r="E302" s="160" t="s">
        <v>56</v>
      </c>
      <c r="F302" s="69" t="s">
        <v>695</v>
      </c>
      <c r="G302" s="69" t="s">
        <v>1614</v>
      </c>
      <c r="H302" s="273">
        <v>42824.3333333333</v>
      </c>
      <c r="I302" s="273">
        <v>42832</v>
      </c>
      <c r="J302" s="88">
        <v>320</v>
      </c>
      <c r="K302" s="69">
        <v>23</v>
      </c>
      <c r="L302" s="276">
        <f t="shared" si="9"/>
        <v>7360</v>
      </c>
      <c r="M302" s="29" t="s">
        <v>1615</v>
      </c>
    </row>
    <row r="303" spans="1:13">
      <c r="A303" s="187">
        <v>42837</v>
      </c>
      <c r="B303" s="155" t="s">
        <v>54</v>
      </c>
      <c r="C303" s="156" t="s">
        <v>30</v>
      </c>
      <c r="D303" s="159" t="s">
        <v>283</v>
      </c>
      <c r="E303" s="160" t="s">
        <v>56</v>
      </c>
      <c r="F303" s="69" t="s">
        <v>751</v>
      </c>
      <c r="G303" s="69">
        <v>9</v>
      </c>
      <c r="H303" s="273">
        <v>42834.75</v>
      </c>
      <c r="I303" s="273">
        <v>42835.0833333333</v>
      </c>
      <c r="J303" s="88">
        <f t="shared" ref="J303:J305" si="11">(I303-H303)*24</f>
        <v>7.99999999918509</v>
      </c>
      <c r="K303" s="69">
        <v>23</v>
      </c>
      <c r="L303" s="276">
        <f t="shared" si="9"/>
        <v>183.999999981257</v>
      </c>
      <c r="M303" s="29"/>
    </row>
    <row r="304" spans="1:13">
      <c r="A304" s="187">
        <v>42837</v>
      </c>
      <c r="B304" s="168" t="s">
        <v>54</v>
      </c>
      <c r="C304" s="189" t="s">
        <v>163</v>
      </c>
      <c r="D304" s="168" t="s">
        <v>195</v>
      </c>
      <c r="E304" s="155" t="s">
        <v>56</v>
      </c>
      <c r="F304" s="69" t="s">
        <v>812</v>
      </c>
      <c r="G304" s="69">
        <v>9</v>
      </c>
      <c r="H304" s="273">
        <v>42834.3333333333</v>
      </c>
      <c r="I304" s="273">
        <v>42834.4375</v>
      </c>
      <c r="J304" s="88">
        <f t="shared" si="11"/>
        <v>2.50000000081491</v>
      </c>
      <c r="K304" s="69">
        <v>23</v>
      </c>
      <c r="L304" s="276">
        <f t="shared" si="9"/>
        <v>57.5000000187429</v>
      </c>
      <c r="M304" s="29"/>
    </row>
    <row r="305" spans="1:13">
      <c r="A305" s="187">
        <v>42837</v>
      </c>
      <c r="B305" s="155" t="s">
        <v>54</v>
      </c>
      <c r="C305" s="161" t="s">
        <v>82</v>
      </c>
      <c r="D305" s="166" t="s">
        <v>83</v>
      </c>
      <c r="E305" s="159" t="s">
        <v>84</v>
      </c>
      <c r="F305" s="69" t="s">
        <v>1085</v>
      </c>
      <c r="G305" s="69">
        <v>11</v>
      </c>
      <c r="H305" s="273">
        <v>42834.3125</v>
      </c>
      <c r="I305" s="273">
        <v>42834.4166666667</v>
      </c>
      <c r="J305" s="88">
        <f t="shared" si="11"/>
        <v>2.50000000081491</v>
      </c>
      <c r="K305" s="69">
        <v>23</v>
      </c>
      <c r="L305" s="276">
        <f t="shared" si="9"/>
        <v>57.5000000187429</v>
      </c>
      <c r="M305" s="29"/>
    </row>
    <row r="306" spans="1:13">
      <c r="A306" s="187">
        <v>42839</v>
      </c>
      <c r="B306" s="155" t="s">
        <v>54</v>
      </c>
      <c r="C306" s="156" t="s">
        <v>144</v>
      </c>
      <c r="D306" s="159" t="s">
        <v>298</v>
      </c>
      <c r="E306" s="160" t="s">
        <v>56</v>
      </c>
      <c r="F306" s="69" t="s">
        <v>751</v>
      </c>
      <c r="G306" s="69">
        <v>4</v>
      </c>
      <c r="H306" s="273">
        <v>42836.875</v>
      </c>
      <c r="I306" s="273">
        <v>42837.5416666667</v>
      </c>
      <c r="J306" s="88">
        <f t="shared" ref="J306:J344" si="12">(I306-H306)*24</f>
        <v>16.0000000008149</v>
      </c>
      <c r="K306" s="69">
        <v>23</v>
      </c>
      <c r="L306" s="276">
        <f t="shared" ref="L306:L344" si="13">J306*K306</f>
        <v>368.000000018743</v>
      </c>
      <c r="M306" s="29"/>
    </row>
    <row r="307" spans="1:13">
      <c r="A307" s="187">
        <v>42839</v>
      </c>
      <c r="B307" s="155" t="s">
        <v>54</v>
      </c>
      <c r="C307" s="156" t="s">
        <v>39</v>
      </c>
      <c r="D307" s="159" t="s">
        <v>376</v>
      </c>
      <c r="E307" s="160" t="s">
        <v>56</v>
      </c>
      <c r="F307" s="69" t="s">
        <v>812</v>
      </c>
      <c r="G307" s="69">
        <v>4</v>
      </c>
      <c r="H307" s="273">
        <v>42835.9166666667</v>
      </c>
      <c r="I307" s="273">
        <v>42836.875</v>
      </c>
      <c r="J307" s="88">
        <f t="shared" si="12"/>
        <v>22.9999999991851</v>
      </c>
      <c r="K307" s="69">
        <v>23</v>
      </c>
      <c r="L307" s="276">
        <f t="shared" si="13"/>
        <v>528.999999981257</v>
      </c>
      <c r="M307" s="29"/>
    </row>
    <row r="308" spans="1:13">
      <c r="A308" s="187">
        <v>42839</v>
      </c>
      <c r="B308" s="155" t="s">
        <v>54</v>
      </c>
      <c r="C308" s="156" t="s">
        <v>39</v>
      </c>
      <c r="D308" s="159" t="s">
        <v>377</v>
      </c>
      <c r="E308" s="160" t="s">
        <v>56</v>
      </c>
      <c r="F308" s="69" t="s">
        <v>812</v>
      </c>
      <c r="G308" s="69">
        <v>7</v>
      </c>
      <c r="H308" s="273">
        <v>42837.6666666667</v>
      </c>
      <c r="I308" s="273">
        <v>42837.9583333333</v>
      </c>
      <c r="J308" s="88">
        <f t="shared" si="12"/>
        <v>6.99999999837019</v>
      </c>
      <c r="K308" s="69">
        <v>23</v>
      </c>
      <c r="L308" s="276">
        <f t="shared" si="13"/>
        <v>160.999999962514</v>
      </c>
      <c r="M308" s="29"/>
    </row>
    <row r="309" spans="1:13">
      <c r="A309" s="187">
        <v>42839</v>
      </c>
      <c r="B309" s="168" t="s">
        <v>54</v>
      </c>
      <c r="C309" s="189" t="s">
        <v>340</v>
      </c>
      <c r="D309" s="168" t="s">
        <v>209</v>
      </c>
      <c r="E309" s="155" t="s">
        <v>56</v>
      </c>
      <c r="F309" s="69" t="s">
        <v>812</v>
      </c>
      <c r="G309" s="69">
        <v>3</v>
      </c>
      <c r="H309" s="273">
        <v>42835.4375</v>
      </c>
      <c r="I309" s="273">
        <v>42836.5208333333</v>
      </c>
      <c r="J309" s="88">
        <f t="shared" si="12"/>
        <v>25.9999999991851</v>
      </c>
      <c r="K309" s="69">
        <v>23</v>
      </c>
      <c r="L309" s="276">
        <f t="shared" si="13"/>
        <v>597.999999981257</v>
      </c>
      <c r="M309" s="29"/>
    </row>
    <row r="310" spans="1:13">
      <c r="A310" s="187">
        <v>42839</v>
      </c>
      <c r="B310" s="168" t="s">
        <v>54</v>
      </c>
      <c r="C310" s="189" t="s">
        <v>82</v>
      </c>
      <c r="D310" s="168" t="s">
        <v>182</v>
      </c>
      <c r="E310" s="155" t="s">
        <v>56</v>
      </c>
      <c r="F310" s="69" t="s">
        <v>754</v>
      </c>
      <c r="G310" s="69">
        <v>13</v>
      </c>
      <c r="H310" s="273">
        <v>42835.3333333333</v>
      </c>
      <c r="I310" s="273">
        <v>42837.3333333333</v>
      </c>
      <c r="J310" s="88">
        <f t="shared" si="12"/>
        <v>48</v>
      </c>
      <c r="K310" s="69">
        <v>23</v>
      </c>
      <c r="L310" s="276">
        <f t="shared" si="13"/>
        <v>1104</v>
      </c>
      <c r="M310" s="29"/>
    </row>
    <row r="311" spans="1:13">
      <c r="A311" s="187">
        <v>42839</v>
      </c>
      <c r="B311" s="155" t="s">
        <v>54</v>
      </c>
      <c r="C311" s="156" t="s">
        <v>27</v>
      </c>
      <c r="D311" s="159" t="s">
        <v>338</v>
      </c>
      <c r="E311" s="160" t="s">
        <v>56</v>
      </c>
      <c r="F311" s="69" t="s">
        <v>751</v>
      </c>
      <c r="G311" s="69">
        <v>12</v>
      </c>
      <c r="H311" s="273">
        <v>42827.9791666667</v>
      </c>
      <c r="I311" s="273">
        <v>42834.5625</v>
      </c>
      <c r="J311" s="88">
        <v>134</v>
      </c>
      <c r="K311" s="69">
        <v>23</v>
      </c>
      <c r="L311" s="276">
        <f t="shared" si="13"/>
        <v>3082</v>
      </c>
      <c r="M311" s="29" t="s">
        <v>1540</v>
      </c>
    </row>
    <row r="312" spans="1:13">
      <c r="A312" s="187">
        <v>42839</v>
      </c>
      <c r="B312" s="155" t="s">
        <v>54</v>
      </c>
      <c r="C312" s="156" t="s">
        <v>27</v>
      </c>
      <c r="D312" s="159" t="s">
        <v>338</v>
      </c>
      <c r="E312" s="160" t="s">
        <v>56</v>
      </c>
      <c r="F312" s="69" t="s">
        <v>695</v>
      </c>
      <c r="G312" s="69">
        <v>8</v>
      </c>
      <c r="H312" s="273">
        <v>42835.375</v>
      </c>
      <c r="I312" s="273">
        <v>42837.9166666667</v>
      </c>
      <c r="J312" s="88">
        <f t="shared" si="12"/>
        <v>61.0000000008149</v>
      </c>
      <c r="K312" s="69">
        <v>23</v>
      </c>
      <c r="L312" s="276">
        <f t="shared" si="13"/>
        <v>1403.00000001874</v>
      </c>
      <c r="M312" s="29"/>
    </row>
    <row r="313" spans="1:13">
      <c r="A313" s="187">
        <v>42839</v>
      </c>
      <c r="B313" s="155" t="s">
        <v>54</v>
      </c>
      <c r="C313" s="156" t="s">
        <v>144</v>
      </c>
      <c r="D313" s="159" t="s">
        <v>299</v>
      </c>
      <c r="E313" s="160" t="s">
        <v>56</v>
      </c>
      <c r="F313" s="69" t="s">
        <v>751</v>
      </c>
      <c r="G313" s="69">
        <v>3</v>
      </c>
      <c r="H313" s="273">
        <v>42835.0416666667</v>
      </c>
      <c r="I313" s="273">
        <v>42835.4375</v>
      </c>
      <c r="J313" s="88">
        <f t="shared" si="12"/>
        <v>9.49999999918509</v>
      </c>
      <c r="K313" s="69">
        <v>23</v>
      </c>
      <c r="L313" s="276">
        <f t="shared" si="13"/>
        <v>218.499999981257</v>
      </c>
      <c r="M313" s="29"/>
    </row>
    <row r="314" spans="1:13">
      <c r="A314" s="187">
        <v>42842</v>
      </c>
      <c r="B314" s="155" t="s">
        <v>54</v>
      </c>
      <c r="C314" s="156" t="s">
        <v>30</v>
      </c>
      <c r="D314" s="159" t="s">
        <v>364</v>
      </c>
      <c r="E314" s="160" t="s">
        <v>56</v>
      </c>
      <c r="F314" s="69" t="s">
        <v>812</v>
      </c>
      <c r="G314" s="69">
        <v>14</v>
      </c>
      <c r="H314" s="273">
        <v>42839.5</v>
      </c>
      <c r="I314" s="273">
        <v>42839.6666666667</v>
      </c>
      <c r="J314" s="88">
        <f t="shared" si="12"/>
        <v>4.00000000081491</v>
      </c>
      <c r="K314" s="69">
        <v>23</v>
      </c>
      <c r="L314" s="276">
        <f t="shared" si="13"/>
        <v>92.0000000187429</v>
      </c>
      <c r="M314" s="29"/>
    </row>
    <row r="315" spans="1:13">
      <c r="A315" s="187">
        <v>42842</v>
      </c>
      <c r="B315" s="155" t="s">
        <v>54</v>
      </c>
      <c r="C315" s="156" t="s">
        <v>30</v>
      </c>
      <c r="D315" s="159" t="s">
        <v>285</v>
      </c>
      <c r="E315" s="160" t="s">
        <v>56</v>
      </c>
      <c r="F315" s="69" t="s">
        <v>751</v>
      </c>
      <c r="G315" s="69">
        <v>14</v>
      </c>
      <c r="H315" s="273">
        <v>42839.6666666667</v>
      </c>
      <c r="I315" s="273">
        <v>42839.8333333333</v>
      </c>
      <c r="J315" s="88">
        <f t="shared" si="12"/>
        <v>3.99999999837019</v>
      </c>
      <c r="K315" s="69">
        <v>23</v>
      </c>
      <c r="L315" s="276">
        <f t="shared" si="13"/>
        <v>91.9999999625143</v>
      </c>
      <c r="M315" s="29"/>
    </row>
    <row r="316" spans="1:13">
      <c r="A316" s="187">
        <v>42842</v>
      </c>
      <c r="B316" s="155" t="s">
        <v>54</v>
      </c>
      <c r="C316" s="156" t="s">
        <v>30</v>
      </c>
      <c r="D316" s="159" t="s">
        <v>283</v>
      </c>
      <c r="E316" s="160" t="s">
        <v>56</v>
      </c>
      <c r="F316" s="69" t="s">
        <v>1616</v>
      </c>
      <c r="G316" s="69">
        <v>14</v>
      </c>
      <c r="H316" s="273">
        <v>42839.8333333333</v>
      </c>
      <c r="I316" s="273">
        <v>42839.9791666667</v>
      </c>
      <c r="J316" s="88">
        <f t="shared" si="12"/>
        <v>3.50000000162981</v>
      </c>
      <c r="K316" s="69">
        <v>23</v>
      </c>
      <c r="L316" s="276">
        <f t="shared" si="13"/>
        <v>80.5000000374857</v>
      </c>
      <c r="M316" s="29"/>
    </row>
    <row r="317" spans="1:13">
      <c r="A317" s="187">
        <v>42842</v>
      </c>
      <c r="B317" s="155" t="s">
        <v>54</v>
      </c>
      <c r="C317" s="156" t="s">
        <v>144</v>
      </c>
      <c r="D317" s="159" t="s">
        <v>298</v>
      </c>
      <c r="E317" s="160" t="s">
        <v>56</v>
      </c>
      <c r="F317" s="69" t="s">
        <v>698</v>
      </c>
      <c r="G317" s="69">
        <v>5</v>
      </c>
      <c r="H317" s="273">
        <v>42836.5625</v>
      </c>
      <c r="I317" s="273">
        <v>42839.0208333333</v>
      </c>
      <c r="J317" s="88">
        <f t="shared" si="12"/>
        <v>58.9999999991851</v>
      </c>
      <c r="K317" s="69">
        <v>23</v>
      </c>
      <c r="L317" s="276">
        <f t="shared" si="13"/>
        <v>1356.99999998126</v>
      </c>
      <c r="M317" s="29"/>
    </row>
    <row r="318" spans="1:13">
      <c r="A318" s="187">
        <v>42842</v>
      </c>
      <c r="B318" s="168" t="s">
        <v>54</v>
      </c>
      <c r="C318" s="189" t="s">
        <v>328</v>
      </c>
      <c r="D318" s="168" t="s">
        <v>221</v>
      </c>
      <c r="E318" s="155" t="s">
        <v>56</v>
      </c>
      <c r="F318" s="69" t="s">
        <v>1609</v>
      </c>
      <c r="G318" s="69">
        <v>8</v>
      </c>
      <c r="H318" s="273">
        <v>42839.6875</v>
      </c>
      <c r="I318" s="273">
        <v>42839.9166666667</v>
      </c>
      <c r="J318" s="88">
        <f t="shared" si="12"/>
        <v>5.50000000081491</v>
      </c>
      <c r="K318" s="69">
        <v>23</v>
      </c>
      <c r="L318" s="276">
        <f t="shared" si="13"/>
        <v>126.500000018743</v>
      </c>
      <c r="M318" s="29"/>
    </row>
    <row r="319" spans="1:13">
      <c r="A319" s="187">
        <v>42842</v>
      </c>
      <c r="B319" s="155" t="s">
        <v>54</v>
      </c>
      <c r="C319" s="156" t="s">
        <v>27</v>
      </c>
      <c r="D319" s="159" t="s">
        <v>338</v>
      </c>
      <c r="E319" s="160" t="s">
        <v>56</v>
      </c>
      <c r="F319" s="69" t="s">
        <v>902</v>
      </c>
      <c r="G319" s="69">
        <v>13</v>
      </c>
      <c r="H319" s="273">
        <v>42839.8333333333</v>
      </c>
      <c r="I319" s="273">
        <v>42839.9166666667</v>
      </c>
      <c r="J319" s="88">
        <f t="shared" si="12"/>
        <v>2.00000000162981</v>
      </c>
      <c r="K319" s="69">
        <v>23</v>
      </c>
      <c r="L319" s="276">
        <f t="shared" si="13"/>
        <v>46.0000000374857</v>
      </c>
      <c r="M319" s="29"/>
    </row>
    <row r="320" spans="1:13">
      <c r="A320" s="187">
        <v>42842</v>
      </c>
      <c r="B320" s="168" t="s">
        <v>54</v>
      </c>
      <c r="C320" s="189" t="s">
        <v>96</v>
      </c>
      <c r="D320" s="168" t="s">
        <v>189</v>
      </c>
      <c r="E320" s="155" t="s">
        <v>56</v>
      </c>
      <c r="F320" s="69" t="s">
        <v>812</v>
      </c>
      <c r="G320" s="69">
        <v>8</v>
      </c>
      <c r="H320" s="273">
        <v>42841.5833333333</v>
      </c>
      <c r="I320" s="273">
        <v>42841.7708333333</v>
      </c>
      <c r="J320" s="88">
        <f t="shared" si="12"/>
        <v>4.5</v>
      </c>
      <c r="K320" s="69">
        <v>23</v>
      </c>
      <c r="L320" s="276">
        <f t="shared" si="13"/>
        <v>103.5</v>
      </c>
      <c r="M320" s="29"/>
    </row>
    <row r="321" spans="1:13">
      <c r="A321" s="187">
        <v>42842</v>
      </c>
      <c r="B321" s="168" t="s">
        <v>54</v>
      </c>
      <c r="C321" s="189" t="s">
        <v>96</v>
      </c>
      <c r="D321" s="168" t="s">
        <v>189</v>
      </c>
      <c r="E321" s="155" t="s">
        <v>56</v>
      </c>
      <c r="F321" s="69" t="s">
        <v>695</v>
      </c>
      <c r="G321" s="69">
        <v>8</v>
      </c>
      <c r="H321" s="273">
        <v>42841.3541666667</v>
      </c>
      <c r="I321" s="273">
        <v>42841.6041666667</v>
      </c>
      <c r="J321" s="88">
        <f t="shared" si="12"/>
        <v>6</v>
      </c>
      <c r="K321" s="69">
        <v>23</v>
      </c>
      <c r="L321" s="276">
        <f t="shared" si="13"/>
        <v>138</v>
      </c>
      <c r="M321" s="29"/>
    </row>
    <row r="322" spans="1:13">
      <c r="A322" s="187">
        <v>42842</v>
      </c>
      <c r="B322" s="155" t="s">
        <v>54</v>
      </c>
      <c r="C322" s="54" t="s">
        <v>163</v>
      </c>
      <c r="D322" s="155" t="s">
        <v>153</v>
      </c>
      <c r="E322" s="168" t="s">
        <v>56</v>
      </c>
      <c r="F322" s="69" t="s">
        <v>1085</v>
      </c>
      <c r="G322" s="69">
        <v>9</v>
      </c>
      <c r="H322" s="273">
        <v>42842</v>
      </c>
      <c r="I322" s="273">
        <v>42842.2916666667</v>
      </c>
      <c r="J322" s="88">
        <f t="shared" si="12"/>
        <v>7.00000000081491</v>
      </c>
      <c r="K322" s="69">
        <v>23</v>
      </c>
      <c r="L322" s="276">
        <f t="shared" si="13"/>
        <v>161.000000018743</v>
      </c>
      <c r="M322" s="29"/>
    </row>
    <row r="323" spans="1:13">
      <c r="A323" s="187">
        <v>42842</v>
      </c>
      <c r="B323" s="155" t="s">
        <v>54</v>
      </c>
      <c r="C323" s="189" t="s">
        <v>96</v>
      </c>
      <c r="D323" s="165" t="s">
        <v>159</v>
      </c>
      <c r="E323" s="242" t="s">
        <v>160</v>
      </c>
      <c r="F323" s="69" t="s">
        <v>812</v>
      </c>
      <c r="G323" s="69">
        <v>9</v>
      </c>
      <c r="H323" s="273">
        <v>42841.25</v>
      </c>
      <c r="I323" s="273">
        <v>42841.3958333333</v>
      </c>
      <c r="J323" s="88">
        <f t="shared" si="12"/>
        <v>3.49999999918509</v>
      </c>
      <c r="K323" s="69">
        <v>23</v>
      </c>
      <c r="L323" s="276">
        <f t="shared" si="13"/>
        <v>80.4999999812571</v>
      </c>
      <c r="M323" s="29"/>
    </row>
    <row r="324" spans="1:13">
      <c r="A324" s="187">
        <v>42842</v>
      </c>
      <c r="B324" s="155" t="s">
        <v>54</v>
      </c>
      <c r="C324" s="189" t="s">
        <v>96</v>
      </c>
      <c r="D324" s="165" t="s">
        <v>161</v>
      </c>
      <c r="E324" s="242" t="s">
        <v>162</v>
      </c>
      <c r="F324" s="69" t="s">
        <v>695</v>
      </c>
      <c r="G324" s="69">
        <v>8</v>
      </c>
      <c r="H324" s="273">
        <v>42841.0416666667</v>
      </c>
      <c r="I324" s="273">
        <v>42841.25</v>
      </c>
      <c r="J324" s="88">
        <f t="shared" si="12"/>
        <v>4.99999999918509</v>
      </c>
      <c r="K324" s="69">
        <v>23</v>
      </c>
      <c r="L324" s="276">
        <f t="shared" si="13"/>
        <v>114.999999981257</v>
      </c>
      <c r="M324" s="29"/>
    </row>
    <row r="325" spans="1:13">
      <c r="A325" s="187">
        <v>42842</v>
      </c>
      <c r="B325" s="168" t="s">
        <v>54</v>
      </c>
      <c r="C325" s="189" t="s">
        <v>33</v>
      </c>
      <c r="D325" s="168" t="s">
        <v>215</v>
      </c>
      <c r="E325" s="155" t="s">
        <v>56</v>
      </c>
      <c r="F325" s="69" t="s">
        <v>1617</v>
      </c>
      <c r="G325" s="69">
        <v>10</v>
      </c>
      <c r="H325" s="273">
        <v>42840.7291666667</v>
      </c>
      <c r="I325" s="273">
        <v>42840.7916666667</v>
      </c>
      <c r="J325" s="88">
        <f t="shared" si="12"/>
        <v>1.5</v>
      </c>
      <c r="K325" s="69">
        <v>23</v>
      </c>
      <c r="L325" s="276">
        <f t="shared" si="13"/>
        <v>34.5</v>
      </c>
      <c r="M325" s="29"/>
    </row>
    <row r="326" spans="1:13">
      <c r="A326" s="187">
        <v>42842</v>
      </c>
      <c r="B326" s="155" t="s">
        <v>54</v>
      </c>
      <c r="C326" s="156" t="s">
        <v>45</v>
      </c>
      <c r="D326" s="159" t="s">
        <v>352</v>
      </c>
      <c r="E326" s="160" t="s">
        <v>56</v>
      </c>
      <c r="F326" s="69" t="s">
        <v>695</v>
      </c>
      <c r="G326" s="69">
        <v>14</v>
      </c>
      <c r="H326" s="273">
        <v>42839.9791666667</v>
      </c>
      <c r="I326" s="273">
        <v>42840.75</v>
      </c>
      <c r="J326" s="88">
        <f t="shared" si="12"/>
        <v>18.4999999991851</v>
      </c>
      <c r="K326" s="69">
        <v>23</v>
      </c>
      <c r="L326" s="276">
        <f t="shared" si="13"/>
        <v>425.499999981257</v>
      </c>
      <c r="M326" s="29"/>
    </row>
    <row r="327" spans="1:13">
      <c r="A327" s="187">
        <v>42842</v>
      </c>
      <c r="B327" s="155" t="s">
        <v>54</v>
      </c>
      <c r="C327" s="156" t="s">
        <v>45</v>
      </c>
      <c r="D327" s="159" t="s">
        <v>352</v>
      </c>
      <c r="E327" s="160" t="s">
        <v>56</v>
      </c>
      <c r="F327" s="69" t="s">
        <v>695</v>
      </c>
      <c r="G327" s="69">
        <v>14</v>
      </c>
      <c r="H327" s="273">
        <v>42842.2916666667</v>
      </c>
      <c r="I327" s="273">
        <v>42842.3541666667</v>
      </c>
      <c r="J327" s="88">
        <f t="shared" si="12"/>
        <v>1.5</v>
      </c>
      <c r="K327" s="69">
        <v>23</v>
      </c>
      <c r="L327" s="276">
        <f t="shared" si="13"/>
        <v>34.5</v>
      </c>
      <c r="M327" s="29"/>
    </row>
    <row r="328" spans="1:13">
      <c r="A328" s="187">
        <v>42842</v>
      </c>
      <c r="B328" s="168" t="s">
        <v>54</v>
      </c>
      <c r="C328" s="189" t="s">
        <v>82</v>
      </c>
      <c r="D328" s="168" t="s">
        <v>181</v>
      </c>
      <c r="E328" s="155" t="s">
        <v>56</v>
      </c>
      <c r="F328" s="69" t="s">
        <v>1591</v>
      </c>
      <c r="G328" s="69">
        <v>14</v>
      </c>
      <c r="H328" s="273">
        <v>42840.75</v>
      </c>
      <c r="I328" s="273">
        <v>42841.5833333333</v>
      </c>
      <c r="J328" s="88">
        <f t="shared" si="12"/>
        <v>19.9999999991851</v>
      </c>
      <c r="K328" s="69">
        <v>23</v>
      </c>
      <c r="L328" s="276">
        <f t="shared" si="13"/>
        <v>459.999999981257</v>
      </c>
      <c r="M328" s="29"/>
    </row>
    <row r="329" spans="1:13">
      <c r="A329" s="187">
        <v>42842</v>
      </c>
      <c r="B329" s="168" t="s">
        <v>54</v>
      </c>
      <c r="C329" s="189" t="s">
        <v>201</v>
      </c>
      <c r="D329" s="168" t="s">
        <v>207</v>
      </c>
      <c r="E329" s="155" t="s">
        <v>56</v>
      </c>
      <c r="F329" s="69" t="s">
        <v>695</v>
      </c>
      <c r="G329" s="69">
        <v>12</v>
      </c>
      <c r="H329" s="273">
        <v>42840.5416666667</v>
      </c>
      <c r="I329" s="273">
        <v>42841.0416666667</v>
      </c>
      <c r="J329" s="88">
        <f t="shared" si="12"/>
        <v>12</v>
      </c>
      <c r="K329" s="69">
        <v>23</v>
      </c>
      <c r="L329" s="276">
        <f t="shared" si="13"/>
        <v>276</v>
      </c>
      <c r="M329" s="29"/>
    </row>
    <row r="330" spans="1:13">
      <c r="A330" s="187">
        <v>42844</v>
      </c>
      <c r="B330" s="155" t="s">
        <v>54</v>
      </c>
      <c r="C330" s="156" t="s">
        <v>36</v>
      </c>
      <c r="D330" s="159" t="s">
        <v>353</v>
      </c>
      <c r="E330" s="160" t="s">
        <v>56</v>
      </c>
      <c r="F330" s="69" t="s">
        <v>695</v>
      </c>
      <c r="G330" s="69">
        <v>4</v>
      </c>
      <c r="H330" s="273">
        <v>42839.9583333333</v>
      </c>
      <c r="I330" s="273">
        <v>42844.2708333333</v>
      </c>
      <c r="J330" s="88">
        <f t="shared" si="12"/>
        <v>103.500000000873</v>
      </c>
      <c r="K330" s="69">
        <v>23</v>
      </c>
      <c r="L330" s="276">
        <f t="shared" si="13"/>
        <v>2380.50000002008</v>
      </c>
      <c r="M330" s="29"/>
    </row>
    <row r="331" spans="1:13">
      <c r="A331" s="187">
        <v>42844</v>
      </c>
      <c r="B331" s="155" t="s">
        <v>54</v>
      </c>
      <c r="C331" s="156" t="s">
        <v>295</v>
      </c>
      <c r="D331" s="159" t="s">
        <v>386</v>
      </c>
      <c r="E331" s="160" t="s">
        <v>56</v>
      </c>
      <c r="F331" s="69" t="s">
        <v>695</v>
      </c>
      <c r="G331" s="69">
        <v>8</v>
      </c>
      <c r="H331" s="273">
        <v>42842.5416666667</v>
      </c>
      <c r="I331" s="273">
        <v>42843.3125</v>
      </c>
      <c r="J331" s="88">
        <f t="shared" si="12"/>
        <v>18.4999999991851</v>
      </c>
      <c r="K331" s="69">
        <v>23</v>
      </c>
      <c r="L331" s="276">
        <f t="shared" si="13"/>
        <v>425.499999981257</v>
      </c>
      <c r="M331" s="29"/>
    </row>
    <row r="332" spans="1:13">
      <c r="A332" s="187">
        <v>42844</v>
      </c>
      <c r="B332" s="168" t="s">
        <v>54</v>
      </c>
      <c r="C332" s="189" t="s">
        <v>82</v>
      </c>
      <c r="D332" s="168" t="s">
        <v>192</v>
      </c>
      <c r="E332" s="155" t="s">
        <v>56</v>
      </c>
      <c r="F332" s="69" t="s">
        <v>1085</v>
      </c>
      <c r="G332" s="69">
        <v>9</v>
      </c>
      <c r="H332" s="273">
        <v>42842.625</v>
      </c>
      <c r="I332" s="273">
        <v>42843.3541666667</v>
      </c>
      <c r="J332" s="88">
        <f t="shared" si="12"/>
        <v>17.5000000008149</v>
      </c>
      <c r="K332" s="69">
        <v>23</v>
      </c>
      <c r="L332" s="276">
        <f t="shared" si="13"/>
        <v>402.500000018743</v>
      </c>
      <c r="M332" s="29"/>
    </row>
    <row r="333" spans="1:13">
      <c r="A333" s="187">
        <v>42844</v>
      </c>
      <c r="B333" s="155" t="s">
        <v>54</v>
      </c>
      <c r="C333" s="156" t="s">
        <v>33</v>
      </c>
      <c r="D333" s="159" t="s">
        <v>374</v>
      </c>
      <c r="E333" s="160" t="s">
        <v>56</v>
      </c>
      <c r="F333" s="69" t="s">
        <v>824</v>
      </c>
      <c r="G333" s="69">
        <v>9</v>
      </c>
      <c r="H333" s="273">
        <v>42842.2916666667</v>
      </c>
      <c r="I333" s="273">
        <v>42842.4583333333</v>
      </c>
      <c r="J333" s="88">
        <f t="shared" si="12"/>
        <v>3.99999999837019</v>
      </c>
      <c r="K333" s="69">
        <v>23</v>
      </c>
      <c r="L333" s="276">
        <f t="shared" si="13"/>
        <v>91.9999999625143</v>
      </c>
      <c r="M333" s="29"/>
    </row>
    <row r="334" spans="1:13">
      <c r="A334" s="187">
        <v>42844</v>
      </c>
      <c r="B334" s="155" t="s">
        <v>54</v>
      </c>
      <c r="C334" s="156" t="s">
        <v>144</v>
      </c>
      <c r="D334" s="159" t="s">
        <v>298</v>
      </c>
      <c r="E334" s="160" t="s">
        <v>56</v>
      </c>
      <c r="F334" s="69" t="s">
        <v>1618</v>
      </c>
      <c r="G334" s="69">
        <v>11</v>
      </c>
      <c r="H334" s="273">
        <v>42842.7916666667</v>
      </c>
      <c r="I334" s="273">
        <v>42842.8333333333</v>
      </c>
      <c r="J334" s="88">
        <f t="shared" si="12"/>
        <v>0.999999998370185</v>
      </c>
      <c r="K334" s="69">
        <v>23</v>
      </c>
      <c r="L334" s="276">
        <f t="shared" si="13"/>
        <v>22.9999999625143</v>
      </c>
      <c r="M334" s="29"/>
    </row>
    <row r="335" spans="1:13">
      <c r="A335" s="187">
        <v>42844</v>
      </c>
      <c r="B335" s="155" t="s">
        <v>54</v>
      </c>
      <c r="C335" s="156" t="s">
        <v>27</v>
      </c>
      <c r="D335" s="159" t="s">
        <v>338</v>
      </c>
      <c r="E335" s="160" t="s">
        <v>56</v>
      </c>
      <c r="F335" s="69" t="s">
        <v>1611</v>
      </c>
      <c r="G335" s="69">
        <v>11</v>
      </c>
      <c r="H335" s="273">
        <v>42842.3333333333</v>
      </c>
      <c r="I335" s="273">
        <v>42842.6666666667</v>
      </c>
      <c r="J335" s="88">
        <f t="shared" si="12"/>
        <v>8.00000000162981</v>
      </c>
      <c r="K335" s="69">
        <v>23</v>
      </c>
      <c r="L335" s="276">
        <f t="shared" si="13"/>
        <v>184.000000037486</v>
      </c>
      <c r="M335" s="29"/>
    </row>
    <row r="336" spans="1:13">
      <c r="A336" s="187">
        <v>42844</v>
      </c>
      <c r="B336" s="155" t="s">
        <v>54</v>
      </c>
      <c r="C336" s="156" t="s">
        <v>328</v>
      </c>
      <c r="D336" s="159" t="s">
        <v>329</v>
      </c>
      <c r="E336" s="160" t="s">
        <v>56</v>
      </c>
      <c r="F336" s="69" t="s">
        <v>812</v>
      </c>
      <c r="G336" s="69">
        <v>9</v>
      </c>
      <c r="H336" s="273">
        <v>42843.3541666667</v>
      </c>
      <c r="I336" s="273">
        <v>42843.4375</v>
      </c>
      <c r="J336" s="88">
        <f t="shared" si="12"/>
        <v>1.99999999918509</v>
      </c>
      <c r="K336" s="69">
        <v>23</v>
      </c>
      <c r="L336" s="276">
        <f t="shared" si="13"/>
        <v>45.9999999812571</v>
      </c>
      <c r="M336" s="29"/>
    </row>
    <row r="337" spans="1:13">
      <c r="A337" s="187">
        <v>42849</v>
      </c>
      <c r="B337" s="168" t="s">
        <v>54</v>
      </c>
      <c r="C337" s="189" t="s">
        <v>38</v>
      </c>
      <c r="D337" s="168" t="s">
        <v>142</v>
      </c>
      <c r="E337" s="155" t="s">
        <v>56</v>
      </c>
      <c r="F337" s="69" t="s">
        <v>1619</v>
      </c>
      <c r="G337" s="69">
        <v>3</v>
      </c>
      <c r="H337" s="273">
        <v>42847.25</v>
      </c>
      <c r="I337" s="273">
        <v>42847.625</v>
      </c>
      <c r="J337" s="88">
        <f t="shared" si="12"/>
        <v>9</v>
      </c>
      <c r="K337" s="69">
        <v>23</v>
      </c>
      <c r="L337" s="276">
        <f t="shared" si="13"/>
        <v>207</v>
      </c>
      <c r="M337" s="29"/>
    </row>
    <row r="338" spans="1:13">
      <c r="A338" s="187">
        <v>42849</v>
      </c>
      <c r="B338" s="168" t="s">
        <v>54</v>
      </c>
      <c r="C338" s="167" t="s">
        <v>45</v>
      </c>
      <c r="D338" s="154" t="s">
        <v>301</v>
      </c>
      <c r="E338" s="154" t="s">
        <v>261</v>
      </c>
      <c r="F338" s="69" t="s">
        <v>690</v>
      </c>
      <c r="G338" s="69">
        <v>7</v>
      </c>
      <c r="H338" s="273">
        <v>42847.5833333333</v>
      </c>
      <c r="I338" s="273">
        <v>42847.9583333333</v>
      </c>
      <c r="J338" s="88">
        <f t="shared" si="12"/>
        <v>9</v>
      </c>
      <c r="K338" s="69">
        <v>23</v>
      </c>
      <c r="L338" s="276">
        <f t="shared" si="13"/>
        <v>207</v>
      </c>
      <c r="M338" s="29"/>
    </row>
    <row r="339" spans="1:13">
      <c r="A339" s="187">
        <v>42849</v>
      </c>
      <c r="B339" s="168" t="s">
        <v>54</v>
      </c>
      <c r="C339" s="167" t="s">
        <v>36</v>
      </c>
      <c r="D339" s="154" t="s">
        <v>353</v>
      </c>
      <c r="E339" s="154" t="s">
        <v>280</v>
      </c>
      <c r="F339" s="69" t="s">
        <v>812</v>
      </c>
      <c r="G339" s="69">
        <v>7</v>
      </c>
      <c r="H339" s="273">
        <v>42846.8541666667</v>
      </c>
      <c r="I339" s="273">
        <v>42847.0208333333</v>
      </c>
      <c r="J339" s="88">
        <f t="shared" si="12"/>
        <v>3.99999999837019</v>
      </c>
      <c r="K339" s="69">
        <v>23</v>
      </c>
      <c r="L339" s="276">
        <f t="shared" si="13"/>
        <v>91.9999999625143</v>
      </c>
      <c r="M339" s="29"/>
    </row>
    <row r="340" spans="1:13">
      <c r="A340" s="187">
        <v>42849</v>
      </c>
      <c r="B340" s="168" t="s">
        <v>54</v>
      </c>
      <c r="C340" s="167" t="s">
        <v>295</v>
      </c>
      <c r="D340" s="154" t="s">
        <v>386</v>
      </c>
      <c r="E340" s="154" t="s">
        <v>257</v>
      </c>
      <c r="F340" s="69" t="s">
        <v>812</v>
      </c>
      <c r="G340" s="69">
        <v>8</v>
      </c>
      <c r="H340" s="273">
        <v>42847.7083333333</v>
      </c>
      <c r="I340" s="273">
        <v>42847.8541666667</v>
      </c>
      <c r="J340" s="88">
        <f t="shared" si="12"/>
        <v>3.50000000162981</v>
      </c>
      <c r="K340" s="69">
        <v>23</v>
      </c>
      <c r="L340" s="276">
        <f t="shared" si="13"/>
        <v>80.5000000374857</v>
      </c>
      <c r="M340" s="29"/>
    </row>
    <row r="341" spans="1:13">
      <c r="A341" s="187">
        <v>42849</v>
      </c>
      <c r="B341" s="168" t="s">
        <v>54</v>
      </c>
      <c r="C341" s="167" t="s">
        <v>295</v>
      </c>
      <c r="D341" s="154" t="s">
        <v>386</v>
      </c>
      <c r="E341" s="154" t="s">
        <v>257</v>
      </c>
      <c r="F341" s="69" t="s">
        <v>812</v>
      </c>
      <c r="G341" s="69">
        <v>8</v>
      </c>
      <c r="H341" s="273">
        <v>42847.8541666667</v>
      </c>
      <c r="I341" s="273">
        <v>42847.8958333333</v>
      </c>
      <c r="J341" s="88">
        <f t="shared" si="12"/>
        <v>0.999999998370185</v>
      </c>
      <c r="K341" s="69">
        <v>23</v>
      </c>
      <c r="L341" s="276">
        <f t="shared" si="13"/>
        <v>22.9999999625143</v>
      </c>
      <c r="M341" s="29"/>
    </row>
    <row r="342" spans="1:13">
      <c r="A342" s="187">
        <v>42849</v>
      </c>
      <c r="B342" s="168" t="s">
        <v>54</v>
      </c>
      <c r="C342" s="167" t="s">
        <v>30</v>
      </c>
      <c r="D342" s="154" t="s">
        <v>283</v>
      </c>
      <c r="E342" s="154" t="s">
        <v>284</v>
      </c>
      <c r="F342" s="69" t="s">
        <v>812</v>
      </c>
      <c r="G342" s="69">
        <v>7</v>
      </c>
      <c r="H342" s="273">
        <v>42840.6875</v>
      </c>
      <c r="I342" s="273">
        <v>42846.8541666667</v>
      </c>
      <c r="J342" s="88">
        <f t="shared" si="12"/>
        <v>148.000000000815</v>
      </c>
      <c r="K342" s="69">
        <v>23</v>
      </c>
      <c r="L342" s="276">
        <f t="shared" si="13"/>
        <v>3404.00000001874</v>
      </c>
      <c r="M342" s="29"/>
    </row>
    <row r="343" spans="1:13">
      <c r="A343" s="187">
        <v>42849</v>
      </c>
      <c r="B343" s="159" t="s">
        <v>54</v>
      </c>
      <c r="C343" s="54" t="s">
        <v>46</v>
      </c>
      <c r="D343" s="168" t="s">
        <v>495</v>
      </c>
      <c r="E343" s="155" t="s">
        <v>491</v>
      </c>
      <c r="F343" s="69" t="s">
        <v>812</v>
      </c>
      <c r="G343" s="69">
        <v>8</v>
      </c>
      <c r="H343" s="273">
        <v>42844.7291666667</v>
      </c>
      <c r="I343" s="273">
        <v>42845.2083333333</v>
      </c>
      <c r="J343" s="88">
        <f t="shared" si="12"/>
        <v>11.4999999983702</v>
      </c>
      <c r="K343" s="69">
        <v>23</v>
      </c>
      <c r="L343" s="276">
        <f t="shared" si="13"/>
        <v>264.499999962514</v>
      </c>
      <c r="M343" s="29"/>
    </row>
    <row r="344" spans="1:13">
      <c r="A344" s="187">
        <v>42849</v>
      </c>
      <c r="B344" s="159" t="s">
        <v>54</v>
      </c>
      <c r="C344" s="54" t="s">
        <v>36</v>
      </c>
      <c r="D344" s="168" t="s">
        <v>492</v>
      </c>
      <c r="E344" s="155" t="s">
        <v>491</v>
      </c>
      <c r="F344" s="69" t="s">
        <v>812</v>
      </c>
      <c r="G344" s="69">
        <v>8</v>
      </c>
      <c r="H344" s="273">
        <v>42843.3125</v>
      </c>
      <c r="I344" s="273">
        <v>42845.2083333333</v>
      </c>
      <c r="J344" s="88">
        <f t="shared" si="12"/>
        <v>45.4999999991851</v>
      </c>
      <c r="K344" s="69">
        <v>23</v>
      </c>
      <c r="L344" s="276">
        <f t="shared" si="13"/>
        <v>1046.49999998126</v>
      </c>
      <c r="M344" s="29"/>
    </row>
    <row r="345" spans="1:13">
      <c r="A345" s="187">
        <v>42849</v>
      </c>
      <c r="B345" s="168" t="s">
        <v>54</v>
      </c>
      <c r="C345" s="161" t="s">
        <v>46</v>
      </c>
      <c r="D345" s="168" t="s">
        <v>217</v>
      </c>
      <c r="E345" s="155" t="s">
        <v>56</v>
      </c>
      <c r="F345" s="69" t="s">
        <v>695</v>
      </c>
      <c r="G345" s="69">
        <v>10</v>
      </c>
      <c r="H345" s="273">
        <v>42845.2916666667</v>
      </c>
      <c r="I345" s="273">
        <v>42845.3541666667</v>
      </c>
      <c r="J345" s="88">
        <f t="shared" ref="J345:J408" si="14">(I345-H345)*24</f>
        <v>1.5</v>
      </c>
      <c r="K345" s="69">
        <v>23</v>
      </c>
      <c r="L345" s="276">
        <f t="shared" ref="L345:L408" si="15">J345*K345</f>
        <v>34.5</v>
      </c>
      <c r="M345" s="29"/>
    </row>
    <row r="346" spans="1:13">
      <c r="A346" s="187">
        <v>42849</v>
      </c>
      <c r="B346" s="168" t="s">
        <v>54</v>
      </c>
      <c r="C346" s="167" t="s">
        <v>33</v>
      </c>
      <c r="D346" s="154" t="s">
        <v>375</v>
      </c>
      <c r="E346" s="154" t="s">
        <v>280</v>
      </c>
      <c r="F346" s="69" t="s">
        <v>1595</v>
      </c>
      <c r="G346" s="69">
        <v>8</v>
      </c>
      <c r="H346" s="273">
        <v>42844.2708333333</v>
      </c>
      <c r="I346" s="273">
        <v>42844.9791666667</v>
      </c>
      <c r="J346" s="88">
        <f t="shared" si="14"/>
        <v>17.0000000016298</v>
      </c>
      <c r="K346" s="69">
        <v>23</v>
      </c>
      <c r="L346" s="276">
        <f t="shared" si="15"/>
        <v>391.000000037486</v>
      </c>
      <c r="M346" s="29"/>
    </row>
    <row r="347" spans="1:13">
      <c r="A347" s="187">
        <v>42849</v>
      </c>
      <c r="B347" s="168" t="s">
        <v>54</v>
      </c>
      <c r="C347" s="167" t="s">
        <v>33</v>
      </c>
      <c r="D347" s="154" t="s">
        <v>374</v>
      </c>
      <c r="E347" s="154" t="s">
        <v>280</v>
      </c>
      <c r="F347" s="69" t="s">
        <v>695</v>
      </c>
      <c r="G347" s="69">
        <v>13</v>
      </c>
      <c r="H347" s="273">
        <v>42847.9166666667</v>
      </c>
      <c r="I347" s="273">
        <v>42848.1666666667</v>
      </c>
      <c r="J347" s="88">
        <f t="shared" si="14"/>
        <v>6</v>
      </c>
      <c r="K347" s="69">
        <v>23</v>
      </c>
      <c r="L347" s="276">
        <f t="shared" si="15"/>
        <v>138</v>
      </c>
      <c r="M347" s="29"/>
    </row>
    <row r="348" spans="1:13">
      <c r="A348" s="187">
        <v>42849</v>
      </c>
      <c r="B348" s="168" t="s">
        <v>54</v>
      </c>
      <c r="C348" s="161" t="s">
        <v>163</v>
      </c>
      <c r="D348" s="168" t="s">
        <v>190</v>
      </c>
      <c r="E348" s="155" t="s">
        <v>56</v>
      </c>
      <c r="F348" s="69" t="s">
        <v>812</v>
      </c>
      <c r="G348" s="69">
        <v>13</v>
      </c>
      <c r="H348" s="273">
        <v>42843.9583333333</v>
      </c>
      <c r="I348" s="273">
        <v>42845.9166666667</v>
      </c>
      <c r="J348" s="88">
        <f t="shared" si="14"/>
        <v>47.0000000016298</v>
      </c>
      <c r="K348" s="69">
        <v>23</v>
      </c>
      <c r="L348" s="276">
        <f t="shared" si="15"/>
        <v>1081.00000003749</v>
      </c>
      <c r="M348" s="29"/>
    </row>
    <row r="349" spans="1:13">
      <c r="A349" s="187">
        <v>42849</v>
      </c>
      <c r="B349" s="168" t="s">
        <v>54</v>
      </c>
      <c r="C349" s="167" t="s">
        <v>144</v>
      </c>
      <c r="D349" s="154" t="s">
        <v>298</v>
      </c>
      <c r="E349" s="154" t="s">
        <v>261</v>
      </c>
      <c r="F349" s="69" t="s">
        <v>1618</v>
      </c>
      <c r="G349" s="69">
        <v>14</v>
      </c>
      <c r="H349" s="273">
        <v>42844.2708333333</v>
      </c>
      <c r="I349" s="273">
        <v>42844.3958333333</v>
      </c>
      <c r="J349" s="88">
        <f t="shared" si="14"/>
        <v>3</v>
      </c>
      <c r="K349" s="69">
        <v>23</v>
      </c>
      <c r="L349" s="276">
        <f t="shared" si="15"/>
        <v>69</v>
      </c>
      <c r="M349" s="29"/>
    </row>
    <row r="350" spans="1:13">
      <c r="A350" s="187">
        <v>42849</v>
      </c>
      <c r="B350" s="168" t="s">
        <v>54</v>
      </c>
      <c r="C350" s="167" t="s">
        <v>295</v>
      </c>
      <c r="D350" s="154" t="s">
        <v>386</v>
      </c>
      <c r="E350" s="154" t="s">
        <v>257</v>
      </c>
      <c r="F350" s="69" t="s">
        <v>695</v>
      </c>
      <c r="G350" s="69">
        <v>8</v>
      </c>
      <c r="H350" s="273">
        <v>42839.375</v>
      </c>
      <c r="I350" s="273">
        <v>42839.6875</v>
      </c>
      <c r="J350" s="88">
        <f t="shared" si="14"/>
        <v>7.5</v>
      </c>
      <c r="K350" s="69">
        <v>23</v>
      </c>
      <c r="L350" s="276">
        <f t="shared" si="15"/>
        <v>172.5</v>
      </c>
      <c r="M350" s="29"/>
    </row>
    <row r="351" spans="1:13">
      <c r="A351" s="187">
        <v>42851</v>
      </c>
      <c r="B351" s="168" t="s">
        <v>54</v>
      </c>
      <c r="C351" s="167" t="s">
        <v>38</v>
      </c>
      <c r="D351" s="154" t="s">
        <v>318</v>
      </c>
      <c r="E351" s="154" t="s">
        <v>304</v>
      </c>
      <c r="F351" s="69" t="s">
        <v>1588</v>
      </c>
      <c r="G351" s="69">
        <v>13</v>
      </c>
      <c r="H351" s="273">
        <v>42848.3125</v>
      </c>
      <c r="I351" s="273">
        <v>42848.6666666667</v>
      </c>
      <c r="J351" s="88">
        <f t="shared" si="14"/>
        <v>8.50000000081491</v>
      </c>
      <c r="K351" s="69">
        <v>23</v>
      </c>
      <c r="L351" s="276">
        <f t="shared" si="15"/>
        <v>195.500000018743</v>
      </c>
      <c r="M351" s="29"/>
    </row>
    <row r="352" spans="1:13">
      <c r="A352" s="187">
        <v>42851</v>
      </c>
      <c r="B352" s="168" t="s">
        <v>54</v>
      </c>
      <c r="C352" s="161" t="s">
        <v>38</v>
      </c>
      <c r="D352" s="168" t="s">
        <v>138</v>
      </c>
      <c r="E352" s="155" t="s">
        <v>56</v>
      </c>
      <c r="F352" s="69" t="s">
        <v>812</v>
      </c>
      <c r="G352" s="69">
        <v>13</v>
      </c>
      <c r="H352" s="273">
        <v>42848.6666666667</v>
      </c>
      <c r="I352" s="273">
        <v>42848.875</v>
      </c>
      <c r="J352" s="88">
        <f t="shared" si="14"/>
        <v>4.99999999918509</v>
      </c>
      <c r="K352" s="69">
        <v>23</v>
      </c>
      <c r="L352" s="276">
        <f t="shared" si="15"/>
        <v>114.999999981257</v>
      </c>
      <c r="M352" s="29"/>
    </row>
    <row r="353" spans="1:13">
      <c r="A353" s="187">
        <v>42851</v>
      </c>
      <c r="B353" s="168" t="s">
        <v>54</v>
      </c>
      <c r="C353" s="161" t="s">
        <v>38</v>
      </c>
      <c r="D353" s="168" t="s">
        <v>142</v>
      </c>
      <c r="E353" s="155" t="s">
        <v>56</v>
      </c>
      <c r="F353" s="69" t="s">
        <v>1588</v>
      </c>
      <c r="G353" s="69">
        <v>12</v>
      </c>
      <c r="H353" s="273">
        <v>42848.5</v>
      </c>
      <c r="I353" s="273">
        <v>42848.625</v>
      </c>
      <c r="J353" s="88">
        <f t="shared" si="14"/>
        <v>3</v>
      </c>
      <c r="K353" s="69">
        <v>23</v>
      </c>
      <c r="L353" s="276">
        <f t="shared" si="15"/>
        <v>69</v>
      </c>
      <c r="M353" s="29"/>
    </row>
    <row r="354" spans="1:13">
      <c r="A354" s="187">
        <v>42851</v>
      </c>
      <c r="B354" s="168" t="s">
        <v>54</v>
      </c>
      <c r="C354" s="167" t="s">
        <v>27</v>
      </c>
      <c r="D354" s="154" t="s">
        <v>292</v>
      </c>
      <c r="E354" s="154" t="s">
        <v>278</v>
      </c>
      <c r="F354" s="69" t="s">
        <v>1620</v>
      </c>
      <c r="G354" s="69">
        <v>12</v>
      </c>
      <c r="H354" s="273">
        <v>42848.625</v>
      </c>
      <c r="I354" s="273">
        <v>42849.1041666667</v>
      </c>
      <c r="J354" s="88">
        <f t="shared" si="14"/>
        <v>11.5000000008149</v>
      </c>
      <c r="K354" s="69">
        <v>23</v>
      </c>
      <c r="L354" s="276">
        <f t="shared" si="15"/>
        <v>264.500000018743</v>
      </c>
      <c r="M354" s="29"/>
    </row>
    <row r="355" spans="1:13">
      <c r="A355" s="187">
        <v>42851</v>
      </c>
      <c r="B355" s="168" t="s">
        <v>54</v>
      </c>
      <c r="C355" s="161" t="s">
        <v>96</v>
      </c>
      <c r="D355" s="168" t="s">
        <v>187</v>
      </c>
      <c r="E355" s="155" t="s">
        <v>56</v>
      </c>
      <c r="F355" s="69" t="s">
        <v>812</v>
      </c>
      <c r="G355" s="69">
        <v>8</v>
      </c>
      <c r="H355" s="273">
        <v>42845.2083333333</v>
      </c>
      <c r="I355" s="273">
        <v>42845.625</v>
      </c>
      <c r="J355" s="88">
        <f t="shared" si="14"/>
        <v>10.0000000008149</v>
      </c>
      <c r="K355" s="69">
        <v>23</v>
      </c>
      <c r="L355" s="276">
        <f t="shared" si="15"/>
        <v>230.000000018743</v>
      </c>
      <c r="M355" s="29"/>
    </row>
    <row r="356" spans="1:13">
      <c r="A356" s="187">
        <v>42851</v>
      </c>
      <c r="B356" s="168" t="s">
        <v>54</v>
      </c>
      <c r="C356" s="161" t="s">
        <v>96</v>
      </c>
      <c r="D356" s="168" t="s">
        <v>187</v>
      </c>
      <c r="E356" s="155" t="s">
        <v>56</v>
      </c>
      <c r="F356" s="69" t="s">
        <v>812</v>
      </c>
      <c r="G356" s="69">
        <v>8</v>
      </c>
      <c r="H356" s="273">
        <v>42848.625</v>
      </c>
      <c r="I356" s="273">
        <v>42848.7083333333</v>
      </c>
      <c r="J356" s="88">
        <f t="shared" si="14"/>
        <v>1.99999999918509</v>
      </c>
      <c r="K356" s="69">
        <v>23</v>
      </c>
      <c r="L356" s="276">
        <f t="shared" si="15"/>
        <v>45.9999999812571</v>
      </c>
      <c r="M356" s="29"/>
    </row>
    <row r="357" spans="1:13">
      <c r="A357" s="187">
        <v>42851</v>
      </c>
      <c r="B357" s="168" t="s">
        <v>54</v>
      </c>
      <c r="C357" s="167" t="s">
        <v>33</v>
      </c>
      <c r="D357" s="154" t="s">
        <v>375</v>
      </c>
      <c r="E357" s="154" t="s">
        <v>280</v>
      </c>
      <c r="F357" s="69" t="s">
        <v>1595</v>
      </c>
      <c r="G357" s="69">
        <v>8</v>
      </c>
      <c r="H357" s="273">
        <v>42849.2916666667</v>
      </c>
      <c r="I357" s="273">
        <v>42849.6666666667</v>
      </c>
      <c r="J357" s="88">
        <f t="shared" si="14"/>
        <v>9</v>
      </c>
      <c r="K357" s="69">
        <v>23</v>
      </c>
      <c r="L357" s="276">
        <f t="shared" si="15"/>
        <v>207</v>
      </c>
      <c r="M357" s="29"/>
    </row>
    <row r="358" spans="1:13">
      <c r="A358" s="187">
        <v>42851</v>
      </c>
      <c r="B358" s="168" t="s">
        <v>54</v>
      </c>
      <c r="C358" s="167" t="s">
        <v>127</v>
      </c>
      <c r="D358" s="154" t="s">
        <v>380</v>
      </c>
      <c r="E358" s="154" t="s">
        <v>261</v>
      </c>
      <c r="F358" s="69" t="s">
        <v>698</v>
      </c>
      <c r="G358" s="69">
        <v>5</v>
      </c>
      <c r="H358" s="273">
        <v>42847.4583333333</v>
      </c>
      <c r="I358" s="273">
        <v>42848.6458333333</v>
      </c>
      <c r="J358" s="88">
        <f t="shared" si="14"/>
        <v>28.5</v>
      </c>
      <c r="K358" s="69">
        <v>23</v>
      </c>
      <c r="L358" s="276">
        <f t="shared" si="15"/>
        <v>655.5</v>
      </c>
      <c r="M358" s="29"/>
    </row>
    <row r="359" spans="1:13">
      <c r="A359" s="187">
        <v>42851</v>
      </c>
      <c r="B359" s="168" t="s">
        <v>54</v>
      </c>
      <c r="C359" s="167" t="s">
        <v>45</v>
      </c>
      <c r="D359" s="154" t="s">
        <v>352</v>
      </c>
      <c r="E359" s="154" t="s">
        <v>280</v>
      </c>
      <c r="F359" s="69" t="s">
        <v>1621</v>
      </c>
      <c r="G359" s="69">
        <v>6</v>
      </c>
      <c r="H359" s="273">
        <v>42846.375</v>
      </c>
      <c r="I359" s="273">
        <v>42849.3958333333</v>
      </c>
      <c r="J359" s="88">
        <f t="shared" si="14"/>
        <v>72.4999999991851</v>
      </c>
      <c r="K359" s="69">
        <v>23</v>
      </c>
      <c r="L359" s="276">
        <f t="shared" si="15"/>
        <v>1667.49999998126</v>
      </c>
      <c r="M359" s="29"/>
    </row>
    <row r="360" spans="1:13">
      <c r="A360" s="187">
        <v>42851</v>
      </c>
      <c r="B360" s="155" t="s">
        <v>54</v>
      </c>
      <c r="C360" s="164" t="s">
        <v>163</v>
      </c>
      <c r="D360" s="165" t="s">
        <v>164</v>
      </c>
      <c r="E360" s="242" t="s">
        <v>165</v>
      </c>
      <c r="F360" s="69" t="s">
        <v>1588</v>
      </c>
      <c r="G360" s="69">
        <v>4</v>
      </c>
      <c r="H360" s="273">
        <v>42846.5833333333</v>
      </c>
      <c r="I360" s="273">
        <v>42848.625</v>
      </c>
      <c r="J360" s="88">
        <f t="shared" si="14"/>
        <v>49.0000000008149</v>
      </c>
      <c r="K360" s="69">
        <v>23</v>
      </c>
      <c r="L360" s="276">
        <f t="shared" si="15"/>
        <v>1127.00000001874</v>
      </c>
      <c r="M360" s="29"/>
    </row>
    <row r="361" spans="1:13">
      <c r="A361" s="187">
        <v>42851</v>
      </c>
      <c r="B361" s="168" t="s">
        <v>54</v>
      </c>
      <c r="C361" s="167" t="s">
        <v>30</v>
      </c>
      <c r="D361" s="154" t="s">
        <v>283</v>
      </c>
      <c r="E361" s="154" t="s">
        <v>284</v>
      </c>
      <c r="F361" s="69" t="s">
        <v>695</v>
      </c>
      <c r="G361" s="69">
        <v>7</v>
      </c>
      <c r="H361" s="273">
        <v>42844.75</v>
      </c>
      <c r="I361" s="273">
        <v>42847.4583333333</v>
      </c>
      <c r="J361" s="88">
        <f t="shared" si="14"/>
        <v>64.9999999991851</v>
      </c>
      <c r="K361" s="69">
        <v>23</v>
      </c>
      <c r="L361" s="276">
        <f t="shared" si="15"/>
        <v>1494.99999998126</v>
      </c>
      <c r="M361" s="29"/>
    </row>
    <row r="362" spans="1:13">
      <c r="A362" s="187">
        <v>42858</v>
      </c>
      <c r="B362" s="168" t="s">
        <v>54</v>
      </c>
      <c r="C362" s="167" t="s">
        <v>340</v>
      </c>
      <c r="D362" s="154" t="s">
        <v>348</v>
      </c>
      <c r="E362" s="154" t="s">
        <v>280</v>
      </c>
      <c r="F362" s="69" t="s">
        <v>812</v>
      </c>
      <c r="G362" s="69">
        <v>11</v>
      </c>
      <c r="H362" s="273">
        <v>42851.625</v>
      </c>
      <c r="I362" s="273">
        <v>42852.25</v>
      </c>
      <c r="J362" s="88">
        <f t="shared" si="14"/>
        <v>15</v>
      </c>
      <c r="K362" s="69">
        <v>23</v>
      </c>
      <c r="L362" s="276">
        <f t="shared" si="15"/>
        <v>345</v>
      </c>
      <c r="M362" s="29"/>
    </row>
    <row r="363" spans="1:13">
      <c r="A363" s="187">
        <v>42858</v>
      </c>
      <c r="B363" s="168" t="s">
        <v>54</v>
      </c>
      <c r="C363" s="167" t="s">
        <v>96</v>
      </c>
      <c r="D363" s="154" t="s">
        <v>371</v>
      </c>
      <c r="E363" s="154" t="s">
        <v>357</v>
      </c>
      <c r="F363" s="69" t="s">
        <v>1603</v>
      </c>
      <c r="G363" s="69">
        <v>4</v>
      </c>
      <c r="H363" s="273">
        <v>42852.25</v>
      </c>
      <c r="I363" s="273">
        <v>42852.3125</v>
      </c>
      <c r="J363" s="88">
        <f t="shared" si="14"/>
        <v>1.5</v>
      </c>
      <c r="K363" s="69">
        <v>23</v>
      </c>
      <c r="L363" s="276">
        <f t="shared" si="15"/>
        <v>34.5</v>
      </c>
      <c r="M363" s="29"/>
    </row>
    <row r="364" spans="1:13">
      <c r="A364" s="187">
        <v>42858</v>
      </c>
      <c r="B364" s="168" t="s">
        <v>54</v>
      </c>
      <c r="C364" s="167" t="s">
        <v>127</v>
      </c>
      <c r="D364" s="154" t="s">
        <v>381</v>
      </c>
      <c r="E364" s="154" t="s">
        <v>261</v>
      </c>
      <c r="F364" s="69" t="s">
        <v>1588</v>
      </c>
      <c r="G364" s="69">
        <v>4</v>
      </c>
      <c r="H364" s="273">
        <v>42849.9166666667</v>
      </c>
      <c r="I364" s="273">
        <v>42851.0416666667</v>
      </c>
      <c r="J364" s="88">
        <f t="shared" si="14"/>
        <v>27</v>
      </c>
      <c r="K364" s="69">
        <v>23</v>
      </c>
      <c r="L364" s="276">
        <f t="shared" si="15"/>
        <v>621</v>
      </c>
      <c r="M364" s="29"/>
    </row>
    <row r="365" spans="1:13">
      <c r="A365" s="187">
        <v>42858</v>
      </c>
      <c r="B365" s="168" t="s">
        <v>54</v>
      </c>
      <c r="C365" s="167" t="s">
        <v>30</v>
      </c>
      <c r="D365" s="154" t="s">
        <v>364</v>
      </c>
      <c r="E365" s="154" t="s">
        <v>342</v>
      </c>
      <c r="F365" s="69" t="s">
        <v>751</v>
      </c>
      <c r="G365" s="69">
        <v>4</v>
      </c>
      <c r="H365" s="273">
        <v>42851.625</v>
      </c>
      <c r="I365" s="273">
        <v>42851.6666666667</v>
      </c>
      <c r="J365" s="88">
        <f t="shared" si="14"/>
        <v>1.00000000081491</v>
      </c>
      <c r="K365" s="69">
        <v>23</v>
      </c>
      <c r="L365" s="276">
        <f t="shared" si="15"/>
        <v>23.0000000187429</v>
      </c>
      <c r="M365" s="29"/>
    </row>
    <row r="366" spans="1:13">
      <c r="A366" s="187">
        <v>42858</v>
      </c>
      <c r="B366" s="168" t="s">
        <v>54</v>
      </c>
      <c r="C366" s="167" t="s">
        <v>33</v>
      </c>
      <c r="D366" s="154" t="s">
        <v>374</v>
      </c>
      <c r="E366" s="154" t="s">
        <v>280</v>
      </c>
      <c r="F366" s="69" t="s">
        <v>751</v>
      </c>
      <c r="G366" s="69">
        <v>5</v>
      </c>
      <c r="H366" s="273">
        <v>42852.75</v>
      </c>
      <c r="I366" s="273">
        <v>42853.5625</v>
      </c>
      <c r="J366" s="88">
        <f t="shared" si="14"/>
        <v>19.5</v>
      </c>
      <c r="K366" s="69">
        <v>23</v>
      </c>
      <c r="L366" s="276">
        <f t="shared" si="15"/>
        <v>448.5</v>
      </c>
      <c r="M366" s="29"/>
    </row>
    <row r="367" spans="1:13">
      <c r="A367" s="187">
        <v>42858</v>
      </c>
      <c r="B367" s="168" t="s">
        <v>54</v>
      </c>
      <c r="C367" s="161" t="s">
        <v>38</v>
      </c>
      <c r="D367" s="166" t="s">
        <v>259</v>
      </c>
      <c r="E367" s="68" t="s">
        <v>257</v>
      </c>
      <c r="F367" s="69" t="s">
        <v>695</v>
      </c>
      <c r="G367" s="69">
        <v>3</v>
      </c>
      <c r="H367" s="273">
        <v>42853.7916666667</v>
      </c>
      <c r="I367" s="273">
        <v>42854.5833333333</v>
      </c>
      <c r="J367" s="88">
        <f t="shared" si="14"/>
        <v>18.9999999983702</v>
      </c>
      <c r="K367" s="69">
        <v>23</v>
      </c>
      <c r="L367" s="276">
        <f t="shared" si="15"/>
        <v>436.999999962514</v>
      </c>
      <c r="M367" s="29"/>
    </row>
    <row r="368" spans="1:13">
      <c r="A368" s="187">
        <v>42858</v>
      </c>
      <c r="B368" s="168" t="s">
        <v>54</v>
      </c>
      <c r="C368" s="167" t="s">
        <v>295</v>
      </c>
      <c r="D368" s="154" t="s">
        <v>296</v>
      </c>
      <c r="E368" s="154" t="s">
        <v>297</v>
      </c>
      <c r="F368" s="69" t="s">
        <v>812</v>
      </c>
      <c r="G368" s="69">
        <v>5</v>
      </c>
      <c r="H368" s="273">
        <v>42855.25</v>
      </c>
      <c r="I368" s="273">
        <v>42855.5416666667</v>
      </c>
      <c r="J368" s="88">
        <f t="shared" si="14"/>
        <v>7.00000000081491</v>
      </c>
      <c r="K368" s="69">
        <v>23</v>
      </c>
      <c r="L368" s="276">
        <f t="shared" si="15"/>
        <v>161.000000018743</v>
      </c>
      <c r="M368" s="29"/>
    </row>
    <row r="369" spans="1:13">
      <c r="A369" s="187">
        <v>42858</v>
      </c>
      <c r="B369" s="168" t="s">
        <v>54</v>
      </c>
      <c r="C369" s="167" t="s">
        <v>45</v>
      </c>
      <c r="D369" s="154" t="s">
        <v>352</v>
      </c>
      <c r="E369" s="154" t="s">
        <v>280</v>
      </c>
      <c r="F369" s="69" t="s">
        <v>1622</v>
      </c>
      <c r="G369" s="69">
        <v>5</v>
      </c>
      <c r="H369" s="273">
        <v>42854.4375</v>
      </c>
      <c r="I369" s="273">
        <v>42854.5416666667</v>
      </c>
      <c r="J369" s="88">
        <f t="shared" si="14"/>
        <v>2.50000000081491</v>
      </c>
      <c r="K369" s="69">
        <v>23</v>
      </c>
      <c r="L369" s="276">
        <f t="shared" si="15"/>
        <v>57.5000000187429</v>
      </c>
      <c r="M369" s="29"/>
    </row>
    <row r="370" spans="1:13">
      <c r="A370" s="187">
        <v>42858</v>
      </c>
      <c r="B370" s="168" t="s">
        <v>54</v>
      </c>
      <c r="C370" s="167" t="s">
        <v>144</v>
      </c>
      <c r="D370" s="154" t="s">
        <v>298</v>
      </c>
      <c r="E370" s="154" t="s">
        <v>261</v>
      </c>
      <c r="F370" s="69" t="s">
        <v>690</v>
      </c>
      <c r="G370" s="69">
        <v>5</v>
      </c>
      <c r="H370" s="273">
        <v>42854.625</v>
      </c>
      <c r="I370" s="273">
        <v>42854.7083333333</v>
      </c>
      <c r="J370" s="88">
        <f t="shared" si="14"/>
        <v>1.99999999918509</v>
      </c>
      <c r="K370" s="69">
        <v>23</v>
      </c>
      <c r="L370" s="276">
        <f t="shared" si="15"/>
        <v>45.9999999812571</v>
      </c>
      <c r="M370" s="29"/>
    </row>
    <row r="371" spans="1:13">
      <c r="A371" s="187">
        <v>42858</v>
      </c>
      <c r="B371" s="168" t="s">
        <v>54</v>
      </c>
      <c r="C371" s="167" t="s">
        <v>36</v>
      </c>
      <c r="D371" s="154" t="s">
        <v>293</v>
      </c>
      <c r="E371" s="154" t="s">
        <v>278</v>
      </c>
      <c r="F371" s="69" t="s">
        <v>812</v>
      </c>
      <c r="G371" s="69">
        <v>14</v>
      </c>
      <c r="H371" s="273">
        <v>42852.8333333333</v>
      </c>
      <c r="I371" s="273">
        <v>42852.875</v>
      </c>
      <c r="J371" s="88">
        <f t="shared" si="14"/>
        <v>1.00000000081491</v>
      </c>
      <c r="K371" s="69">
        <v>23</v>
      </c>
      <c r="L371" s="276">
        <f t="shared" si="15"/>
        <v>23.0000000187429</v>
      </c>
      <c r="M371" s="29"/>
    </row>
    <row r="372" spans="1:13">
      <c r="A372" s="187">
        <v>42860</v>
      </c>
      <c r="B372" s="168" t="s">
        <v>54</v>
      </c>
      <c r="C372" s="61" t="s">
        <v>146</v>
      </c>
      <c r="D372" s="69"/>
      <c r="E372" s="69" t="s">
        <v>1623</v>
      </c>
      <c r="F372" s="69" t="s">
        <v>812</v>
      </c>
      <c r="G372" s="69">
        <v>6</v>
      </c>
      <c r="H372" s="273">
        <v>42852.5833333333</v>
      </c>
      <c r="I372" s="273">
        <v>42853.7708333333</v>
      </c>
      <c r="J372" s="88">
        <f t="shared" si="14"/>
        <v>28.5</v>
      </c>
      <c r="K372" s="69">
        <v>23</v>
      </c>
      <c r="L372" s="276">
        <f t="shared" si="15"/>
        <v>655.5</v>
      </c>
      <c r="M372" s="29"/>
    </row>
    <row r="373" spans="1:13">
      <c r="A373" s="187">
        <v>42860</v>
      </c>
      <c r="B373" s="168" t="s">
        <v>54</v>
      </c>
      <c r="C373" s="161" t="s">
        <v>82</v>
      </c>
      <c r="D373" s="168" t="s">
        <v>182</v>
      </c>
      <c r="E373" s="155" t="s">
        <v>56</v>
      </c>
      <c r="F373" s="69" t="s">
        <v>1016</v>
      </c>
      <c r="G373" s="69">
        <v>11</v>
      </c>
      <c r="H373" s="273">
        <v>42858.25</v>
      </c>
      <c r="I373" s="273">
        <v>42858.4166666667</v>
      </c>
      <c r="J373" s="88">
        <f t="shared" si="14"/>
        <v>4.00000000081491</v>
      </c>
      <c r="K373" s="69">
        <v>23</v>
      </c>
      <c r="L373" s="276">
        <f t="shared" si="15"/>
        <v>92.0000000187429</v>
      </c>
      <c r="M373" s="29"/>
    </row>
    <row r="374" spans="1:13">
      <c r="A374" s="187">
        <v>42860</v>
      </c>
      <c r="B374" s="168" t="s">
        <v>54</v>
      </c>
      <c r="C374" s="167" t="s">
        <v>36</v>
      </c>
      <c r="D374" s="154" t="s">
        <v>353</v>
      </c>
      <c r="E374" s="154" t="s">
        <v>280</v>
      </c>
      <c r="F374" s="69" t="s">
        <v>695</v>
      </c>
      <c r="G374" s="69">
        <v>11</v>
      </c>
      <c r="H374" s="273">
        <v>42858.7083333333</v>
      </c>
      <c r="I374" s="273">
        <v>42859.2916666667</v>
      </c>
      <c r="J374" s="88">
        <f t="shared" si="14"/>
        <v>14.0000000016298</v>
      </c>
      <c r="K374" s="69">
        <v>23</v>
      </c>
      <c r="L374" s="276">
        <f t="shared" si="15"/>
        <v>322.000000037486</v>
      </c>
      <c r="M374" s="29"/>
    </row>
    <row r="375" spans="1:13">
      <c r="A375" s="187">
        <v>42860</v>
      </c>
      <c r="B375" s="168" t="s">
        <v>54</v>
      </c>
      <c r="C375" s="161" t="s">
        <v>82</v>
      </c>
      <c r="D375" s="168" t="s">
        <v>192</v>
      </c>
      <c r="E375" s="155" t="s">
        <v>56</v>
      </c>
      <c r="F375" s="69" t="s">
        <v>812</v>
      </c>
      <c r="G375" s="69">
        <v>11</v>
      </c>
      <c r="H375" s="273">
        <v>42857.7083333333</v>
      </c>
      <c r="I375" s="273">
        <v>42858.25</v>
      </c>
      <c r="J375" s="88">
        <f t="shared" si="14"/>
        <v>13.0000000008149</v>
      </c>
      <c r="K375" s="69">
        <v>23</v>
      </c>
      <c r="L375" s="276">
        <f t="shared" si="15"/>
        <v>299.000000018743</v>
      </c>
      <c r="M375" s="29"/>
    </row>
    <row r="376" spans="1:13">
      <c r="A376" s="187">
        <v>42860</v>
      </c>
      <c r="B376" s="168" t="s">
        <v>54</v>
      </c>
      <c r="C376" s="161" t="s">
        <v>82</v>
      </c>
      <c r="D376" s="168" t="s">
        <v>188</v>
      </c>
      <c r="E376" s="155" t="s">
        <v>56</v>
      </c>
      <c r="F376" s="69" t="s">
        <v>1624</v>
      </c>
      <c r="G376" s="69">
        <v>11</v>
      </c>
      <c r="H376" s="273">
        <v>42857.6458333333</v>
      </c>
      <c r="I376" s="273">
        <v>42857.7083333333</v>
      </c>
      <c r="J376" s="88">
        <f t="shared" si="14"/>
        <v>1.5</v>
      </c>
      <c r="K376" s="69">
        <v>23</v>
      </c>
      <c r="L376" s="276">
        <f t="shared" si="15"/>
        <v>34.5</v>
      </c>
      <c r="M376" s="29"/>
    </row>
    <row r="377" spans="1:13">
      <c r="A377" s="187">
        <v>42860</v>
      </c>
      <c r="B377" s="168" t="s">
        <v>54</v>
      </c>
      <c r="C377" s="161" t="s">
        <v>96</v>
      </c>
      <c r="D377" s="168" t="s">
        <v>189</v>
      </c>
      <c r="E377" s="155" t="s">
        <v>56</v>
      </c>
      <c r="F377" s="69" t="s">
        <v>812</v>
      </c>
      <c r="G377" s="69">
        <v>5</v>
      </c>
      <c r="H377" s="273">
        <v>42858.6666666667</v>
      </c>
      <c r="I377" s="273">
        <v>42858.875</v>
      </c>
      <c r="J377" s="88">
        <f t="shared" si="14"/>
        <v>4.99999999918509</v>
      </c>
      <c r="K377" s="69">
        <v>23</v>
      </c>
      <c r="L377" s="276">
        <f t="shared" si="15"/>
        <v>114.999999981257</v>
      </c>
      <c r="M377" s="29"/>
    </row>
    <row r="378" spans="1:13">
      <c r="A378" s="187">
        <v>42860</v>
      </c>
      <c r="B378" s="168" t="s">
        <v>54</v>
      </c>
      <c r="C378" s="167" t="s">
        <v>38</v>
      </c>
      <c r="D378" s="154" t="s">
        <v>472</v>
      </c>
      <c r="E378" s="154" t="s">
        <v>261</v>
      </c>
      <c r="F378" s="69" t="s">
        <v>698</v>
      </c>
      <c r="G378" s="69">
        <v>5</v>
      </c>
      <c r="H378" s="273">
        <v>42855.9166666667</v>
      </c>
      <c r="I378" s="273">
        <v>42857.5833333333</v>
      </c>
      <c r="J378" s="88">
        <v>16</v>
      </c>
      <c r="K378" s="69">
        <v>23</v>
      </c>
      <c r="L378" s="276">
        <f t="shared" si="15"/>
        <v>368</v>
      </c>
      <c r="M378" s="29" t="s">
        <v>963</v>
      </c>
    </row>
    <row r="379" spans="1:13">
      <c r="A379" s="187">
        <v>42863</v>
      </c>
      <c r="B379" s="168" t="s">
        <v>54</v>
      </c>
      <c r="C379" s="167" t="s">
        <v>33</v>
      </c>
      <c r="D379" s="154" t="s">
        <v>413</v>
      </c>
      <c r="E379" s="154" t="s">
        <v>261</v>
      </c>
      <c r="F379" s="69" t="s">
        <v>812</v>
      </c>
      <c r="G379" s="69">
        <v>5</v>
      </c>
      <c r="H379" s="273">
        <v>42858.875</v>
      </c>
      <c r="I379" s="273">
        <v>42859.8541666667</v>
      </c>
      <c r="J379" s="88">
        <f t="shared" si="14"/>
        <v>23.5000000008149</v>
      </c>
      <c r="K379" s="69">
        <v>23</v>
      </c>
      <c r="L379" s="276">
        <f t="shared" si="15"/>
        <v>540.500000018743</v>
      </c>
      <c r="M379" s="29"/>
    </row>
    <row r="380" spans="1:13">
      <c r="A380" s="187">
        <v>42863</v>
      </c>
      <c r="B380" s="168" t="s">
        <v>54</v>
      </c>
      <c r="C380" s="167" t="s">
        <v>36</v>
      </c>
      <c r="D380" s="154" t="s">
        <v>361</v>
      </c>
      <c r="E380" s="154" t="s">
        <v>342</v>
      </c>
      <c r="F380" s="69" t="s">
        <v>812</v>
      </c>
      <c r="G380" s="69">
        <v>11</v>
      </c>
      <c r="H380" s="273">
        <v>42859.9166666667</v>
      </c>
      <c r="I380" s="273">
        <v>42860.7916666667</v>
      </c>
      <c r="J380" s="88">
        <f t="shared" si="14"/>
        <v>21</v>
      </c>
      <c r="K380" s="69">
        <v>23</v>
      </c>
      <c r="L380" s="276">
        <f t="shared" si="15"/>
        <v>483</v>
      </c>
      <c r="M380" s="29"/>
    </row>
    <row r="381" spans="1:13">
      <c r="A381" s="187">
        <v>42867</v>
      </c>
      <c r="B381" s="168" t="s">
        <v>54</v>
      </c>
      <c r="C381" s="167" t="s">
        <v>36</v>
      </c>
      <c r="D381" s="154" t="s">
        <v>361</v>
      </c>
      <c r="E381" s="154" t="s">
        <v>342</v>
      </c>
      <c r="F381" s="69" t="s">
        <v>695</v>
      </c>
      <c r="G381" s="69">
        <v>9</v>
      </c>
      <c r="H381" s="273">
        <v>42850.5416666667</v>
      </c>
      <c r="I381" s="273">
        <v>42859.8541666667</v>
      </c>
      <c r="J381" s="88">
        <v>199.5</v>
      </c>
      <c r="K381" s="69">
        <v>23</v>
      </c>
      <c r="L381" s="276">
        <f t="shared" si="15"/>
        <v>4588.5</v>
      </c>
      <c r="M381" s="29" t="s">
        <v>963</v>
      </c>
    </row>
    <row r="382" spans="1:13">
      <c r="A382" s="187">
        <v>42867</v>
      </c>
      <c r="B382" s="168" t="s">
        <v>54</v>
      </c>
      <c r="C382" s="167" t="s">
        <v>36</v>
      </c>
      <c r="D382" s="154" t="s">
        <v>361</v>
      </c>
      <c r="E382" s="154" t="s">
        <v>342</v>
      </c>
      <c r="F382" s="69" t="s">
        <v>695</v>
      </c>
      <c r="G382" s="69">
        <v>10</v>
      </c>
      <c r="H382" s="273">
        <v>42853.75</v>
      </c>
      <c r="I382" s="273">
        <v>42859.8541666667</v>
      </c>
      <c r="J382" s="88">
        <v>122.5</v>
      </c>
      <c r="K382" s="69">
        <v>23</v>
      </c>
      <c r="L382" s="276">
        <f t="shared" si="15"/>
        <v>2817.5</v>
      </c>
      <c r="M382" s="29" t="s">
        <v>963</v>
      </c>
    </row>
    <row r="383" spans="1:13">
      <c r="A383" s="187">
        <v>42867</v>
      </c>
      <c r="B383" s="168" t="s">
        <v>54</v>
      </c>
      <c r="C383" s="167" t="s">
        <v>36</v>
      </c>
      <c r="D383" s="154" t="s">
        <v>361</v>
      </c>
      <c r="E383" s="154" t="s">
        <v>342</v>
      </c>
      <c r="F383" s="69" t="s">
        <v>695</v>
      </c>
      <c r="G383" s="69">
        <v>11</v>
      </c>
      <c r="H383" s="273">
        <v>42863.0625</v>
      </c>
      <c r="I383" s="273">
        <v>42864.9583333333</v>
      </c>
      <c r="J383" s="88">
        <f t="shared" si="14"/>
        <v>45.4999999991851</v>
      </c>
      <c r="K383" s="69">
        <v>23</v>
      </c>
      <c r="L383" s="276">
        <f t="shared" si="15"/>
        <v>1046.49999998126</v>
      </c>
      <c r="M383" s="29"/>
    </row>
    <row r="384" spans="1:13">
      <c r="A384" s="187">
        <v>42867</v>
      </c>
      <c r="B384" s="168" t="s">
        <v>54</v>
      </c>
      <c r="C384" s="167" t="s">
        <v>328</v>
      </c>
      <c r="D384" s="154" t="s">
        <v>329</v>
      </c>
      <c r="E384" s="154" t="s">
        <v>330</v>
      </c>
      <c r="F384" s="69" t="s">
        <v>695</v>
      </c>
      <c r="G384" s="69">
        <v>3</v>
      </c>
      <c r="H384" s="273">
        <v>42861.9583333333</v>
      </c>
      <c r="I384" s="273">
        <v>42862.25</v>
      </c>
      <c r="J384" s="88">
        <f t="shared" si="14"/>
        <v>7.00000000081491</v>
      </c>
      <c r="K384" s="69">
        <v>23</v>
      </c>
      <c r="L384" s="276">
        <f t="shared" si="15"/>
        <v>161.000000018743</v>
      </c>
      <c r="M384" s="29"/>
    </row>
    <row r="385" spans="1:13">
      <c r="A385" s="187">
        <v>42867</v>
      </c>
      <c r="B385" s="168" t="s">
        <v>54</v>
      </c>
      <c r="C385" s="167" t="s">
        <v>328</v>
      </c>
      <c r="D385" s="154" t="s">
        <v>329</v>
      </c>
      <c r="E385" s="154" t="s">
        <v>330</v>
      </c>
      <c r="F385" s="69" t="s">
        <v>695</v>
      </c>
      <c r="G385" s="69">
        <v>3</v>
      </c>
      <c r="H385" s="273">
        <v>42863.5416666667</v>
      </c>
      <c r="I385" s="273">
        <v>42863.8333333333</v>
      </c>
      <c r="J385" s="88">
        <f t="shared" si="14"/>
        <v>6.99999999837019</v>
      </c>
      <c r="K385" s="69">
        <v>23</v>
      </c>
      <c r="L385" s="276">
        <f t="shared" si="15"/>
        <v>160.999999962514</v>
      </c>
      <c r="M385" s="29"/>
    </row>
    <row r="386" spans="1:13">
      <c r="A386" s="187">
        <v>42867</v>
      </c>
      <c r="B386" s="168" t="s">
        <v>54</v>
      </c>
      <c r="C386" s="161" t="s">
        <v>82</v>
      </c>
      <c r="D386" s="168" t="s">
        <v>192</v>
      </c>
      <c r="E386" s="155" t="s">
        <v>56</v>
      </c>
      <c r="F386" s="69" t="s">
        <v>812</v>
      </c>
      <c r="G386" s="69">
        <v>14</v>
      </c>
      <c r="H386" s="273">
        <v>42865.7083333333</v>
      </c>
      <c r="I386" s="273">
        <v>42865.875</v>
      </c>
      <c r="J386" s="88">
        <f t="shared" si="14"/>
        <v>4.00000000081491</v>
      </c>
      <c r="K386" s="69">
        <v>23</v>
      </c>
      <c r="L386" s="276">
        <f t="shared" si="15"/>
        <v>92.0000000187429</v>
      </c>
      <c r="M386" s="29"/>
    </row>
    <row r="387" spans="1:13">
      <c r="A387" s="187">
        <v>42867</v>
      </c>
      <c r="B387" s="168" t="s">
        <v>54</v>
      </c>
      <c r="C387" s="167" t="s">
        <v>36</v>
      </c>
      <c r="D387" s="154" t="s">
        <v>361</v>
      </c>
      <c r="E387" s="154" t="s">
        <v>342</v>
      </c>
      <c r="F387" s="69" t="s">
        <v>690</v>
      </c>
      <c r="G387" s="69">
        <v>14</v>
      </c>
      <c r="H387" s="273">
        <v>42865.625</v>
      </c>
      <c r="I387" s="273">
        <v>42865.7083333333</v>
      </c>
      <c r="J387" s="88">
        <f t="shared" si="14"/>
        <v>1.99999999918509</v>
      </c>
      <c r="K387" s="69">
        <v>23</v>
      </c>
      <c r="L387" s="276">
        <f t="shared" si="15"/>
        <v>45.9999999812571</v>
      </c>
      <c r="M387" s="29"/>
    </row>
    <row r="388" spans="1:13">
      <c r="A388" s="187">
        <v>42867</v>
      </c>
      <c r="B388" s="155" t="s">
        <v>54</v>
      </c>
      <c r="C388" s="161" t="s">
        <v>30</v>
      </c>
      <c r="D388" s="162" t="s">
        <v>114</v>
      </c>
      <c r="E388" s="155" t="s">
        <v>56</v>
      </c>
      <c r="F388" s="69" t="s">
        <v>812</v>
      </c>
      <c r="G388" s="69">
        <v>14</v>
      </c>
      <c r="H388" s="273">
        <v>42865.4583333333</v>
      </c>
      <c r="I388" s="273">
        <v>42865.5625</v>
      </c>
      <c r="J388" s="88">
        <f t="shared" si="14"/>
        <v>2.50000000081491</v>
      </c>
      <c r="K388" s="69">
        <v>23</v>
      </c>
      <c r="L388" s="276">
        <f t="shared" si="15"/>
        <v>57.5000000187429</v>
      </c>
      <c r="M388" s="29"/>
    </row>
    <row r="389" spans="1:13">
      <c r="A389" s="187">
        <v>42867</v>
      </c>
      <c r="B389" s="168" t="s">
        <v>54</v>
      </c>
      <c r="C389" s="161" t="s">
        <v>82</v>
      </c>
      <c r="D389" s="168" t="s">
        <v>182</v>
      </c>
      <c r="E389" s="155" t="s">
        <v>56</v>
      </c>
      <c r="F389" s="69" t="s">
        <v>1085</v>
      </c>
      <c r="G389" s="69">
        <v>12</v>
      </c>
      <c r="H389" s="273">
        <v>42866.7083333333</v>
      </c>
      <c r="I389" s="273">
        <v>42867.0625</v>
      </c>
      <c r="J389" s="88">
        <f t="shared" si="14"/>
        <v>8.50000000081491</v>
      </c>
      <c r="K389" s="69">
        <v>23</v>
      </c>
      <c r="L389" s="276">
        <f t="shared" si="15"/>
        <v>195.500000018743</v>
      </c>
      <c r="M389" s="29"/>
    </row>
    <row r="390" spans="1:13">
      <c r="A390" s="187">
        <v>42867</v>
      </c>
      <c r="B390" s="168" t="s">
        <v>54</v>
      </c>
      <c r="C390" s="161" t="s">
        <v>38</v>
      </c>
      <c r="D390" s="166" t="s">
        <v>256</v>
      </c>
      <c r="E390" s="68" t="s">
        <v>257</v>
      </c>
      <c r="F390" s="69" t="s">
        <v>1603</v>
      </c>
      <c r="G390" s="69">
        <v>12</v>
      </c>
      <c r="H390" s="273">
        <v>42865.5833333333</v>
      </c>
      <c r="I390" s="273">
        <v>42866.7083333333</v>
      </c>
      <c r="J390" s="88">
        <f t="shared" si="14"/>
        <v>27</v>
      </c>
      <c r="K390" s="69">
        <v>23</v>
      </c>
      <c r="L390" s="276">
        <f t="shared" si="15"/>
        <v>621</v>
      </c>
      <c r="M390" s="29"/>
    </row>
    <row r="391" spans="1:13">
      <c r="A391" s="187">
        <v>42867</v>
      </c>
      <c r="B391" s="168" t="s">
        <v>54</v>
      </c>
      <c r="C391" s="167" t="s">
        <v>27</v>
      </c>
      <c r="D391" s="154" t="s">
        <v>424</v>
      </c>
      <c r="E391" s="154" t="s">
        <v>342</v>
      </c>
      <c r="F391" s="69" t="s">
        <v>824</v>
      </c>
      <c r="G391" s="69">
        <v>12</v>
      </c>
      <c r="H391" s="273">
        <v>42862.9583333333</v>
      </c>
      <c r="I391" s="273">
        <v>42863.7083333333</v>
      </c>
      <c r="J391" s="88">
        <f t="shared" si="14"/>
        <v>18</v>
      </c>
      <c r="K391" s="69">
        <v>23</v>
      </c>
      <c r="L391" s="276">
        <f t="shared" si="15"/>
        <v>414</v>
      </c>
      <c r="M391" s="29"/>
    </row>
    <row r="392" spans="1:13">
      <c r="A392" s="187">
        <v>42867</v>
      </c>
      <c r="B392" s="168" t="s">
        <v>54</v>
      </c>
      <c r="C392" s="167" t="s">
        <v>27</v>
      </c>
      <c r="D392" s="154" t="s">
        <v>424</v>
      </c>
      <c r="E392" s="154" t="s">
        <v>342</v>
      </c>
      <c r="F392" s="69" t="s">
        <v>695</v>
      </c>
      <c r="G392" s="69">
        <v>12</v>
      </c>
      <c r="H392" s="273">
        <v>42861.5833333333</v>
      </c>
      <c r="I392" s="273">
        <v>42862.9583333333</v>
      </c>
      <c r="J392" s="88">
        <f t="shared" si="14"/>
        <v>33</v>
      </c>
      <c r="K392" s="69">
        <v>23</v>
      </c>
      <c r="L392" s="276">
        <f t="shared" si="15"/>
        <v>759</v>
      </c>
      <c r="M392" s="29"/>
    </row>
    <row r="393" spans="1:13">
      <c r="A393" s="187">
        <v>42867</v>
      </c>
      <c r="B393" s="155" t="s">
        <v>54</v>
      </c>
      <c r="C393" s="161" t="s">
        <v>96</v>
      </c>
      <c r="D393" s="165" t="s">
        <v>174</v>
      </c>
      <c r="E393" s="242" t="s">
        <v>175</v>
      </c>
      <c r="F393" s="69" t="s">
        <v>695</v>
      </c>
      <c r="G393" s="69">
        <v>8</v>
      </c>
      <c r="H393" s="273">
        <v>42865.7916666667</v>
      </c>
      <c r="I393" s="273">
        <v>42866.3333333333</v>
      </c>
      <c r="J393" s="88">
        <f t="shared" si="14"/>
        <v>12.9999999983702</v>
      </c>
      <c r="K393" s="69">
        <v>23</v>
      </c>
      <c r="L393" s="276">
        <f t="shared" si="15"/>
        <v>298.999999962514</v>
      </c>
      <c r="M393" s="29"/>
    </row>
    <row r="394" spans="1:13">
      <c r="A394" s="187">
        <v>42867</v>
      </c>
      <c r="B394" s="155" t="s">
        <v>54</v>
      </c>
      <c r="C394" s="161" t="s">
        <v>30</v>
      </c>
      <c r="D394" s="162" t="s">
        <v>114</v>
      </c>
      <c r="E394" s="155" t="s">
        <v>56</v>
      </c>
      <c r="F394" s="69" t="s">
        <v>695</v>
      </c>
      <c r="G394" s="69">
        <v>14</v>
      </c>
      <c r="H394" s="273">
        <v>42865.3541666667</v>
      </c>
      <c r="I394" s="273">
        <v>42865.4583333333</v>
      </c>
      <c r="J394" s="88">
        <f t="shared" si="14"/>
        <v>2.49999999837019</v>
      </c>
      <c r="K394" s="69">
        <v>23</v>
      </c>
      <c r="L394" s="276">
        <f t="shared" si="15"/>
        <v>57.4999999625143</v>
      </c>
      <c r="M394" s="29"/>
    </row>
    <row r="395" spans="1:13">
      <c r="A395" s="187">
        <v>42872</v>
      </c>
      <c r="B395" s="168" t="s">
        <v>54</v>
      </c>
      <c r="C395" s="167" t="s">
        <v>144</v>
      </c>
      <c r="D395" s="154" t="s">
        <v>298</v>
      </c>
      <c r="E395" s="154" t="s">
        <v>261</v>
      </c>
      <c r="F395" s="69" t="s">
        <v>812</v>
      </c>
      <c r="G395" s="69">
        <v>8</v>
      </c>
      <c r="H395" s="273">
        <v>42866.75</v>
      </c>
      <c r="I395" s="273">
        <v>42869.5625</v>
      </c>
      <c r="J395" s="88">
        <f t="shared" si="14"/>
        <v>67.5</v>
      </c>
      <c r="K395" s="69">
        <v>23</v>
      </c>
      <c r="L395" s="276">
        <f t="shared" si="15"/>
        <v>1552.5</v>
      </c>
      <c r="M395" s="29"/>
    </row>
    <row r="396" spans="1:13">
      <c r="A396" s="187">
        <v>42872</v>
      </c>
      <c r="B396" s="168" t="s">
        <v>54</v>
      </c>
      <c r="C396" s="167" t="s">
        <v>144</v>
      </c>
      <c r="D396" s="154" t="s">
        <v>298</v>
      </c>
      <c r="E396" s="154" t="s">
        <v>261</v>
      </c>
      <c r="F396" s="69" t="s">
        <v>812</v>
      </c>
      <c r="G396" s="69">
        <v>8</v>
      </c>
      <c r="H396" s="273">
        <v>42869.9583333333</v>
      </c>
      <c r="I396" s="273">
        <v>42870.9583333333</v>
      </c>
      <c r="J396" s="88">
        <f t="shared" si="14"/>
        <v>24</v>
      </c>
      <c r="K396" s="69">
        <v>23</v>
      </c>
      <c r="L396" s="276">
        <f t="shared" si="15"/>
        <v>552</v>
      </c>
      <c r="M396" s="29"/>
    </row>
    <row r="397" spans="1:13">
      <c r="A397" s="187">
        <v>42872</v>
      </c>
      <c r="B397" s="168" t="s">
        <v>54</v>
      </c>
      <c r="C397" s="161" t="s">
        <v>38</v>
      </c>
      <c r="D397" s="168" t="s">
        <v>142</v>
      </c>
      <c r="E397" s="155" t="s">
        <v>56</v>
      </c>
      <c r="F397" s="69" t="s">
        <v>695</v>
      </c>
      <c r="G397" s="69">
        <v>10</v>
      </c>
      <c r="H397" s="273">
        <v>42870.0833333333</v>
      </c>
      <c r="I397" s="273">
        <v>42870.6458333333</v>
      </c>
      <c r="J397" s="88">
        <f t="shared" si="14"/>
        <v>13.5</v>
      </c>
      <c r="K397" s="69">
        <v>23</v>
      </c>
      <c r="L397" s="276">
        <f t="shared" si="15"/>
        <v>310.5</v>
      </c>
      <c r="M397" s="29"/>
    </row>
    <row r="398" spans="1:13">
      <c r="A398" s="187">
        <v>42872</v>
      </c>
      <c r="B398" s="168" t="s">
        <v>54</v>
      </c>
      <c r="C398" s="161" t="s">
        <v>144</v>
      </c>
      <c r="D398" s="168" t="s">
        <v>200</v>
      </c>
      <c r="E398" s="155" t="s">
        <v>56</v>
      </c>
      <c r="F398" s="69" t="s">
        <v>751</v>
      </c>
      <c r="G398" s="69">
        <v>4</v>
      </c>
      <c r="H398" s="273">
        <v>42867.4583333333</v>
      </c>
      <c r="I398" s="273">
        <v>42867.625</v>
      </c>
      <c r="J398" s="88">
        <f t="shared" si="14"/>
        <v>4.00000000081491</v>
      </c>
      <c r="K398" s="69">
        <v>23</v>
      </c>
      <c r="L398" s="276">
        <f t="shared" si="15"/>
        <v>92.0000000187429</v>
      </c>
      <c r="M398" s="29"/>
    </row>
    <row r="399" spans="1:13">
      <c r="A399" s="187">
        <v>42872</v>
      </c>
      <c r="B399" s="168" t="s">
        <v>54</v>
      </c>
      <c r="C399" s="161" t="s">
        <v>38</v>
      </c>
      <c r="D399" s="166" t="s">
        <v>256</v>
      </c>
      <c r="E399" s="68" t="s">
        <v>257</v>
      </c>
      <c r="F399" s="69" t="s">
        <v>812</v>
      </c>
      <c r="G399" s="69">
        <v>6</v>
      </c>
      <c r="H399" s="273">
        <v>42863.5416666667</v>
      </c>
      <c r="I399" s="273">
        <v>42863.7083333333</v>
      </c>
      <c r="J399" s="88">
        <f t="shared" si="14"/>
        <v>3.99999999837019</v>
      </c>
      <c r="K399" s="69">
        <v>23</v>
      </c>
      <c r="L399" s="276">
        <f t="shared" si="15"/>
        <v>91.9999999625143</v>
      </c>
      <c r="M399" s="29"/>
    </row>
    <row r="400" spans="1:13">
      <c r="A400" s="187">
        <v>42872</v>
      </c>
      <c r="B400" s="168" t="s">
        <v>54</v>
      </c>
      <c r="C400" s="167" t="s">
        <v>27</v>
      </c>
      <c r="D400" s="154" t="s">
        <v>424</v>
      </c>
      <c r="E400" s="154" t="s">
        <v>342</v>
      </c>
      <c r="F400" s="69" t="s">
        <v>1611</v>
      </c>
      <c r="G400" s="69">
        <v>3</v>
      </c>
      <c r="H400" s="273">
        <v>42868.6041666667</v>
      </c>
      <c r="I400" s="273">
        <v>42869</v>
      </c>
      <c r="J400" s="88">
        <f t="shared" si="14"/>
        <v>9.49999999918509</v>
      </c>
      <c r="K400" s="69">
        <v>23</v>
      </c>
      <c r="L400" s="276">
        <f t="shared" si="15"/>
        <v>218.499999981257</v>
      </c>
      <c r="M400" s="29"/>
    </row>
    <row r="401" spans="1:13">
      <c r="A401" s="187">
        <v>42872</v>
      </c>
      <c r="B401" s="168" t="s">
        <v>54</v>
      </c>
      <c r="C401" s="167" t="s">
        <v>295</v>
      </c>
      <c r="D401" s="154" t="s">
        <v>383</v>
      </c>
      <c r="E401" s="154" t="s">
        <v>280</v>
      </c>
      <c r="F401" s="69" t="s">
        <v>695</v>
      </c>
      <c r="G401" s="69">
        <v>3</v>
      </c>
      <c r="H401" s="273">
        <v>42870.25</v>
      </c>
      <c r="I401" s="273">
        <v>42870.3541666667</v>
      </c>
      <c r="J401" s="88">
        <f t="shared" si="14"/>
        <v>2.50000000081491</v>
      </c>
      <c r="K401" s="69">
        <v>23</v>
      </c>
      <c r="L401" s="276">
        <f t="shared" si="15"/>
        <v>57.5000000187429</v>
      </c>
      <c r="M401" s="29"/>
    </row>
    <row r="402" spans="1:13">
      <c r="A402" s="187">
        <v>42872</v>
      </c>
      <c r="B402" s="168" t="s">
        <v>54</v>
      </c>
      <c r="C402" s="167" t="s">
        <v>27</v>
      </c>
      <c r="D402" s="154" t="s">
        <v>292</v>
      </c>
      <c r="E402" s="154" t="s">
        <v>278</v>
      </c>
      <c r="F402" s="69" t="s">
        <v>745</v>
      </c>
      <c r="G402" s="69">
        <v>3</v>
      </c>
      <c r="H402" s="273">
        <v>42867.25</v>
      </c>
      <c r="I402" s="273">
        <v>42867.375</v>
      </c>
      <c r="J402" s="88">
        <f t="shared" si="14"/>
        <v>3</v>
      </c>
      <c r="K402" s="69">
        <v>23</v>
      </c>
      <c r="L402" s="276">
        <f t="shared" si="15"/>
        <v>69</v>
      </c>
      <c r="M402" s="29"/>
    </row>
    <row r="403" spans="1:13">
      <c r="A403" s="187">
        <v>42872</v>
      </c>
      <c r="B403" s="168" t="s">
        <v>54</v>
      </c>
      <c r="C403" s="167" t="s">
        <v>27</v>
      </c>
      <c r="D403" s="154" t="s">
        <v>292</v>
      </c>
      <c r="E403" s="154" t="s">
        <v>278</v>
      </c>
      <c r="F403" s="69" t="s">
        <v>745</v>
      </c>
      <c r="G403" s="69">
        <v>3</v>
      </c>
      <c r="H403" s="273">
        <v>42867.625</v>
      </c>
      <c r="I403" s="273">
        <v>42867.7916666667</v>
      </c>
      <c r="J403" s="88">
        <f t="shared" si="14"/>
        <v>4.00000000081491</v>
      </c>
      <c r="K403" s="69">
        <v>23</v>
      </c>
      <c r="L403" s="276">
        <f t="shared" si="15"/>
        <v>92.0000000187429</v>
      </c>
      <c r="M403" s="29"/>
    </row>
    <row r="404" spans="1:13">
      <c r="A404" s="187">
        <v>42872</v>
      </c>
      <c r="B404" s="168" t="s">
        <v>54</v>
      </c>
      <c r="C404" s="161" t="s">
        <v>144</v>
      </c>
      <c r="D404" s="168" t="s">
        <v>219</v>
      </c>
      <c r="E404" s="155" t="s">
        <v>56</v>
      </c>
      <c r="F404" s="69" t="s">
        <v>751</v>
      </c>
      <c r="G404" s="69">
        <v>8</v>
      </c>
      <c r="H404" s="273">
        <v>42869.5625</v>
      </c>
      <c r="I404" s="273">
        <v>42869.9583333333</v>
      </c>
      <c r="J404" s="88">
        <f t="shared" si="14"/>
        <v>9.49999999918509</v>
      </c>
      <c r="K404" s="69">
        <v>23</v>
      </c>
      <c r="L404" s="276">
        <f t="shared" si="15"/>
        <v>218.499999981257</v>
      </c>
      <c r="M404" s="29"/>
    </row>
    <row r="405" spans="1:13">
      <c r="A405" s="187">
        <v>42874</v>
      </c>
      <c r="B405" s="168" t="s">
        <v>54</v>
      </c>
      <c r="C405" s="167" t="s">
        <v>38</v>
      </c>
      <c r="D405" s="154" t="s">
        <v>472</v>
      </c>
      <c r="E405" s="154" t="s">
        <v>261</v>
      </c>
      <c r="F405" s="69" t="s">
        <v>695</v>
      </c>
      <c r="G405" s="69">
        <v>8</v>
      </c>
      <c r="H405" s="273">
        <v>42870.9375</v>
      </c>
      <c r="I405" s="273">
        <v>42872.3333333333</v>
      </c>
      <c r="J405" s="88">
        <f t="shared" si="14"/>
        <v>33.5000000000582</v>
      </c>
      <c r="K405" s="69">
        <v>23</v>
      </c>
      <c r="L405" s="276">
        <f t="shared" si="15"/>
        <v>770.500000001339</v>
      </c>
      <c r="M405" s="29"/>
    </row>
    <row r="406" spans="1:13">
      <c r="A406" s="187">
        <v>42874</v>
      </c>
      <c r="B406" s="168" t="s">
        <v>54</v>
      </c>
      <c r="C406" s="167" t="s">
        <v>27</v>
      </c>
      <c r="D406" s="154" t="s">
        <v>424</v>
      </c>
      <c r="E406" s="154" t="s">
        <v>342</v>
      </c>
      <c r="F406" s="69" t="s">
        <v>1625</v>
      </c>
      <c r="G406" s="69">
        <v>14</v>
      </c>
      <c r="H406" s="273">
        <v>42872.75</v>
      </c>
      <c r="I406" s="273">
        <v>42872.875</v>
      </c>
      <c r="J406" s="88">
        <f t="shared" si="14"/>
        <v>3</v>
      </c>
      <c r="K406" s="69">
        <v>23</v>
      </c>
      <c r="L406" s="276">
        <f t="shared" si="15"/>
        <v>69</v>
      </c>
      <c r="M406" s="29"/>
    </row>
    <row r="407" ht="24" spans="1:13">
      <c r="A407" s="187">
        <v>42874</v>
      </c>
      <c r="B407" s="168" t="s">
        <v>54</v>
      </c>
      <c r="C407" s="167" t="s">
        <v>27</v>
      </c>
      <c r="D407" s="154" t="s">
        <v>424</v>
      </c>
      <c r="E407" s="154" t="s">
        <v>342</v>
      </c>
      <c r="F407" s="69" t="s">
        <v>1626</v>
      </c>
      <c r="G407" s="69">
        <v>11</v>
      </c>
      <c r="H407" s="273">
        <v>42871.4166666667</v>
      </c>
      <c r="I407" s="273">
        <v>42871.8958333333</v>
      </c>
      <c r="J407" s="88">
        <f t="shared" si="14"/>
        <v>11.5000000001164</v>
      </c>
      <c r="K407" s="69">
        <v>23</v>
      </c>
      <c r="L407" s="276">
        <f t="shared" si="15"/>
        <v>264.500000002678</v>
      </c>
      <c r="M407" s="29"/>
    </row>
    <row r="408" ht="24" spans="1:13">
      <c r="A408" s="187">
        <v>42874</v>
      </c>
      <c r="B408" s="168" t="s">
        <v>54</v>
      </c>
      <c r="C408" s="167" t="s">
        <v>27</v>
      </c>
      <c r="D408" s="154" t="s">
        <v>424</v>
      </c>
      <c r="E408" s="154" t="s">
        <v>342</v>
      </c>
      <c r="F408" s="69" t="s">
        <v>1626</v>
      </c>
      <c r="G408" s="69">
        <v>11</v>
      </c>
      <c r="H408" s="273">
        <v>42872.4166666667</v>
      </c>
      <c r="I408" s="273">
        <v>42872.8333333333</v>
      </c>
      <c r="J408" s="88">
        <f t="shared" si="14"/>
        <v>10.0000000001164</v>
      </c>
      <c r="K408" s="69">
        <v>23</v>
      </c>
      <c r="L408" s="276">
        <f t="shared" si="15"/>
        <v>230.000000002678</v>
      </c>
      <c r="M408" s="29"/>
    </row>
    <row r="409" spans="1:13">
      <c r="A409" s="187">
        <v>42874</v>
      </c>
      <c r="B409" s="168" t="s">
        <v>54</v>
      </c>
      <c r="C409" s="161" t="s">
        <v>37</v>
      </c>
      <c r="D409" s="168" t="s">
        <v>205</v>
      </c>
      <c r="E409" s="155" t="s">
        <v>56</v>
      </c>
      <c r="F409" s="69" t="s">
        <v>1588</v>
      </c>
      <c r="G409" s="69">
        <v>13</v>
      </c>
      <c r="H409" s="273">
        <v>42855.7083333333</v>
      </c>
      <c r="I409" s="273">
        <v>42869.3125</v>
      </c>
      <c r="J409" s="88">
        <v>302.5</v>
      </c>
      <c r="K409" s="69">
        <v>23</v>
      </c>
      <c r="L409" s="276">
        <f t="shared" ref="L409:L472" si="16">J409*K409</f>
        <v>6957.5</v>
      </c>
      <c r="M409" s="29" t="s">
        <v>963</v>
      </c>
    </row>
    <row r="410" spans="1:13">
      <c r="A410" s="187">
        <v>42874</v>
      </c>
      <c r="B410" s="168" t="s">
        <v>54</v>
      </c>
      <c r="C410" s="161" t="s">
        <v>37</v>
      </c>
      <c r="D410" s="168" t="s">
        <v>205</v>
      </c>
      <c r="E410" s="155" t="s">
        <v>56</v>
      </c>
      <c r="F410" s="69" t="s">
        <v>1588</v>
      </c>
      <c r="G410" s="69">
        <v>14</v>
      </c>
      <c r="H410" s="273">
        <v>42855.3125</v>
      </c>
      <c r="I410" s="273">
        <v>42871.5208333333</v>
      </c>
      <c r="J410" s="88">
        <v>365</v>
      </c>
      <c r="K410" s="69">
        <v>23</v>
      </c>
      <c r="L410" s="276">
        <f t="shared" si="16"/>
        <v>8395</v>
      </c>
      <c r="M410" s="29" t="s">
        <v>963</v>
      </c>
    </row>
    <row r="411" spans="1:13">
      <c r="A411" s="187">
        <v>42874</v>
      </c>
      <c r="B411" s="168" t="s">
        <v>54</v>
      </c>
      <c r="C411" s="167" t="s">
        <v>295</v>
      </c>
      <c r="D411" s="154" t="s">
        <v>447</v>
      </c>
      <c r="E411" s="154" t="s">
        <v>280</v>
      </c>
      <c r="F411" s="69" t="s">
        <v>695</v>
      </c>
      <c r="G411" s="69">
        <v>4</v>
      </c>
      <c r="H411" s="273">
        <v>42871.4166666667</v>
      </c>
      <c r="I411" s="273">
        <v>42871.6458333333</v>
      </c>
      <c r="J411" s="88">
        <f t="shared" ref="J409:J472" si="17">(I411-H411)*24</f>
        <v>5.49999999837019</v>
      </c>
      <c r="K411" s="69">
        <v>23</v>
      </c>
      <c r="L411" s="276">
        <f t="shared" si="16"/>
        <v>126.499999962514</v>
      </c>
      <c r="M411" s="29"/>
    </row>
    <row r="412" spans="1:13">
      <c r="A412" s="187">
        <v>42874</v>
      </c>
      <c r="B412" s="168" t="s">
        <v>54</v>
      </c>
      <c r="C412" s="161" t="s">
        <v>127</v>
      </c>
      <c r="D412" s="166" t="s">
        <v>258</v>
      </c>
      <c r="E412" s="68" t="s">
        <v>257</v>
      </c>
      <c r="F412" s="69" t="s">
        <v>812</v>
      </c>
      <c r="G412" s="69">
        <v>4</v>
      </c>
      <c r="H412" s="273">
        <v>42868.4166666667</v>
      </c>
      <c r="I412" s="273">
        <v>42871.4166666667</v>
      </c>
      <c r="J412" s="88">
        <f t="shared" si="17"/>
        <v>72</v>
      </c>
      <c r="K412" s="69">
        <v>23</v>
      </c>
      <c r="L412" s="276">
        <f t="shared" si="16"/>
        <v>1656</v>
      </c>
      <c r="M412" s="29"/>
    </row>
    <row r="413" spans="1:13">
      <c r="A413" s="187">
        <v>42874</v>
      </c>
      <c r="B413" s="168" t="s">
        <v>54</v>
      </c>
      <c r="C413" s="167" t="s">
        <v>328</v>
      </c>
      <c r="D413" s="154" t="s">
        <v>449</v>
      </c>
      <c r="E413" s="154" t="s">
        <v>280</v>
      </c>
      <c r="F413" s="69" t="s">
        <v>1588</v>
      </c>
      <c r="G413" s="69">
        <v>7</v>
      </c>
      <c r="H413" s="273">
        <v>42865.4375</v>
      </c>
      <c r="I413" s="273">
        <v>42872.3333333333</v>
      </c>
      <c r="J413" s="88">
        <f t="shared" si="17"/>
        <v>165.499999999185</v>
      </c>
      <c r="K413" s="69">
        <v>23</v>
      </c>
      <c r="L413" s="276">
        <f t="shared" si="16"/>
        <v>3806.49999998126</v>
      </c>
      <c r="M413" s="29"/>
    </row>
    <row r="414" spans="1:13">
      <c r="A414" s="187">
        <v>42877</v>
      </c>
      <c r="B414" s="168" t="s">
        <v>54</v>
      </c>
      <c r="C414" s="167" t="s">
        <v>36</v>
      </c>
      <c r="D414" s="154" t="s">
        <v>353</v>
      </c>
      <c r="E414" s="154" t="s">
        <v>280</v>
      </c>
      <c r="F414" s="69" t="s">
        <v>1016</v>
      </c>
      <c r="G414" s="69">
        <v>18</v>
      </c>
      <c r="H414" s="273">
        <v>42869</v>
      </c>
      <c r="I414" s="273">
        <v>42869.3333333333</v>
      </c>
      <c r="J414" s="88">
        <f t="shared" si="17"/>
        <v>7.99999999918509</v>
      </c>
      <c r="K414" s="69">
        <v>23</v>
      </c>
      <c r="L414" s="276">
        <f t="shared" si="16"/>
        <v>183.999999981257</v>
      </c>
      <c r="M414" s="29"/>
    </row>
    <row r="415" spans="1:13">
      <c r="A415" s="187">
        <v>42877</v>
      </c>
      <c r="B415" s="168" t="s">
        <v>54</v>
      </c>
      <c r="C415" s="167" t="s">
        <v>328</v>
      </c>
      <c r="D415" s="154" t="s">
        <v>449</v>
      </c>
      <c r="E415" s="154" t="s">
        <v>280</v>
      </c>
      <c r="F415" s="69" t="s">
        <v>812</v>
      </c>
      <c r="G415" s="69">
        <v>6</v>
      </c>
      <c r="H415" s="273">
        <v>42871.4583333333</v>
      </c>
      <c r="I415" s="273">
        <v>42871.9166666667</v>
      </c>
      <c r="J415" s="88">
        <f t="shared" si="17"/>
        <v>11.0000000016298</v>
      </c>
      <c r="K415" s="69">
        <v>23</v>
      </c>
      <c r="L415" s="276">
        <f t="shared" si="16"/>
        <v>253.000000037486</v>
      </c>
      <c r="M415" s="29"/>
    </row>
    <row r="416" spans="1:13">
      <c r="A416" s="187">
        <v>42877</v>
      </c>
      <c r="B416" s="168" t="s">
        <v>54</v>
      </c>
      <c r="C416" s="167" t="s">
        <v>328</v>
      </c>
      <c r="D416" s="154" t="s">
        <v>449</v>
      </c>
      <c r="E416" s="154" t="s">
        <v>280</v>
      </c>
      <c r="F416" s="69" t="s">
        <v>812</v>
      </c>
      <c r="G416" s="69">
        <v>6</v>
      </c>
      <c r="H416" s="273">
        <v>42872.9166666667</v>
      </c>
      <c r="I416" s="273">
        <v>42873.5833333333</v>
      </c>
      <c r="J416" s="88">
        <f t="shared" si="17"/>
        <v>15.9999999983702</v>
      </c>
      <c r="K416" s="69">
        <v>23</v>
      </c>
      <c r="L416" s="276">
        <f t="shared" si="16"/>
        <v>367.999999962514</v>
      </c>
      <c r="M416" s="29"/>
    </row>
    <row r="417" spans="1:13">
      <c r="A417" s="187">
        <v>42877</v>
      </c>
      <c r="B417" s="168" t="s">
        <v>54</v>
      </c>
      <c r="C417" s="167" t="s">
        <v>38</v>
      </c>
      <c r="D417" s="154" t="s">
        <v>473</v>
      </c>
      <c r="E417" s="154" t="s">
        <v>261</v>
      </c>
      <c r="F417" s="69" t="s">
        <v>812</v>
      </c>
      <c r="G417" s="69">
        <v>6</v>
      </c>
      <c r="H417" s="273">
        <v>42871.9166666667</v>
      </c>
      <c r="I417" s="273">
        <v>42872.9166666667</v>
      </c>
      <c r="J417" s="88">
        <f t="shared" si="17"/>
        <v>24</v>
      </c>
      <c r="K417" s="69">
        <v>23</v>
      </c>
      <c r="L417" s="276">
        <f t="shared" si="16"/>
        <v>552</v>
      </c>
      <c r="M417" s="29"/>
    </row>
    <row r="418" spans="1:13">
      <c r="A418" s="187">
        <v>42877</v>
      </c>
      <c r="B418" s="168" t="s">
        <v>54</v>
      </c>
      <c r="C418" s="161" t="s">
        <v>82</v>
      </c>
      <c r="D418" s="168" t="s">
        <v>182</v>
      </c>
      <c r="E418" s="155" t="s">
        <v>56</v>
      </c>
      <c r="F418" s="69" t="s">
        <v>695</v>
      </c>
      <c r="G418" s="69">
        <v>4</v>
      </c>
      <c r="H418" s="273">
        <v>42873.9791666667</v>
      </c>
      <c r="I418" s="273">
        <v>42874.3333333333</v>
      </c>
      <c r="J418" s="88">
        <f t="shared" si="17"/>
        <v>8.49999999837019</v>
      </c>
      <c r="K418" s="69">
        <v>23</v>
      </c>
      <c r="L418" s="276">
        <f t="shared" si="16"/>
        <v>195.499999962514</v>
      </c>
      <c r="M418" s="29"/>
    </row>
    <row r="419" spans="1:13">
      <c r="A419" s="187">
        <v>42877</v>
      </c>
      <c r="B419" s="168" t="s">
        <v>54</v>
      </c>
      <c r="C419" s="167" t="s">
        <v>197</v>
      </c>
      <c r="D419" s="154" t="s">
        <v>454</v>
      </c>
      <c r="E419" s="154" t="s">
        <v>280</v>
      </c>
      <c r="F419" s="69" t="s">
        <v>695</v>
      </c>
      <c r="G419" s="69">
        <v>14</v>
      </c>
      <c r="H419" s="273">
        <v>42874.0416666667</v>
      </c>
      <c r="I419" s="273">
        <v>42874.5</v>
      </c>
      <c r="J419" s="88">
        <f t="shared" si="17"/>
        <v>10.9999999991851</v>
      </c>
      <c r="K419" s="69">
        <v>23</v>
      </c>
      <c r="L419" s="276">
        <f t="shared" si="16"/>
        <v>252.999999981257</v>
      </c>
      <c r="M419" s="29"/>
    </row>
    <row r="420" spans="1:13">
      <c r="A420" s="187">
        <v>42877</v>
      </c>
      <c r="B420" s="168" t="s">
        <v>54</v>
      </c>
      <c r="C420" s="161" t="s">
        <v>38</v>
      </c>
      <c r="D420" s="166" t="s">
        <v>259</v>
      </c>
      <c r="E420" s="68" t="s">
        <v>257</v>
      </c>
      <c r="F420" s="69" t="s">
        <v>751</v>
      </c>
      <c r="G420" s="69">
        <v>3</v>
      </c>
      <c r="H420" s="273">
        <v>42875.5416666667</v>
      </c>
      <c r="I420" s="273">
        <v>42876.0833333333</v>
      </c>
      <c r="J420" s="88">
        <f t="shared" si="17"/>
        <v>12.9999999983702</v>
      </c>
      <c r="K420" s="69">
        <v>23</v>
      </c>
      <c r="L420" s="276">
        <f t="shared" si="16"/>
        <v>298.999999962514</v>
      </c>
      <c r="M420" s="29"/>
    </row>
    <row r="421" spans="1:13">
      <c r="A421" s="187">
        <v>42877</v>
      </c>
      <c r="B421" s="168" t="s">
        <v>54</v>
      </c>
      <c r="C421" s="161" t="s">
        <v>38</v>
      </c>
      <c r="D421" s="166" t="s">
        <v>259</v>
      </c>
      <c r="E421" s="68" t="s">
        <v>257</v>
      </c>
      <c r="F421" s="69" t="s">
        <v>751</v>
      </c>
      <c r="G421" s="69">
        <v>3</v>
      </c>
      <c r="H421" s="273">
        <v>42876.625</v>
      </c>
      <c r="I421" s="273">
        <v>42876.7708333333</v>
      </c>
      <c r="J421" s="88">
        <f t="shared" si="17"/>
        <v>3.49999999918509</v>
      </c>
      <c r="K421" s="69">
        <v>23</v>
      </c>
      <c r="L421" s="276">
        <f t="shared" si="16"/>
        <v>80.4999999812571</v>
      </c>
      <c r="M421" s="29"/>
    </row>
    <row r="422" spans="1:13">
      <c r="A422" s="187">
        <v>42877</v>
      </c>
      <c r="B422" s="168" t="s">
        <v>54</v>
      </c>
      <c r="C422" s="161" t="s">
        <v>37</v>
      </c>
      <c r="D422" s="168" t="s">
        <v>205</v>
      </c>
      <c r="E422" s="155" t="s">
        <v>56</v>
      </c>
      <c r="F422" s="69" t="s">
        <v>751</v>
      </c>
      <c r="G422" s="69">
        <v>3</v>
      </c>
      <c r="H422" s="273">
        <v>42876.2916666667</v>
      </c>
      <c r="I422" s="273">
        <v>42876.625</v>
      </c>
      <c r="J422" s="88">
        <f t="shared" si="17"/>
        <v>7.99999999918509</v>
      </c>
      <c r="K422" s="69">
        <v>23</v>
      </c>
      <c r="L422" s="276">
        <f t="shared" si="16"/>
        <v>183.999999981257</v>
      </c>
      <c r="M422" s="29"/>
    </row>
    <row r="423" spans="1:13">
      <c r="A423" s="187">
        <v>42877</v>
      </c>
      <c r="B423" s="168" t="s">
        <v>54</v>
      </c>
      <c r="C423" s="167" t="s">
        <v>38</v>
      </c>
      <c r="D423" s="154" t="s">
        <v>473</v>
      </c>
      <c r="E423" s="154" t="s">
        <v>261</v>
      </c>
      <c r="F423" s="69" t="s">
        <v>695</v>
      </c>
      <c r="G423" s="69">
        <v>12</v>
      </c>
      <c r="H423" s="273">
        <v>42874.9166666667</v>
      </c>
      <c r="I423" s="273">
        <v>42876.9583333333</v>
      </c>
      <c r="J423" s="88">
        <f t="shared" si="17"/>
        <v>48.9999999983702</v>
      </c>
      <c r="K423" s="69">
        <v>23</v>
      </c>
      <c r="L423" s="276">
        <f t="shared" si="16"/>
        <v>1126.99999996251</v>
      </c>
      <c r="M423" s="29"/>
    </row>
    <row r="424" spans="1:13">
      <c r="A424" s="187">
        <v>42877</v>
      </c>
      <c r="B424" s="168" t="s">
        <v>54</v>
      </c>
      <c r="C424" s="161" t="s">
        <v>38</v>
      </c>
      <c r="D424" s="168" t="s">
        <v>138</v>
      </c>
      <c r="E424" s="155" t="s">
        <v>56</v>
      </c>
      <c r="F424" s="69" t="s">
        <v>695</v>
      </c>
      <c r="G424" s="69">
        <v>11</v>
      </c>
      <c r="H424" s="273">
        <v>42875.5416666667</v>
      </c>
      <c r="I424" s="273">
        <v>42876.0416666667</v>
      </c>
      <c r="J424" s="88">
        <f t="shared" si="17"/>
        <v>12</v>
      </c>
      <c r="K424" s="69">
        <v>23</v>
      </c>
      <c r="L424" s="276">
        <f t="shared" si="16"/>
        <v>276</v>
      </c>
      <c r="M424" s="29"/>
    </row>
    <row r="425" spans="1:13">
      <c r="A425" s="187">
        <v>42877</v>
      </c>
      <c r="B425" s="168" t="s">
        <v>54</v>
      </c>
      <c r="C425" s="167" t="s">
        <v>197</v>
      </c>
      <c r="D425" s="154" t="s">
        <v>453</v>
      </c>
      <c r="E425" s="154" t="s">
        <v>280</v>
      </c>
      <c r="F425" s="69" t="s">
        <v>695</v>
      </c>
      <c r="G425" s="69">
        <v>10</v>
      </c>
      <c r="H425" s="273">
        <v>42876.9166666667</v>
      </c>
      <c r="I425" s="273">
        <v>42877.0416666667</v>
      </c>
      <c r="J425" s="88">
        <f t="shared" si="17"/>
        <v>3</v>
      </c>
      <c r="K425" s="69">
        <v>23</v>
      </c>
      <c r="L425" s="276">
        <f t="shared" si="16"/>
        <v>69</v>
      </c>
      <c r="M425" s="29"/>
    </row>
    <row r="426" spans="1:13">
      <c r="A426" s="187">
        <v>42881</v>
      </c>
      <c r="B426" s="168" t="s">
        <v>54</v>
      </c>
      <c r="C426" s="167" t="s">
        <v>328</v>
      </c>
      <c r="D426" s="154" t="s">
        <v>451</v>
      </c>
      <c r="E426" s="154" t="s">
        <v>280</v>
      </c>
      <c r="F426" s="69" t="s">
        <v>812</v>
      </c>
      <c r="G426" s="69">
        <v>13</v>
      </c>
      <c r="H426" s="273">
        <v>42876.875</v>
      </c>
      <c r="I426" s="273">
        <v>42877.9375</v>
      </c>
      <c r="J426" s="88">
        <f t="shared" si="17"/>
        <v>25.5</v>
      </c>
      <c r="K426" s="69">
        <v>23</v>
      </c>
      <c r="L426" s="276">
        <f t="shared" si="16"/>
        <v>586.5</v>
      </c>
      <c r="M426" s="29"/>
    </row>
    <row r="427" spans="1:13">
      <c r="A427" s="187">
        <v>42881</v>
      </c>
      <c r="B427" s="168" t="s">
        <v>54</v>
      </c>
      <c r="C427" s="167" t="s">
        <v>340</v>
      </c>
      <c r="D427" s="154" t="s">
        <v>450</v>
      </c>
      <c r="E427" s="154" t="s">
        <v>280</v>
      </c>
      <c r="F427" s="69" t="s">
        <v>695</v>
      </c>
      <c r="G427" s="69">
        <v>13</v>
      </c>
      <c r="H427" s="273">
        <v>42877.9375</v>
      </c>
      <c r="I427" s="273">
        <v>42878.6666666667</v>
      </c>
      <c r="J427" s="88">
        <f t="shared" si="17"/>
        <v>17.5000000008149</v>
      </c>
      <c r="K427" s="69">
        <v>23</v>
      </c>
      <c r="L427" s="276">
        <f t="shared" si="16"/>
        <v>402.500000018743</v>
      </c>
      <c r="M427" s="29"/>
    </row>
    <row r="428" spans="1:13">
      <c r="A428" s="187">
        <v>42881</v>
      </c>
      <c r="B428" s="168" t="s">
        <v>54</v>
      </c>
      <c r="C428" s="167" t="s">
        <v>197</v>
      </c>
      <c r="D428" s="154" t="s">
        <v>454</v>
      </c>
      <c r="E428" s="154" t="s">
        <v>280</v>
      </c>
      <c r="F428" s="69" t="s">
        <v>812</v>
      </c>
      <c r="G428" s="69">
        <v>12</v>
      </c>
      <c r="H428" s="273">
        <v>42878.5833333333</v>
      </c>
      <c r="I428" s="273">
        <v>42879.0416666667</v>
      </c>
      <c r="J428" s="88">
        <f t="shared" si="17"/>
        <v>11.0000000016298</v>
      </c>
      <c r="K428" s="69">
        <v>23</v>
      </c>
      <c r="L428" s="276">
        <f t="shared" si="16"/>
        <v>253.000000037486</v>
      </c>
      <c r="M428" s="29"/>
    </row>
    <row r="429" spans="1:13">
      <c r="A429" s="187">
        <v>42881</v>
      </c>
      <c r="B429" s="159" t="s">
        <v>54</v>
      </c>
      <c r="C429" s="176" t="s">
        <v>39</v>
      </c>
      <c r="D429" s="175" t="s">
        <v>503</v>
      </c>
      <c r="E429" s="154" t="s">
        <v>504</v>
      </c>
      <c r="F429" s="69" t="s">
        <v>690</v>
      </c>
      <c r="G429" s="69">
        <v>18</v>
      </c>
      <c r="H429" s="273">
        <v>42877.7083333333</v>
      </c>
      <c r="I429" s="273">
        <v>42878.6666666667</v>
      </c>
      <c r="J429" s="88">
        <f t="shared" si="17"/>
        <v>23.0000000016298</v>
      </c>
      <c r="K429" s="69">
        <v>23</v>
      </c>
      <c r="L429" s="276">
        <f t="shared" si="16"/>
        <v>529.000000037486</v>
      </c>
      <c r="M429" s="29"/>
    </row>
    <row r="430" spans="1:13">
      <c r="A430" s="187">
        <v>42881</v>
      </c>
      <c r="B430" s="159" t="s">
        <v>54</v>
      </c>
      <c r="C430" s="176" t="s">
        <v>39</v>
      </c>
      <c r="D430" s="175" t="s">
        <v>503</v>
      </c>
      <c r="E430" s="154" t="s">
        <v>504</v>
      </c>
      <c r="F430" s="69" t="s">
        <v>690</v>
      </c>
      <c r="G430" s="69">
        <v>19</v>
      </c>
      <c r="H430" s="273">
        <v>42878.2708333333</v>
      </c>
      <c r="I430" s="273">
        <v>42878.7916666667</v>
      </c>
      <c r="J430" s="88">
        <f t="shared" si="17"/>
        <v>12.5000000016298</v>
      </c>
      <c r="K430" s="69">
        <v>23</v>
      </c>
      <c r="L430" s="276">
        <f t="shared" si="16"/>
        <v>287.500000037486</v>
      </c>
      <c r="M430" s="29"/>
    </row>
    <row r="431" spans="1:13">
      <c r="A431" s="187">
        <v>42881</v>
      </c>
      <c r="B431" s="168" t="s">
        <v>54</v>
      </c>
      <c r="C431" s="167" t="s">
        <v>197</v>
      </c>
      <c r="D431" s="154" t="s">
        <v>454</v>
      </c>
      <c r="E431" s="154" t="s">
        <v>280</v>
      </c>
      <c r="F431" s="69" t="s">
        <v>812</v>
      </c>
      <c r="G431" s="69">
        <v>18</v>
      </c>
      <c r="H431" s="273">
        <v>42875.9375</v>
      </c>
      <c r="I431" s="273">
        <v>42876.7083333333</v>
      </c>
      <c r="J431" s="88">
        <f t="shared" si="17"/>
        <v>18.4999999991851</v>
      </c>
      <c r="K431" s="69">
        <v>23</v>
      </c>
      <c r="L431" s="276">
        <f t="shared" si="16"/>
        <v>425.499999981257</v>
      </c>
      <c r="M431" s="29"/>
    </row>
    <row r="432" spans="1:13">
      <c r="A432" s="187">
        <v>42881</v>
      </c>
      <c r="B432" s="168" t="s">
        <v>54</v>
      </c>
      <c r="C432" s="167" t="s">
        <v>197</v>
      </c>
      <c r="D432" s="154" t="s">
        <v>454</v>
      </c>
      <c r="E432" s="154" t="s">
        <v>280</v>
      </c>
      <c r="F432" s="69" t="s">
        <v>812</v>
      </c>
      <c r="G432" s="69">
        <v>18</v>
      </c>
      <c r="H432" s="273">
        <v>42877.125</v>
      </c>
      <c r="I432" s="273">
        <v>42877.4583333333</v>
      </c>
      <c r="J432" s="88">
        <f t="shared" si="17"/>
        <v>7.99999999918509</v>
      </c>
      <c r="K432" s="69">
        <v>23</v>
      </c>
      <c r="L432" s="276">
        <f t="shared" si="16"/>
        <v>183.999999981257</v>
      </c>
      <c r="M432" s="29"/>
    </row>
    <row r="433" spans="1:13">
      <c r="A433" s="187">
        <v>42884</v>
      </c>
      <c r="B433" s="168" t="s">
        <v>54</v>
      </c>
      <c r="C433" s="167" t="s">
        <v>340</v>
      </c>
      <c r="D433" s="154" t="s">
        <v>373</v>
      </c>
      <c r="E433" s="154" t="s">
        <v>280</v>
      </c>
      <c r="F433" s="69" t="s">
        <v>695</v>
      </c>
      <c r="G433" s="69">
        <v>13</v>
      </c>
      <c r="H433" s="273">
        <v>42880.75</v>
      </c>
      <c r="I433" s="273">
        <v>42881.0833333333</v>
      </c>
      <c r="J433" s="88">
        <f t="shared" si="17"/>
        <v>7.99999999918509</v>
      </c>
      <c r="K433" s="69">
        <v>23</v>
      </c>
      <c r="L433" s="276">
        <f t="shared" si="16"/>
        <v>183.999999981257</v>
      </c>
      <c r="M433" s="29"/>
    </row>
    <row r="434" spans="1:13">
      <c r="A434" s="187">
        <v>42884</v>
      </c>
      <c r="B434" s="168" t="s">
        <v>54</v>
      </c>
      <c r="C434" s="167" t="s">
        <v>197</v>
      </c>
      <c r="D434" s="154" t="s">
        <v>454</v>
      </c>
      <c r="E434" s="154" t="s">
        <v>280</v>
      </c>
      <c r="F434" s="69" t="s">
        <v>812</v>
      </c>
      <c r="G434" s="69">
        <v>13</v>
      </c>
      <c r="H434" s="273">
        <v>42879.7083333333</v>
      </c>
      <c r="I434" s="273">
        <v>42879.7916666667</v>
      </c>
      <c r="J434" s="88">
        <f t="shared" si="17"/>
        <v>2.00000000162981</v>
      </c>
      <c r="K434" s="69">
        <v>23</v>
      </c>
      <c r="L434" s="276">
        <f t="shared" si="16"/>
        <v>46.0000000374857</v>
      </c>
      <c r="M434" s="29"/>
    </row>
    <row r="435" spans="1:13">
      <c r="A435" s="187">
        <v>42884</v>
      </c>
      <c r="B435" s="168" t="s">
        <v>54</v>
      </c>
      <c r="C435" s="167" t="s">
        <v>33</v>
      </c>
      <c r="D435" s="154" t="s">
        <v>375</v>
      </c>
      <c r="E435" s="154" t="s">
        <v>280</v>
      </c>
      <c r="F435" s="69" t="s">
        <v>751</v>
      </c>
      <c r="G435" s="69">
        <v>4</v>
      </c>
      <c r="H435" s="273">
        <v>42880.3333333333</v>
      </c>
      <c r="I435" s="273">
        <v>42880.3958333333</v>
      </c>
      <c r="J435" s="88">
        <f t="shared" si="17"/>
        <v>1.5</v>
      </c>
      <c r="K435" s="69">
        <v>23</v>
      </c>
      <c r="L435" s="276">
        <f t="shared" si="16"/>
        <v>34.5</v>
      </c>
      <c r="M435" s="29"/>
    </row>
    <row r="436" spans="1:13">
      <c r="A436" s="187">
        <v>42884</v>
      </c>
      <c r="B436" s="168" t="s">
        <v>54</v>
      </c>
      <c r="C436" s="167" t="s">
        <v>197</v>
      </c>
      <c r="D436" s="154" t="s">
        <v>452</v>
      </c>
      <c r="E436" s="154" t="s">
        <v>280</v>
      </c>
      <c r="F436" s="69" t="s">
        <v>812</v>
      </c>
      <c r="G436" s="69">
        <v>3</v>
      </c>
      <c r="H436" s="273">
        <v>42879.6458333333</v>
      </c>
      <c r="I436" s="273">
        <v>42880.9375</v>
      </c>
      <c r="J436" s="88">
        <f t="shared" si="17"/>
        <v>31.0000000008149</v>
      </c>
      <c r="K436" s="69">
        <v>23</v>
      </c>
      <c r="L436" s="276">
        <f t="shared" si="16"/>
        <v>713.000000018743</v>
      </c>
      <c r="M436" s="29"/>
    </row>
    <row r="437" spans="1:13">
      <c r="A437" s="187">
        <v>42884</v>
      </c>
      <c r="B437" s="168" t="s">
        <v>54</v>
      </c>
      <c r="C437" s="167" t="s">
        <v>197</v>
      </c>
      <c r="D437" s="154" t="s">
        <v>453</v>
      </c>
      <c r="E437" s="154" t="s">
        <v>280</v>
      </c>
      <c r="F437" s="69" t="s">
        <v>812</v>
      </c>
      <c r="G437" s="69">
        <v>3</v>
      </c>
      <c r="H437" s="273">
        <v>42876.7708333333</v>
      </c>
      <c r="I437" s="273">
        <v>42879.5416666667</v>
      </c>
      <c r="J437" s="88">
        <f t="shared" si="17"/>
        <v>66.5000000016298</v>
      </c>
      <c r="K437" s="69">
        <v>23</v>
      </c>
      <c r="L437" s="276">
        <f t="shared" si="16"/>
        <v>1529.50000003749</v>
      </c>
      <c r="M437" s="29"/>
    </row>
    <row r="438" spans="1:13">
      <c r="A438" s="187">
        <v>42884</v>
      </c>
      <c r="B438" s="168" t="s">
        <v>54</v>
      </c>
      <c r="C438" s="167" t="s">
        <v>197</v>
      </c>
      <c r="D438" s="154" t="s">
        <v>452</v>
      </c>
      <c r="E438" s="154" t="s">
        <v>280</v>
      </c>
      <c r="F438" s="69" t="s">
        <v>695</v>
      </c>
      <c r="G438" s="69">
        <v>3</v>
      </c>
      <c r="H438" s="273">
        <v>42879.5416666667</v>
      </c>
      <c r="I438" s="273">
        <v>42879.6458333333</v>
      </c>
      <c r="J438" s="88">
        <f t="shared" si="17"/>
        <v>2.49999999837019</v>
      </c>
      <c r="K438" s="69">
        <v>23</v>
      </c>
      <c r="L438" s="276">
        <f t="shared" si="16"/>
        <v>57.4999999625143</v>
      </c>
      <c r="M438" s="29"/>
    </row>
    <row r="439" spans="1:13">
      <c r="A439" s="187">
        <v>42884</v>
      </c>
      <c r="B439" s="168" t="s">
        <v>54</v>
      </c>
      <c r="C439" s="167" t="s">
        <v>127</v>
      </c>
      <c r="D439" s="154" t="s">
        <v>380</v>
      </c>
      <c r="E439" s="154" t="s">
        <v>261</v>
      </c>
      <c r="F439" s="69" t="s">
        <v>695</v>
      </c>
      <c r="G439" s="69">
        <v>14</v>
      </c>
      <c r="H439" s="273">
        <v>42867.0625</v>
      </c>
      <c r="I439" s="273">
        <v>42867.9583333333</v>
      </c>
      <c r="J439" s="88">
        <f t="shared" si="17"/>
        <v>21.4999999991851</v>
      </c>
      <c r="K439" s="69">
        <v>23</v>
      </c>
      <c r="L439" s="276">
        <f t="shared" si="16"/>
        <v>494.499999981257</v>
      </c>
      <c r="M439" s="29"/>
    </row>
    <row r="440" spans="1:13">
      <c r="A440" s="187">
        <v>42884</v>
      </c>
      <c r="B440" s="168" t="s">
        <v>54</v>
      </c>
      <c r="C440" s="167" t="s">
        <v>27</v>
      </c>
      <c r="D440" s="154" t="s">
        <v>475</v>
      </c>
      <c r="E440" s="154" t="s">
        <v>342</v>
      </c>
      <c r="F440" s="69" t="s">
        <v>695</v>
      </c>
      <c r="G440" s="69">
        <v>12</v>
      </c>
      <c r="H440" s="273">
        <v>42882.5833333333</v>
      </c>
      <c r="I440" s="273">
        <v>42882.9166666667</v>
      </c>
      <c r="J440" s="88">
        <f t="shared" si="17"/>
        <v>8.00000000162981</v>
      </c>
      <c r="K440" s="69">
        <v>23</v>
      </c>
      <c r="L440" s="276">
        <f t="shared" si="16"/>
        <v>184.000000037486</v>
      </c>
      <c r="M440" s="29"/>
    </row>
    <row r="441" spans="1:13">
      <c r="A441" s="187">
        <v>42884</v>
      </c>
      <c r="B441" s="168" t="s">
        <v>54</v>
      </c>
      <c r="C441" s="167" t="s">
        <v>30</v>
      </c>
      <c r="D441" s="154" t="s">
        <v>283</v>
      </c>
      <c r="E441" s="154" t="s">
        <v>284</v>
      </c>
      <c r="F441" s="69" t="s">
        <v>812</v>
      </c>
      <c r="G441" s="69">
        <v>7</v>
      </c>
      <c r="H441" s="273">
        <v>42881.4791666667</v>
      </c>
      <c r="I441" s="273">
        <v>42882.5416666667</v>
      </c>
      <c r="J441" s="88">
        <f t="shared" si="17"/>
        <v>25.5</v>
      </c>
      <c r="K441" s="69">
        <v>23</v>
      </c>
      <c r="L441" s="276">
        <f t="shared" si="16"/>
        <v>586.5</v>
      </c>
      <c r="M441" s="29"/>
    </row>
    <row r="442" spans="1:13">
      <c r="A442" s="187">
        <v>42884</v>
      </c>
      <c r="B442" s="168" t="s">
        <v>54</v>
      </c>
      <c r="C442" s="167" t="s">
        <v>30</v>
      </c>
      <c r="D442" s="154" t="s">
        <v>283</v>
      </c>
      <c r="E442" s="154" t="s">
        <v>284</v>
      </c>
      <c r="F442" s="69" t="s">
        <v>695</v>
      </c>
      <c r="G442" s="69">
        <v>7</v>
      </c>
      <c r="H442" s="273">
        <v>42880.625</v>
      </c>
      <c r="I442" s="273">
        <v>42881.4791666667</v>
      </c>
      <c r="J442" s="88">
        <f t="shared" si="17"/>
        <v>20.5000000008149</v>
      </c>
      <c r="K442" s="69">
        <v>23</v>
      </c>
      <c r="L442" s="276">
        <f t="shared" si="16"/>
        <v>471.500000018743</v>
      </c>
      <c r="M442" s="29"/>
    </row>
    <row r="443" spans="1:13">
      <c r="A443" s="187">
        <v>42884</v>
      </c>
      <c r="B443" s="168" t="s">
        <v>54</v>
      </c>
      <c r="C443" s="167" t="s">
        <v>27</v>
      </c>
      <c r="D443" s="154" t="s">
        <v>471</v>
      </c>
      <c r="E443" s="154" t="s">
        <v>261</v>
      </c>
      <c r="F443" s="69" t="s">
        <v>695</v>
      </c>
      <c r="G443" s="69">
        <v>6</v>
      </c>
      <c r="H443" s="273">
        <v>42873.6458333333</v>
      </c>
      <c r="I443" s="273">
        <v>42877.6666666667</v>
      </c>
      <c r="J443" s="88">
        <f t="shared" si="17"/>
        <v>96.5000000016298</v>
      </c>
      <c r="K443" s="69">
        <v>23</v>
      </c>
      <c r="L443" s="276">
        <f t="shared" si="16"/>
        <v>2219.50000003749</v>
      </c>
      <c r="M443" s="29"/>
    </row>
    <row r="444" spans="1:13">
      <c r="A444" s="187">
        <v>42884</v>
      </c>
      <c r="B444" s="168" t="s">
        <v>54</v>
      </c>
      <c r="C444" s="167" t="s">
        <v>27</v>
      </c>
      <c r="D444" s="154" t="s">
        <v>471</v>
      </c>
      <c r="E444" s="154" t="s">
        <v>261</v>
      </c>
      <c r="F444" s="69" t="s">
        <v>695</v>
      </c>
      <c r="G444" s="69">
        <v>6</v>
      </c>
      <c r="H444" s="273">
        <v>42878.6666666667</v>
      </c>
      <c r="I444" s="273">
        <v>42881.5833333333</v>
      </c>
      <c r="J444" s="88">
        <f t="shared" si="17"/>
        <v>69.9999999983702</v>
      </c>
      <c r="K444" s="69">
        <v>23</v>
      </c>
      <c r="L444" s="276">
        <f t="shared" si="16"/>
        <v>1609.99999996251</v>
      </c>
      <c r="M444" s="29"/>
    </row>
    <row r="445" spans="1:13">
      <c r="A445" s="187">
        <v>42884</v>
      </c>
      <c r="B445" s="168" t="s">
        <v>54</v>
      </c>
      <c r="C445" s="167" t="s">
        <v>27</v>
      </c>
      <c r="D445" s="154" t="s">
        <v>471</v>
      </c>
      <c r="E445" s="154" t="s">
        <v>261</v>
      </c>
      <c r="F445" s="69" t="s">
        <v>695</v>
      </c>
      <c r="G445" s="69">
        <v>5</v>
      </c>
      <c r="H445" s="273">
        <v>42879.6458333333</v>
      </c>
      <c r="I445" s="273">
        <v>42881.5833333333</v>
      </c>
      <c r="J445" s="88">
        <f t="shared" si="17"/>
        <v>46.5</v>
      </c>
      <c r="K445" s="69">
        <v>23</v>
      </c>
      <c r="L445" s="276">
        <f t="shared" si="16"/>
        <v>1069.5</v>
      </c>
      <c r="M445" s="29"/>
    </row>
    <row r="446" spans="1:13">
      <c r="A446" s="187">
        <v>42884</v>
      </c>
      <c r="B446" s="168" t="s">
        <v>54</v>
      </c>
      <c r="C446" s="161" t="s">
        <v>328</v>
      </c>
      <c r="D446" s="168" t="s">
        <v>221</v>
      </c>
      <c r="E446" s="155" t="s">
        <v>56</v>
      </c>
      <c r="F446" s="69" t="s">
        <v>751</v>
      </c>
      <c r="G446" s="69">
        <v>3</v>
      </c>
      <c r="H446" s="273">
        <v>42882.2916666667</v>
      </c>
      <c r="I446" s="273">
        <v>42882.3958333333</v>
      </c>
      <c r="J446" s="88">
        <f t="shared" si="17"/>
        <v>2.49999999837019</v>
      </c>
      <c r="K446" s="69">
        <v>23</v>
      </c>
      <c r="L446" s="276">
        <f t="shared" si="16"/>
        <v>57.4999999625143</v>
      </c>
      <c r="M446" s="29"/>
    </row>
    <row r="447" spans="1:13">
      <c r="A447" s="187">
        <v>42888</v>
      </c>
      <c r="B447" s="168" t="s">
        <v>54</v>
      </c>
      <c r="C447" s="167" t="s">
        <v>38</v>
      </c>
      <c r="D447" s="154" t="s">
        <v>467</v>
      </c>
      <c r="E447" s="154" t="s">
        <v>465</v>
      </c>
      <c r="F447" s="69" t="s">
        <v>695</v>
      </c>
      <c r="G447" s="69">
        <v>10</v>
      </c>
      <c r="H447" s="273">
        <v>42882.0833333333</v>
      </c>
      <c r="I447" s="273">
        <v>42883.4583333333</v>
      </c>
      <c r="J447" s="88">
        <f t="shared" si="17"/>
        <v>33</v>
      </c>
      <c r="K447" s="69">
        <v>23</v>
      </c>
      <c r="L447" s="276">
        <f t="shared" si="16"/>
        <v>759</v>
      </c>
      <c r="M447" s="29"/>
    </row>
    <row r="448" spans="1:13">
      <c r="A448" s="187">
        <v>42888</v>
      </c>
      <c r="B448" s="168" t="s">
        <v>54</v>
      </c>
      <c r="C448" s="167" t="s">
        <v>30</v>
      </c>
      <c r="D448" s="154" t="s">
        <v>283</v>
      </c>
      <c r="E448" s="154" t="s">
        <v>284</v>
      </c>
      <c r="F448" s="69" t="s">
        <v>695</v>
      </c>
      <c r="G448" s="69">
        <v>9</v>
      </c>
      <c r="H448" s="273">
        <v>42883.75</v>
      </c>
      <c r="I448" s="273">
        <v>42883.9583333333</v>
      </c>
      <c r="J448" s="88">
        <f t="shared" si="17"/>
        <v>4.99999999918509</v>
      </c>
      <c r="K448" s="69">
        <v>23</v>
      </c>
      <c r="L448" s="276">
        <f t="shared" si="16"/>
        <v>114.999999981257</v>
      </c>
      <c r="M448" s="29"/>
    </row>
    <row r="449" spans="1:13">
      <c r="A449" s="187">
        <v>42888</v>
      </c>
      <c r="B449" s="168" t="s">
        <v>54</v>
      </c>
      <c r="C449" s="167" t="s">
        <v>38</v>
      </c>
      <c r="D449" s="154" t="s">
        <v>473</v>
      </c>
      <c r="E449" s="154" t="s">
        <v>261</v>
      </c>
      <c r="F449" s="69" t="s">
        <v>698</v>
      </c>
      <c r="G449" s="69">
        <v>9</v>
      </c>
      <c r="H449" s="273">
        <v>42879.5416666667</v>
      </c>
      <c r="I449" s="273">
        <v>42883.75</v>
      </c>
      <c r="J449" s="88">
        <f t="shared" si="17"/>
        <v>100.999999999185</v>
      </c>
      <c r="K449" s="69">
        <v>23</v>
      </c>
      <c r="L449" s="276">
        <f t="shared" si="16"/>
        <v>2322.99999998126</v>
      </c>
      <c r="M449" s="29"/>
    </row>
    <row r="450" spans="1:13">
      <c r="A450" s="187">
        <v>42888</v>
      </c>
      <c r="B450" s="168" t="s">
        <v>54</v>
      </c>
      <c r="C450" s="161" t="s">
        <v>37</v>
      </c>
      <c r="D450" s="168" t="s">
        <v>210</v>
      </c>
      <c r="E450" s="155" t="s">
        <v>56</v>
      </c>
      <c r="F450" s="69" t="s">
        <v>812</v>
      </c>
      <c r="G450" s="69">
        <v>3</v>
      </c>
      <c r="H450" s="273">
        <v>42884.8125</v>
      </c>
      <c r="I450" s="273">
        <v>42884.9791666667</v>
      </c>
      <c r="J450" s="88">
        <f t="shared" si="17"/>
        <v>4.00000000081491</v>
      </c>
      <c r="K450" s="69">
        <v>23</v>
      </c>
      <c r="L450" s="276">
        <f t="shared" si="16"/>
        <v>92.0000000187429</v>
      </c>
      <c r="M450" s="29"/>
    </row>
    <row r="451" spans="1:13">
      <c r="A451" s="187">
        <v>42888</v>
      </c>
      <c r="B451" s="168" t="s">
        <v>54</v>
      </c>
      <c r="C451" s="161" t="s">
        <v>37</v>
      </c>
      <c r="D451" s="168" t="s">
        <v>211</v>
      </c>
      <c r="E451" s="155" t="s">
        <v>56</v>
      </c>
      <c r="F451" s="69" t="s">
        <v>695</v>
      </c>
      <c r="G451" s="69">
        <v>3</v>
      </c>
      <c r="H451" s="273">
        <v>42884.9375</v>
      </c>
      <c r="I451" s="273">
        <v>42885.0416666667</v>
      </c>
      <c r="J451" s="88">
        <f t="shared" si="17"/>
        <v>2.50000000081491</v>
      </c>
      <c r="K451" s="69">
        <v>23</v>
      </c>
      <c r="L451" s="276">
        <f t="shared" si="16"/>
        <v>57.5000000187429</v>
      </c>
      <c r="M451" s="29"/>
    </row>
    <row r="452" spans="1:13">
      <c r="A452" s="187">
        <v>42888</v>
      </c>
      <c r="B452" s="168" t="s">
        <v>54</v>
      </c>
      <c r="C452" s="161" t="s">
        <v>33</v>
      </c>
      <c r="D452" s="168" t="s">
        <v>214</v>
      </c>
      <c r="E452" s="155" t="s">
        <v>56</v>
      </c>
      <c r="F452" s="69" t="s">
        <v>1627</v>
      </c>
      <c r="G452" s="69">
        <v>11</v>
      </c>
      <c r="H452" s="273">
        <v>42886.375</v>
      </c>
      <c r="I452" s="273">
        <v>42886.5</v>
      </c>
      <c r="J452" s="88">
        <f t="shared" si="17"/>
        <v>3</v>
      </c>
      <c r="K452" s="69">
        <v>23</v>
      </c>
      <c r="L452" s="276">
        <f t="shared" si="16"/>
        <v>69</v>
      </c>
      <c r="M452" s="29"/>
    </row>
    <row r="453" spans="1:13">
      <c r="A453" s="187">
        <v>42888</v>
      </c>
      <c r="B453" s="168" t="s">
        <v>54</v>
      </c>
      <c r="C453" s="167" t="s">
        <v>38</v>
      </c>
      <c r="D453" s="154" t="s">
        <v>318</v>
      </c>
      <c r="E453" s="154" t="s">
        <v>304</v>
      </c>
      <c r="F453" s="69" t="s">
        <v>812</v>
      </c>
      <c r="G453" s="69">
        <v>5</v>
      </c>
      <c r="H453" s="273">
        <v>42885.7916666667</v>
      </c>
      <c r="I453" s="273">
        <v>42886.9583333333</v>
      </c>
      <c r="J453" s="88">
        <f t="shared" si="17"/>
        <v>27.9999999983702</v>
      </c>
      <c r="K453" s="69">
        <v>23</v>
      </c>
      <c r="L453" s="276">
        <f t="shared" si="16"/>
        <v>643.999999962514</v>
      </c>
      <c r="M453" s="29"/>
    </row>
    <row r="454" spans="1:13">
      <c r="A454" s="187">
        <v>42888</v>
      </c>
      <c r="B454" s="168" t="s">
        <v>54</v>
      </c>
      <c r="C454" s="161" t="s">
        <v>144</v>
      </c>
      <c r="D454" s="168" t="s">
        <v>199</v>
      </c>
      <c r="E454" s="155" t="s">
        <v>56</v>
      </c>
      <c r="F454" s="69" t="s">
        <v>698</v>
      </c>
      <c r="G454" s="69">
        <v>9</v>
      </c>
      <c r="H454" s="273">
        <v>42886.3958333333</v>
      </c>
      <c r="I454" s="273">
        <v>42886.5833333333</v>
      </c>
      <c r="J454" s="88">
        <f t="shared" si="17"/>
        <v>4.5</v>
      </c>
      <c r="K454" s="69">
        <v>23</v>
      </c>
      <c r="L454" s="276">
        <f t="shared" si="16"/>
        <v>103.5</v>
      </c>
      <c r="M454" s="29"/>
    </row>
    <row r="455" spans="1:13">
      <c r="A455" s="187">
        <v>42888</v>
      </c>
      <c r="B455" s="155" t="s">
        <v>54</v>
      </c>
      <c r="C455" s="161" t="s">
        <v>96</v>
      </c>
      <c r="D455" s="165" t="s">
        <v>161</v>
      </c>
      <c r="E455" s="242" t="s">
        <v>162</v>
      </c>
      <c r="F455" s="69" t="s">
        <v>812</v>
      </c>
      <c r="G455" s="69">
        <v>4</v>
      </c>
      <c r="H455" s="273">
        <v>42886.2916666667</v>
      </c>
      <c r="I455" s="273">
        <v>42886.3541666667</v>
      </c>
      <c r="J455" s="88">
        <f t="shared" si="17"/>
        <v>1.5</v>
      </c>
      <c r="K455" s="69">
        <v>23</v>
      </c>
      <c r="L455" s="276">
        <f t="shared" si="16"/>
        <v>34.5</v>
      </c>
      <c r="M455" s="29"/>
    </row>
    <row r="456" spans="1:13">
      <c r="A456" s="187">
        <v>42888</v>
      </c>
      <c r="B456" s="168" t="s">
        <v>54</v>
      </c>
      <c r="C456" s="161" t="s">
        <v>328</v>
      </c>
      <c r="D456" s="168" t="s">
        <v>222</v>
      </c>
      <c r="E456" s="155" t="s">
        <v>56</v>
      </c>
      <c r="F456" s="69" t="s">
        <v>751</v>
      </c>
      <c r="G456" s="69">
        <v>3</v>
      </c>
      <c r="H456" s="273">
        <v>42885.4583333333</v>
      </c>
      <c r="I456" s="273">
        <v>42885.625</v>
      </c>
      <c r="J456" s="88">
        <f t="shared" si="17"/>
        <v>4.00000000081491</v>
      </c>
      <c r="K456" s="69">
        <v>23</v>
      </c>
      <c r="L456" s="276">
        <f t="shared" si="16"/>
        <v>92.0000000187429</v>
      </c>
      <c r="M456" s="29"/>
    </row>
    <row r="457" spans="1:13">
      <c r="A457" s="187">
        <v>42888</v>
      </c>
      <c r="B457" s="168" t="s">
        <v>54</v>
      </c>
      <c r="C457" s="167" t="s">
        <v>36</v>
      </c>
      <c r="D457" s="154" t="s">
        <v>293</v>
      </c>
      <c r="E457" s="154" t="s">
        <v>278</v>
      </c>
      <c r="F457" s="69" t="s">
        <v>812</v>
      </c>
      <c r="G457" s="69">
        <v>10</v>
      </c>
      <c r="H457" s="273">
        <v>42877.5833333333</v>
      </c>
      <c r="I457" s="273">
        <v>42879.6458333333</v>
      </c>
      <c r="J457" s="88">
        <f t="shared" si="17"/>
        <v>49.5</v>
      </c>
      <c r="K457" s="69">
        <v>23</v>
      </c>
      <c r="L457" s="276">
        <f t="shared" si="16"/>
        <v>1138.5</v>
      </c>
      <c r="M457" s="29"/>
    </row>
    <row r="458" spans="1:13">
      <c r="A458" s="187">
        <v>42888</v>
      </c>
      <c r="B458" s="168" t="s">
        <v>54</v>
      </c>
      <c r="C458" s="161" t="s">
        <v>328</v>
      </c>
      <c r="D458" s="154" t="s">
        <v>329</v>
      </c>
      <c r="E458" s="154" t="s">
        <v>330</v>
      </c>
      <c r="F458" s="69" t="s">
        <v>695</v>
      </c>
      <c r="G458" s="69">
        <v>3</v>
      </c>
      <c r="H458" s="273">
        <v>42885.625</v>
      </c>
      <c r="I458" s="273">
        <v>42885.75</v>
      </c>
      <c r="J458" s="88">
        <f t="shared" si="17"/>
        <v>3</v>
      </c>
      <c r="K458" s="69">
        <v>23</v>
      </c>
      <c r="L458" s="276">
        <f t="shared" si="16"/>
        <v>69</v>
      </c>
      <c r="M458" s="29"/>
    </row>
    <row r="459" spans="1:13">
      <c r="A459" s="187">
        <v>42888</v>
      </c>
      <c r="B459" s="168" t="s">
        <v>54</v>
      </c>
      <c r="C459" s="161" t="s">
        <v>328</v>
      </c>
      <c r="D459" s="154" t="s">
        <v>329</v>
      </c>
      <c r="E459" s="154" t="s">
        <v>330</v>
      </c>
      <c r="F459" s="69" t="s">
        <v>1628</v>
      </c>
      <c r="G459" s="69">
        <v>3</v>
      </c>
      <c r="H459" s="273">
        <v>42867.375</v>
      </c>
      <c r="I459" s="273">
        <v>42867.625</v>
      </c>
      <c r="J459" s="88">
        <f t="shared" si="17"/>
        <v>6</v>
      </c>
      <c r="K459" s="69">
        <v>23</v>
      </c>
      <c r="L459" s="276">
        <f t="shared" si="16"/>
        <v>138</v>
      </c>
      <c r="M459" s="29"/>
    </row>
    <row r="460" spans="1:13">
      <c r="A460" s="187">
        <v>42891</v>
      </c>
      <c r="B460" s="168" t="s">
        <v>54</v>
      </c>
      <c r="C460" s="167" t="s">
        <v>39</v>
      </c>
      <c r="D460" s="154" t="s">
        <v>362</v>
      </c>
      <c r="E460" s="154" t="s">
        <v>342</v>
      </c>
      <c r="F460" s="69" t="s">
        <v>1584</v>
      </c>
      <c r="G460" s="69">
        <v>3</v>
      </c>
      <c r="H460" s="273">
        <v>42888.7708333333</v>
      </c>
      <c r="I460" s="273">
        <v>42888.8541666667</v>
      </c>
      <c r="J460" s="88">
        <f t="shared" si="17"/>
        <v>2.00000000162981</v>
      </c>
      <c r="K460" s="69">
        <v>23</v>
      </c>
      <c r="L460" s="276">
        <f t="shared" si="16"/>
        <v>46.0000000374857</v>
      </c>
      <c r="M460" s="29"/>
    </row>
    <row r="461" spans="1:13">
      <c r="A461" s="187">
        <v>42891</v>
      </c>
      <c r="B461" s="168" t="s">
        <v>54</v>
      </c>
      <c r="C461" s="167" t="s">
        <v>30</v>
      </c>
      <c r="D461" s="154" t="s">
        <v>285</v>
      </c>
      <c r="E461" s="154" t="s">
        <v>284</v>
      </c>
      <c r="F461" s="69" t="s">
        <v>695</v>
      </c>
      <c r="G461" s="69">
        <v>9</v>
      </c>
      <c r="H461" s="273">
        <v>42888.0833333333</v>
      </c>
      <c r="I461" s="273">
        <v>42888.125</v>
      </c>
      <c r="J461" s="88">
        <f t="shared" si="17"/>
        <v>1.00000000081491</v>
      </c>
      <c r="K461" s="69">
        <v>23</v>
      </c>
      <c r="L461" s="276">
        <f t="shared" si="16"/>
        <v>23.0000000187429</v>
      </c>
      <c r="M461" s="29"/>
    </row>
    <row r="462" spans="1:13">
      <c r="A462" s="187">
        <v>42891</v>
      </c>
      <c r="B462" s="168" t="s">
        <v>54</v>
      </c>
      <c r="C462" s="167" t="s">
        <v>38</v>
      </c>
      <c r="D462" s="154" t="s">
        <v>472</v>
      </c>
      <c r="E462" s="154" t="s">
        <v>261</v>
      </c>
      <c r="F462" s="69" t="s">
        <v>698</v>
      </c>
      <c r="G462" s="69">
        <v>11</v>
      </c>
      <c r="H462" s="273">
        <v>42880.6666666667</v>
      </c>
      <c r="I462" s="273">
        <v>42887.7708333333</v>
      </c>
      <c r="J462" s="88">
        <f t="shared" si="17"/>
        <v>170.49999999837</v>
      </c>
      <c r="K462" s="69">
        <v>23</v>
      </c>
      <c r="L462" s="276">
        <f t="shared" si="16"/>
        <v>3921.49999996251</v>
      </c>
      <c r="M462" s="29"/>
    </row>
    <row r="463" spans="1:13">
      <c r="A463" s="187">
        <v>42891</v>
      </c>
      <c r="B463" s="168" t="s">
        <v>54</v>
      </c>
      <c r="C463" s="167" t="s">
        <v>30</v>
      </c>
      <c r="D463" s="154" t="s">
        <v>283</v>
      </c>
      <c r="E463" s="154" t="s">
        <v>284</v>
      </c>
      <c r="F463" s="69" t="s">
        <v>690</v>
      </c>
      <c r="G463" s="69">
        <v>16</v>
      </c>
      <c r="H463" s="273">
        <v>42876.4583333333</v>
      </c>
      <c r="I463" s="273">
        <v>42876.6041666667</v>
      </c>
      <c r="J463" s="88">
        <f t="shared" si="17"/>
        <v>3.50000000162981</v>
      </c>
      <c r="K463" s="69">
        <v>23</v>
      </c>
      <c r="L463" s="276">
        <f t="shared" si="16"/>
        <v>80.5000000374857</v>
      </c>
      <c r="M463" s="29"/>
    </row>
    <row r="464" spans="1:13">
      <c r="A464" s="187">
        <v>42891</v>
      </c>
      <c r="B464" s="168" t="s">
        <v>54</v>
      </c>
      <c r="C464" s="167" t="s">
        <v>30</v>
      </c>
      <c r="D464" s="154" t="s">
        <v>285</v>
      </c>
      <c r="E464" s="154" t="s">
        <v>284</v>
      </c>
      <c r="F464" s="69" t="s">
        <v>690</v>
      </c>
      <c r="G464" s="69">
        <v>16</v>
      </c>
      <c r="H464" s="273">
        <v>42876.8333333333</v>
      </c>
      <c r="I464" s="273">
        <v>42877.5833333333</v>
      </c>
      <c r="J464" s="88">
        <f t="shared" si="17"/>
        <v>18</v>
      </c>
      <c r="K464" s="69">
        <v>23</v>
      </c>
      <c r="L464" s="276">
        <f t="shared" si="16"/>
        <v>414</v>
      </c>
      <c r="M464" s="29"/>
    </row>
    <row r="465" spans="1:13">
      <c r="A465" s="187">
        <v>42891</v>
      </c>
      <c r="B465" s="168" t="s">
        <v>54</v>
      </c>
      <c r="C465" s="167" t="s">
        <v>30</v>
      </c>
      <c r="D465" s="154" t="s">
        <v>285</v>
      </c>
      <c r="E465" s="154" t="s">
        <v>284</v>
      </c>
      <c r="F465" s="69" t="s">
        <v>690</v>
      </c>
      <c r="G465" s="69">
        <v>16</v>
      </c>
      <c r="H465" s="273">
        <v>42877.5</v>
      </c>
      <c r="I465" s="273">
        <v>42878</v>
      </c>
      <c r="J465" s="88">
        <f t="shared" si="17"/>
        <v>12</v>
      </c>
      <c r="K465" s="69">
        <v>23</v>
      </c>
      <c r="L465" s="276">
        <f t="shared" si="16"/>
        <v>276</v>
      </c>
      <c r="M465" s="29"/>
    </row>
    <row r="466" spans="1:13">
      <c r="A466" s="187">
        <v>42893</v>
      </c>
      <c r="B466" s="159" t="s">
        <v>54</v>
      </c>
      <c r="C466" s="176" t="s">
        <v>340</v>
      </c>
      <c r="D466" s="175" t="s">
        <v>499</v>
      </c>
      <c r="E466" s="175" t="s">
        <v>261</v>
      </c>
      <c r="F466" s="69" t="s">
        <v>1588</v>
      </c>
      <c r="G466" s="69">
        <v>4</v>
      </c>
      <c r="H466" s="273">
        <v>42889.6041666667</v>
      </c>
      <c r="I466" s="273">
        <v>42890.0416666667</v>
      </c>
      <c r="J466" s="88">
        <f t="shared" si="17"/>
        <v>10.5</v>
      </c>
      <c r="K466" s="69">
        <v>23</v>
      </c>
      <c r="L466" s="276">
        <f t="shared" si="16"/>
        <v>241.5</v>
      </c>
      <c r="M466" s="29"/>
    </row>
    <row r="467" spans="1:13">
      <c r="A467" s="187">
        <v>42893</v>
      </c>
      <c r="B467" s="168" t="s">
        <v>54</v>
      </c>
      <c r="C467" s="161" t="s">
        <v>33</v>
      </c>
      <c r="D467" s="168" t="s">
        <v>215</v>
      </c>
      <c r="E467" s="155" t="s">
        <v>56</v>
      </c>
      <c r="F467" s="69" t="s">
        <v>812</v>
      </c>
      <c r="G467" s="69">
        <v>4</v>
      </c>
      <c r="H467" s="273">
        <v>42890.4583333333</v>
      </c>
      <c r="I467" s="273">
        <v>42890.6666666667</v>
      </c>
      <c r="J467" s="88">
        <f t="shared" si="17"/>
        <v>4.99999999988358</v>
      </c>
      <c r="K467" s="69">
        <v>23</v>
      </c>
      <c r="L467" s="276">
        <f t="shared" si="16"/>
        <v>114.999999997322</v>
      </c>
      <c r="M467" s="29"/>
    </row>
    <row r="468" spans="1:13">
      <c r="A468" s="187">
        <v>42893</v>
      </c>
      <c r="B468" s="168" t="s">
        <v>54</v>
      </c>
      <c r="C468" s="167" t="s">
        <v>27</v>
      </c>
      <c r="D468" s="154" t="s">
        <v>471</v>
      </c>
      <c r="E468" s="154" t="s">
        <v>261</v>
      </c>
      <c r="F468" s="69" t="s">
        <v>812</v>
      </c>
      <c r="G468" s="69" t="s">
        <v>1558</v>
      </c>
      <c r="H468" s="273">
        <v>42887.4583333333</v>
      </c>
      <c r="I468" s="273">
        <v>42891.875</v>
      </c>
      <c r="J468" s="88">
        <v>212</v>
      </c>
      <c r="K468" s="69">
        <v>23</v>
      </c>
      <c r="L468" s="276">
        <f t="shared" si="16"/>
        <v>4876</v>
      </c>
      <c r="M468" s="29" t="s">
        <v>1559</v>
      </c>
    </row>
    <row r="469" spans="1:13">
      <c r="A469" s="187">
        <v>42893</v>
      </c>
      <c r="B469" s="168" t="s">
        <v>54</v>
      </c>
      <c r="C469" s="167" t="s">
        <v>127</v>
      </c>
      <c r="D469" s="154" t="s">
        <v>380</v>
      </c>
      <c r="E469" s="154" t="s">
        <v>261</v>
      </c>
      <c r="F469" s="69" t="s">
        <v>698</v>
      </c>
      <c r="G469" s="69">
        <v>7</v>
      </c>
      <c r="H469" s="273">
        <v>42882.5416666667</v>
      </c>
      <c r="I469" s="273">
        <v>42887.6458333333</v>
      </c>
      <c r="J469" s="88">
        <f t="shared" si="17"/>
        <v>122.500000000116</v>
      </c>
      <c r="K469" s="69">
        <v>23</v>
      </c>
      <c r="L469" s="276">
        <f t="shared" si="16"/>
        <v>2817.50000000268</v>
      </c>
      <c r="M469" s="29"/>
    </row>
    <row r="470" spans="1:13">
      <c r="A470" s="187">
        <v>42893</v>
      </c>
      <c r="B470" s="168" t="s">
        <v>54</v>
      </c>
      <c r="C470" s="167" t="s">
        <v>127</v>
      </c>
      <c r="D470" s="154" t="s">
        <v>380</v>
      </c>
      <c r="E470" s="154" t="s">
        <v>261</v>
      </c>
      <c r="F470" s="69" t="s">
        <v>698</v>
      </c>
      <c r="G470" s="69">
        <v>8</v>
      </c>
      <c r="H470" s="273">
        <v>42883.4375</v>
      </c>
      <c r="I470" s="273">
        <v>42889.9791666667</v>
      </c>
      <c r="J470" s="88">
        <f t="shared" si="17"/>
        <v>156.999999999942</v>
      </c>
      <c r="K470" s="69">
        <v>23</v>
      </c>
      <c r="L470" s="276">
        <f t="shared" si="16"/>
        <v>3610.99999999866</v>
      </c>
      <c r="M470" s="29"/>
    </row>
    <row r="471" spans="1:13">
      <c r="A471" s="187">
        <v>42893</v>
      </c>
      <c r="B471" s="168" t="s">
        <v>54</v>
      </c>
      <c r="C471" s="167" t="s">
        <v>30</v>
      </c>
      <c r="D471" s="154" t="s">
        <v>283</v>
      </c>
      <c r="E471" s="154" t="s">
        <v>284</v>
      </c>
      <c r="F471" s="69" t="s">
        <v>812</v>
      </c>
      <c r="G471" s="69">
        <v>9</v>
      </c>
      <c r="H471" s="273">
        <v>42890.25</v>
      </c>
      <c r="I471" s="273">
        <v>42890.3333333333</v>
      </c>
      <c r="J471" s="88">
        <f t="shared" si="17"/>
        <v>2.00000000005821</v>
      </c>
      <c r="K471" s="69">
        <v>23</v>
      </c>
      <c r="L471" s="276">
        <f t="shared" si="16"/>
        <v>46.0000000013388</v>
      </c>
      <c r="M471" s="29"/>
    </row>
    <row r="472" spans="1:13">
      <c r="A472" s="187">
        <v>42893</v>
      </c>
      <c r="B472" s="168" t="s">
        <v>54</v>
      </c>
      <c r="C472" s="167" t="s">
        <v>295</v>
      </c>
      <c r="D472" s="154" t="s">
        <v>447</v>
      </c>
      <c r="E472" s="154" t="s">
        <v>280</v>
      </c>
      <c r="F472" s="69" t="s">
        <v>812</v>
      </c>
      <c r="G472" s="69">
        <v>14</v>
      </c>
      <c r="H472" s="273">
        <v>42890.2708333333</v>
      </c>
      <c r="I472" s="273">
        <v>42890.625</v>
      </c>
      <c r="J472" s="88">
        <f t="shared" ref="J472:J535" si="18">(I472-H472)*24</f>
        <v>8.50000000081491</v>
      </c>
      <c r="K472" s="69">
        <v>23</v>
      </c>
      <c r="L472" s="276">
        <f t="shared" ref="L472:L535" si="19">J472*K472</f>
        <v>195.500000018743</v>
      </c>
      <c r="M472" s="29"/>
    </row>
    <row r="473" spans="1:13">
      <c r="A473" s="187">
        <v>42898</v>
      </c>
      <c r="B473" s="168" t="s">
        <v>54</v>
      </c>
      <c r="C473" s="167" t="s">
        <v>38</v>
      </c>
      <c r="D473" s="154" t="s">
        <v>473</v>
      </c>
      <c r="E473" s="154" t="s">
        <v>261</v>
      </c>
      <c r="F473" s="69" t="s">
        <v>812</v>
      </c>
      <c r="G473" s="69">
        <v>9</v>
      </c>
      <c r="H473" s="273">
        <v>42893.4166666667</v>
      </c>
      <c r="I473" s="273">
        <v>42893.75</v>
      </c>
      <c r="J473" s="88">
        <f t="shared" si="18"/>
        <v>7.99999999918509</v>
      </c>
      <c r="K473" s="69">
        <v>23</v>
      </c>
      <c r="L473" s="276">
        <f t="shared" si="19"/>
        <v>183.999999981257</v>
      </c>
      <c r="M473" s="29"/>
    </row>
    <row r="474" spans="1:13">
      <c r="A474" s="187">
        <v>42898</v>
      </c>
      <c r="B474" s="168" t="s">
        <v>54</v>
      </c>
      <c r="C474" s="161" t="s">
        <v>37</v>
      </c>
      <c r="D474" s="168" t="s">
        <v>210</v>
      </c>
      <c r="E474" s="155" t="s">
        <v>56</v>
      </c>
      <c r="F474" s="69" t="s">
        <v>812</v>
      </c>
      <c r="G474" s="69">
        <v>9</v>
      </c>
      <c r="H474" s="273">
        <v>42892.375</v>
      </c>
      <c r="I474" s="273">
        <v>42892.4166666667</v>
      </c>
      <c r="J474" s="88">
        <f t="shared" si="18"/>
        <v>1.00000000081491</v>
      </c>
      <c r="K474" s="69">
        <v>23</v>
      </c>
      <c r="L474" s="276">
        <f t="shared" si="19"/>
        <v>23.0000000187429</v>
      </c>
      <c r="M474" s="29"/>
    </row>
    <row r="475" spans="1:13">
      <c r="A475" s="187">
        <v>42898</v>
      </c>
      <c r="B475" s="168" t="s">
        <v>54</v>
      </c>
      <c r="C475" s="167" t="s">
        <v>197</v>
      </c>
      <c r="D475" s="154" t="s">
        <v>453</v>
      </c>
      <c r="E475" s="154" t="s">
        <v>280</v>
      </c>
      <c r="F475" s="69" t="s">
        <v>812</v>
      </c>
      <c r="G475" s="69">
        <v>9</v>
      </c>
      <c r="H475" s="273">
        <v>42893.8125</v>
      </c>
      <c r="I475" s="273">
        <v>42893.875</v>
      </c>
      <c r="J475" s="88">
        <f t="shared" si="18"/>
        <v>1.5</v>
      </c>
      <c r="K475" s="69">
        <v>23</v>
      </c>
      <c r="L475" s="276">
        <f t="shared" si="19"/>
        <v>34.5</v>
      </c>
      <c r="M475" s="29"/>
    </row>
    <row r="476" spans="1:13">
      <c r="A476" s="187">
        <v>42898</v>
      </c>
      <c r="B476" s="168" t="s">
        <v>54</v>
      </c>
      <c r="C476" s="167" t="s">
        <v>36</v>
      </c>
      <c r="D476" s="154" t="s">
        <v>353</v>
      </c>
      <c r="E476" s="154" t="s">
        <v>280</v>
      </c>
      <c r="F476" s="69" t="s">
        <v>695</v>
      </c>
      <c r="G476" s="69">
        <v>9</v>
      </c>
      <c r="H476" s="273">
        <v>42894.0416666667</v>
      </c>
      <c r="I476" s="273">
        <v>42894.25</v>
      </c>
      <c r="J476" s="88">
        <f t="shared" si="18"/>
        <v>4.99999999918509</v>
      </c>
      <c r="K476" s="69">
        <v>23</v>
      </c>
      <c r="L476" s="276">
        <f t="shared" si="19"/>
        <v>114.999999981257</v>
      </c>
      <c r="M476" s="29"/>
    </row>
    <row r="477" spans="1:13">
      <c r="A477" s="187">
        <v>42898</v>
      </c>
      <c r="B477" s="168" t="s">
        <v>54</v>
      </c>
      <c r="C477" s="167" t="s">
        <v>36</v>
      </c>
      <c r="D477" s="154" t="s">
        <v>353</v>
      </c>
      <c r="E477" s="154" t="s">
        <v>280</v>
      </c>
      <c r="F477" s="69" t="s">
        <v>812</v>
      </c>
      <c r="G477" s="69">
        <v>9</v>
      </c>
      <c r="H477" s="273">
        <v>42894.25</v>
      </c>
      <c r="I477" s="273">
        <v>42894.3958333333</v>
      </c>
      <c r="J477" s="88">
        <f t="shared" si="18"/>
        <v>3.49999999918509</v>
      </c>
      <c r="K477" s="69">
        <v>23</v>
      </c>
      <c r="L477" s="276">
        <f t="shared" si="19"/>
        <v>80.4999999812571</v>
      </c>
      <c r="M477" s="29"/>
    </row>
    <row r="478" spans="1:13">
      <c r="A478" s="187">
        <v>42898</v>
      </c>
      <c r="B478" s="168" t="s">
        <v>54</v>
      </c>
      <c r="C478" s="167" t="s">
        <v>197</v>
      </c>
      <c r="D478" s="154" t="s">
        <v>454</v>
      </c>
      <c r="E478" s="154" t="s">
        <v>280</v>
      </c>
      <c r="F478" s="69" t="s">
        <v>812</v>
      </c>
      <c r="G478" s="69">
        <v>10</v>
      </c>
      <c r="H478" s="273">
        <v>42895.0208333333</v>
      </c>
      <c r="I478" s="273">
        <v>42895.2916666667</v>
      </c>
      <c r="J478" s="88">
        <f t="shared" si="18"/>
        <v>6.50000000162981</v>
      </c>
      <c r="K478" s="69">
        <v>23</v>
      </c>
      <c r="L478" s="276">
        <f t="shared" si="19"/>
        <v>149.500000037486</v>
      </c>
      <c r="M478" s="29"/>
    </row>
    <row r="479" spans="1:13">
      <c r="A479" s="187">
        <v>42898</v>
      </c>
      <c r="B479" s="155" t="s">
        <v>54</v>
      </c>
      <c r="C479" s="167" t="s">
        <v>38</v>
      </c>
      <c r="D479" s="165" t="s">
        <v>161</v>
      </c>
      <c r="E479" s="242" t="s">
        <v>162</v>
      </c>
      <c r="F479" s="69" t="s">
        <v>812</v>
      </c>
      <c r="G479" s="69">
        <v>11</v>
      </c>
      <c r="H479" s="273">
        <v>42891.875</v>
      </c>
      <c r="I479" s="273">
        <v>42895.4166666667</v>
      </c>
      <c r="J479" s="88">
        <f t="shared" si="18"/>
        <v>85.0000000008149</v>
      </c>
      <c r="K479" s="69">
        <v>23</v>
      </c>
      <c r="L479" s="276">
        <f t="shared" si="19"/>
        <v>1955.00000001874</v>
      </c>
      <c r="M479" s="29"/>
    </row>
    <row r="480" spans="1:13">
      <c r="A480" s="187">
        <v>42898</v>
      </c>
      <c r="B480" s="168" t="s">
        <v>54</v>
      </c>
      <c r="C480" s="167" t="s">
        <v>38</v>
      </c>
      <c r="D480" s="154" t="s">
        <v>472</v>
      </c>
      <c r="E480" s="154" t="s">
        <v>261</v>
      </c>
      <c r="F480" s="69" t="s">
        <v>812</v>
      </c>
      <c r="G480" s="69">
        <v>14</v>
      </c>
      <c r="H480" s="273">
        <v>42890.5833333333</v>
      </c>
      <c r="I480" s="273">
        <v>42892.25</v>
      </c>
      <c r="J480" s="88">
        <f t="shared" si="18"/>
        <v>40.0000000008149</v>
      </c>
      <c r="K480" s="69">
        <v>23</v>
      </c>
      <c r="L480" s="276">
        <f t="shared" si="19"/>
        <v>920.000000018743</v>
      </c>
      <c r="M480" s="29"/>
    </row>
    <row r="481" spans="1:13">
      <c r="A481" s="187">
        <v>42898</v>
      </c>
      <c r="B481" s="159" t="s">
        <v>54</v>
      </c>
      <c r="C481" s="176" t="s">
        <v>295</v>
      </c>
      <c r="D481" s="175" t="s">
        <v>505</v>
      </c>
      <c r="E481" s="154" t="s">
        <v>257</v>
      </c>
      <c r="F481" s="69" t="s">
        <v>812</v>
      </c>
      <c r="G481" s="69">
        <v>14</v>
      </c>
      <c r="H481" s="273">
        <v>42885.25</v>
      </c>
      <c r="I481" s="273">
        <v>42887.6041666667</v>
      </c>
      <c r="J481" s="88">
        <f t="shared" si="18"/>
        <v>56.5000000008149</v>
      </c>
      <c r="K481" s="69">
        <v>23</v>
      </c>
      <c r="L481" s="276">
        <f t="shared" si="19"/>
        <v>1299.50000001874</v>
      </c>
      <c r="M481" s="29"/>
    </row>
    <row r="482" spans="1:13">
      <c r="A482" s="187">
        <v>42898</v>
      </c>
      <c r="B482" s="168" t="s">
        <v>54</v>
      </c>
      <c r="C482" s="167" t="s">
        <v>96</v>
      </c>
      <c r="D482" s="154" t="s">
        <v>456</v>
      </c>
      <c r="E482" s="154" t="s">
        <v>267</v>
      </c>
      <c r="F482" s="69" t="s">
        <v>1588</v>
      </c>
      <c r="G482" s="69">
        <v>18</v>
      </c>
      <c r="H482" s="273">
        <v>42890.4166666667</v>
      </c>
      <c r="I482" s="273">
        <v>42890.6875</v>
      </c>
      <c r="J482" s="88">
        <f t="shared" si="18"/>
        <v>6.49999999918509</v>
      </c>
      <c r="K482" s="69">
        <v>23</v>
      </c>
      <c r="L482" s="276">
        <f t="shared" si="19"/>
        <v>149.499999981257</v>
      </c>
      <c r="M482" s="29"/>
    </row>
    <row r="483" spans="1:13">
      <c r="A483" s="187">
        <v>42898</v>
      </c>
      <c r="B483" s="168" t="s">
        <v>54</v>
      </c>
      <c r="C483" s="161" t="s">
        <v>38</v>
      </c>
      <c r="D483" s="166" t="s">
        <v>256</v>
      </c>
      <c r="E483" s="68" t="s">
        <v>257</v>
      </c>
      <c r="F483" s="69" t="s">
        <v>910</v>
      </c>
      <c r="G483" s="69">
        <v>13</v>
      </c>
      <c r="H483" s="273">
        <v>42897.6666666667</v>
      </c>
      <c r="I483" s="273">
        <v>42897.8333333333</v>
      </c>
      <c r="J483" s="88">
        <f t="shared" si="18"/>
        <v>3.99999999837019</v>
      </c>
      <c r="K483" s="69">
        <v>23</v>
      </c>
      <c r="L483" s="276">
        <f t="shared" si="19"/>
        <v>91.9999999625143</v>
      </c>
      <c r="M483" s="29"/>
    </row>
    <row r="484" spans="1:13">
      <c r="A484" s="187">
        <v>42898</v>
      </c>
      <c r="B484" s="168" t="s">
        <v>54</v>
      </c>
      <c r="C484" s="167" t="s">
        <v>36</v>
      </c>
      <c r="D484" s="154" t="s">
        <v>361</v>
      </c>
      <c r="E484" s="154" t="s">
        <v>342</v>
      </c>
      <c r="F484" s="69" t="s">
        <v>695</v>
      </c>
      <c r="G484" s="69">
        <v>9</v>
      </c>
      <c r="H484" s="273">
        <v>42894.8125</v>
      </c>
      <c r="I484" s="273">
        <v>42896.2916666667</v>
      </c>
      <c r="J484" s="88">
        <f t="shared" si="18"/>
        <v>35.5000000008149</v>
      </c>
      <c r="K484" s="69">
        <v>23</v>
      </c>
      <c r="L484" s="276">
        <f t="shared" si="19"/>
        <v>816.500000018743</v>
      </c>
      <c r="M484" s="29"/>
    </row>
    <row r="485" spans="1:13">
      <c r="A485" s="187">
        <v>42900</v>
      </c>
      <c r="B485" s="168" t="s">
        <v>54</v>
      </c>
      <c r="C485" s="167" t="s">
        <v>27</v>
      </c>
      <c r="D485" s="154" t="s">
        <v>424</v>
      </c>
      <c r="E485" s="154" t="s">
        <v>342</v>
      </c>
      <c r="F485" s="69" t="s">
        <v>1016</v>
      </c>
      <c r="G485" s="69">
        <v>11</v>
      </c>
      <c r="H485" s="273">
        <v>42898.6666666667</v>
      </c>
      <c r="I485" s="273">
        <v>42898.9583333333</v>
      </c>
      <c r="J485" s="88">
        <f t="shared" si="18"/>
        <v>6.99999999837019</v>
      </c>
      <c r="K485" s="69">
        <v>23</v>
      </c>
      <c r="L485" s="276">
        <f t="shared" si="19"/>
        <v>160.999999962514</v>
      </c>
      <c r="M485" s="29"/>
    </row>
    <row r="486" spans="1:13">
      <c r="A486" s="187">
        <v>42900</v>
      </c>
      <c r="B486" s="168" t="s">
        <v>54</v>
      </c>
      <c r="C486" s="167" t="s">
        <v>38</v>
      </c>
      <c r="D486" s="154" t="s">
        <v>472</v>
      </c>
      <c r="E486" s="154" t="s">
        <v>261</v>
      </c>
      <c r="F486" s="69" t="s">
        <v>812</v>
      </c>
      <c r="G486" s="69">
        <v>5</v>
      </c>
      <c r="H486" s="273">
        <v>42897.8333333333</v>
      </c>
      <c r="I486" s="273">
        <v>42898.4166666667</v>
      </c>
      <c r="J486" s="88">
        <f t="shared" si="18"/>
        <v>14.0000000016298</v>
      </c>
      <c r="K486" s="69">
        <v>23</v>
      </c>
      <c r="L486" s="276">
        <f t="shared" si="19"/>
        <v>322.000000037486</v>
      </c>
      <c r="M486" s="29"/>
    </row>
    <row r="487" spans="1:13">
      <c r="A487" s="187">
        <v>42902</v>
      </c>
      <c r="B487" s="168" t="s">
        <v>54</v>
      </c>
      <c r="C487" s="161" t="s">
        <v>33</v>
      </c>
      <c r="D487" s="168" t="s">
        <v>214</v>
      </c>
      <c r="E487" s="155" t="s">
        <v>56</v>
      </c>
      <c r="F487" s="69" t="s">
        <v>812</v>
      </c>
      <c r="G487" s="69">
        <v>5</v>
      </c>
      <c r="H487" s="277">
        <v>42900.6666666667</v>
      </c>
      <c r="I487" s="277">
        <v>42900.9166666667</v>
      </c>
      <c r="J487" s="88">
        <v>3</v>
      </c>
      <c r="K487" s="69">
        <v>23</v>
      </c>
      <c r="L487" s="276">
        <f t="shared" si="19"/>
        <v>69</v>
      </c>
      <c r="M487" s="29"/>
    </row>
    <row r="488" spans="1:13">
      <c r="A488" s="187">
        <v>42902</v>
      </c>
      <c r="B488" s="168" t="s">
        <v>54</v>
      </c>
      <c r="C488" s="161" t="s">
        <v>33</v>
      </c>
      <c r="D488" s="168" t="s">
        <v>215</v>
      </c>
      <c r="E488" s="155" t="s">
        <v>56</v>
      </c>
      <c r="F488" s="69" t="s">
        <v>812</v>
      </c>
      <c r="G488" s="69">
        <v>5</v>
      </c>
      <c r="H488" s="278"/>
      <c r="I488" s="278"/>
      <c r="J488" s="88">
        <v>3</v>
      </c>
      <c r="K488" s="69">
        <v>23</v>
      </c>
      <c r="L488" s="276">
        <f t="shared" si="19"/>
        <v>69</v>
      </c>
      <c r="M488" s="29"/>
    </row>
    <row r="489" spans="1:13">
      <c r="A489" s="187">
        <v>42902</v>
      </c>
      <c r="B489" s="159" t="s">
        <v>54</v>
      </c>
      <c r="C489" s="167" t="s">
        <v>31</v>
      </c>
      <c r="D489" s="175" t="s">
        <v>515</v>
      </c>
      <c r="E489" s="155" t="s">
        <v>56</v>
      </c>
      <c r="F489" s="69" t="s">
        <v>812</v>
      </c>
      <c r="G489" s="69">
        <v>7</v>
      </c>
      <c r="H489" s="273">
        <v>42899.5208333333</v>
      </c>
      <c r="I489" s="273">
        <v>42900.5416666667</v>
      </c>
      <c r="J489" s="88">
        <f t="shared" si="18"/>
        <v>24.5000000016298</v>
      </c>
      <c r="K489" s="69">
        <v>23</v>
      </c>
      <c r="L489" s="276">
        <f t="shared" si="19"/>
        <v>563.500000037486</v>
      </c>
      <c r="M489" s="29"/>
    </row>
    <row r="490" spans="1:13">
      <c r="A490" s="187">
        <v>42902</v>
      </c>
      <c r="B490" s="168" t="s">
        <v>54</v>
      </c>
      <c r="C490" s="167" t="s">
        <v>27</v>
      </c>
      <c r="D490" s="154" t="s">
        <v>471</v>
      </c>
      <c r="E490" s="154" t="s">
        <v>261</v>
      </c>
      <c r="F490" s="69" t="s">
        <v>812</v>
      </c>
      <c r="G490" s="69">
        <v>11</v>
      </c>
      <c r="H490" s="273">
        <v>42898.9583333333</v>
      </c>
      <c r="I490" s="273">
        <v>42899.7916666667</v>
      </c>
      <c r="J490" s="88">
        <f t="shared" si="18"/>
        <v>20.0000000016298</v>
      </c>
      <c r="K490" s="69">
        <v>23</v>
      </c>
      <c r="L490" s="276">
        <f t="shared" si="19"/>
        <v>460.000000037486</v>
      </c>
      <c r="M490" s="29"/>
    </row>
    <row r="491" ht="24" spans="1:13">
      <c r="A491" s="187">
        <v>42902</v>
      </c>
      <c r="B491" s="168" t="s">
        <v>54</v>
      </c>
      <c r="C491" s="161" t="s">
        <v>38</v>
      </c>
      <c r="D491" s="168" t="s">
        <v>138</v>
      </c>
      <c r="E491" s="155" t="s">
        <v>1589</v>
      </c>
      <c r="F491" s="69" t="s">
        <v>695</v>
      </c>
      <c r="G491" s="69" t="s">
        <v>1566</v>
      </c>
      <c r="H491" s="273">
        <v>42899.7083333333</v>
      </c>
      <c r="I491" s="273">
        <v>42899.7708333333</v>
      </c>
      <c r="J491" s="88">
        <v>3</v>
      </c>
      <c r="K491" s="69">
        <v>23</v>
      </c>
      <c r="L491" s="276">
        <f t="shared" si="19"/>
        <v>69</v>
      </c>
      <c r="M491" s="29" t="s">
        <v>1559</v>
      </c>
    </row>
    <row r="492" spans="1:13">
      <c r="A492" s="187">
        <v>42902</v>
      </c>
      <c r="B492" s="159" t="s">
        <v>54</v>
      </c>
      <c r="C492" s="176" t="s">
        <v>340</v>
      </c>
      <c r="D492" s="175" t="s">
        <v>501</v>
      </c>
      <c r="E492" s="175" t="s">
        <v>261</v>
      </c>
      <c r="F492" s="69" t="s">
        <v>812</v>
      </c>
      <c r="G492" s="69">
        <v>3</v>
      </c>
      <c r="H492" s="273">
        <v>42892.9166666667</v>
      </c>
      <c r="I492" s="273">
        <v>42900.2916666667</v>
      </c>
      <c r="J492" s="88">
        <f t="shared" si="18"/>
        <v>177</v>
      </c>
      <c r="K492" s="69">
        <v>23</v>
      </c>
      <c r="L492" s="276">
        <f t="shared" si="19"/>
        <v>4071</v>
      </c>
      <c r="M492" s="29"/>
    </row>
    <row r="493" spans="1:13">
      <c r="A493" s="187">
        <v>42902</v>
      </c>
      <c r="B493" s="159" t="s">
        <v>54</v>
      </c>
      <c r="C493" s="176" t="s">
        <v>340</v>
      </c>
      <c r="D493" s="175" t="s">
        <v>501</v>
      </c>
      <c r="E493" s="175" t="s">
        <v>261</v>
      </c>
      <c r="F493" s="69" t="s">
        <v>695</v>
      </c>
      <c r="G493" s="69">
        <v>10</v>
      </c>
      <c r="H493" s="273">
        <v>42899</v>
      </c>
      <c r="I493" s="273">
        <v>42899.2916666667</v>
      </c>
      <c r="J493" s="88">
        <f t="shared" si="18"/>
        <v>7.00000000081491</v>
      </c>
      <c r="K493" s="69">
        <v>23</v>
      </c>
      <c r="L493" s="276">
        <f t="shared" si="19"/>
        <v>161.000000018743</v>
      </c>
      <c r="M493" s="29"/>
    </row>
    <row r="494" spans="1:13">
      <c r="A494" s="187">
        <v>42902</v>
      </c>
      <c r="B494" s="168" t="s">
        <v>54</v>
      </c>
      <c r="C494" s="167" t="s">
        <v>127</v>
      </c>
      <c r="D494" s="154" t="s">
        <v>380</v>
      </c>
      <c r="E494" s="154" t="s">
        <v>261</v>
      </c>
      <c r="F494" s="69" t="s">
        <v>695</v>
      </c>
      <c r="G494" s="69">
        <v>11</v>
      </c>
      <c r="H494" s="273">
        <v>42900.6666666667</v>
      </c>
      <c r="I494" s="273">
        <v>42900.9791666667</v>
      </c>
      <c r="J494" s="88">
        <f t="shared" si="18"/>
        <v>7.5</v>
      </c>
      <c r="K494" s="69">
        <v>23</v>
      </c>
      <c r="L494" s="276">
        <f t="shared" si="19"/>
        <v>172.5</v>
      </c>
      <c r="M494" s="29"/>
    </row>
    <row r="495" spans="1:13">
      <c r="A495" s="187">
        <v>42905</v>
      </c>
      <c r="B495" s="159" t="s">
        <v>54</v>
      </c>
      <c r="C495" s="167" t="s">
        <v>31</v>
      </c>
      <c r="D495" s="175" t="s">
        <v>515</v>
      </c>
      <c r="E495" s="155" t="s">
        <v>56</v>
      </c>
      <c r="F495" s="69" t="s">
        <v>812</v>
      </c>
      <c r="G495" s="69">
        <v>10</v>
      </c>
      <c r="H495" s="273">
        <v>42900.9583333333</v>
      </c>
      <c r="I495" s="273">
        <v>42901.8333333333</v>
      </c>
      <c r="J495" s="88">
        <f t="shared" si="18"/>
        <v>21</v>
      </c>
      <c r="K495" s="69">
        <v>23</v>
      </c>
      <c r="L495" s="276">
        <f t="shared" si="19"/>
        <v>483</v>
      </c>
      <c r="M495" s="29"/>
    </row>
    <row r="496" spans="1:13">
      <c r="A496" s="187">
        <v>42905</v>
      </c>
      <c r="B496" s="168" t="s">
        <v>54</v>
      </c>
      <c r="C496" s="167" t="s">
        <v>27</v>
      </c>
      <c r="D496" s="154" t="s">
        <v>471</v>
      </c>
      <c r="E496" s="154" t="s">
        <v>261</v>
      </c>
      <c r="F496" s="69" t="s">
        <v>1629</v>
      </c>
      <c r="G496" s="69">
        <v>4</v>
      </c>
      <c r="H496" s="273">
        <v>42902.625</v>
      </c>
      <c r="I496" s="273">
        <v>42902.9791666667</v>
      </c>
      <c r="J496" s="88">
        <f t="shared" si="18"/>
        <v>8.50000000081491</v>
      </c>
      <c r="K496" s="69">
        <v>23</v>
      </c>
      <c r="L496" s="276">
        <f t="shared" si="19"/>
        <v>195.500000018743</v>
      </c>
      <c r="M496" s="29"/>
    </row>
    <row r="497" spans="1:13">
      <c r="A497" s="187">
        <v>42905</v>
      </c>
      <c r="B497" s="159" t="s">
        <v>54</v>
      </c>
      <c r="C497" s="176" t="s">
        <v>340</v>
      </c>
      <c r="D497" s="175" t="s">
        <v>500</v>
      </c>
      <c r="E497" s="175" t="s">
        <v>261</v>
      </c>
      <c r="F497" s="69" t="s">
        <v>812</v>
      </c>
      <c r="G497" s="69">
        <v>3</v>
      </c>
      <c r="H497" s="273">
        <v>42900.2916666667</v>
      </c>
      <c r="I497" s="273">
        <v>42901.5625</v>
      </c>
      <c r="J497" s="88">
        <f t="shared" si="18"/>
        <v>30.4999999991851</v>
      </c>
      <c r="K497" s="69">
        <v>23</v>
      </c>
      <c r="L497" s="276">
        <f t="shared" si="19"/>
        <v>701.499999981257</v>
      </c>
      <c r="M497" s="29"/>
    </row>
    <row r="498" spans="1:13">
      <c r="A498" s="187">
        <v>42905</v>
      </c>
      <c r="B498" s="168" t="s">
        <v>54</v>
      </c>
      <c r="C498" s="167" t="s">
        <v>33</v>
      </c>
      <c r="D498" s="168" t="s">
        <v>543</v>
      </c>
      <c r="E498" s="155" t="s">
        <v>56</v>
      </c>
      <c r="F498" s="69" t="s">
        <v>695</v>
      </c>
      <c r="G498" s="69">
        <v>7</v>
      </c>
      <c r="H498" s="273">
        <v>42900.5208333333</v>
      </c>
      <c r="I498" s="273">
        <v>42901.9791666667</v>
      </c>
      <c r="J498" s="88">
        <f t="shared" si="18"/>
        <v>35.0000000016298</v>
      </c>
      <c r="K498" s="69">
        <v>23</v>
      </c>
      <c r="L498" s="276">
        <f t="shared" si="19"/>
        <v>805.000000037486</v>
      </c>
      <c r="M498" s="29"/>
    </row>
    <row r="499" spans="1:13">
      <c r="A499" s="187">
        <v>42905</v>
      </c>
      <c r="B499" s="168" t="s">
        <v>54</v>
      </c>
      <c r="C499" s="167" t="s">
        <v>127</v>
      </c>
      <c r="D499" s="154" t="s">
        <v>380</v>
      </c>
      <c r="E499" s="154" t="s">
        <v>261</v>
      </c>
      <c r="F499" s="69" t="s">
        <v>812</v>
      </c>
      <c r="G499" s="69">
        <v>10</v>
      </c>
      <c r="H499" s="273">
        <v>42903.25</v>
      </c>
      <c r="I499" s="273">
        <v>42903.7708333333</v>
      </c>
      <c r="J499" s="88">
        <f t="shared" si="18"/>
        <v>12.4999999991851</v>
      </c>
      <c r="K499" s="69">
        <v>23</v>
      </c>
      <c r="L499" s="276">
        <f t="shared" si="19"/>
        <v>287.499999981257</v>
      </c>
      <c r="M499" s="29"/>
    </row>
    <row r="500" spans="1:13">
      <c r="A500" s="187">
        <v>42905</v>
      </c>
      <c r="B500" s="168" t="s">
        <v>54</v>
      </c>
      <c r="C500" s="167" t="s">
        <v>27</v>
      </c>
      <c r="D500" s="154" t="s">
        <v>471</v>
      </c>
      <c r="E500" s="154" t="s">
        <v>261</v>
      </c>
      <c r="F500" s="69" t="s">
        <v>1382</v>
      </c>
      <c r="G500" s="69">
        <v>10</v>
      </c>
      <c r="H500" s="273">
        <v>42904.1458333333</v>
      </c>
      <c r="I500" s="273">
        <v>42904.3125</v>
      </c>
      <c r="J500" s="88">
        <f t="shared" si="18"/>
        <v>4.00000000081491</v>
      </c>
      <c r="K500" s="69">
        <v>23</v>
      </c>
      <c r="L500" s="276">
        <f t="shared" si="19"/>
        <v>92.0000000187429</v>
      </c>
      <c r="M500" s="29"/>
    </row>
    <row r="501" spans="1:13">
      <c r="A501" s="187">
        <v>42905</v>
      </c>
      <c r="B501" s="168" t="s">
        <v>54</v>
      </c>
      <c r="C501" s="167" t="s">
        <v>82</v>
      </c>
      <c r="D501" s="154" t="s">
        <v>457</v>
      </c>
      <c r="E501" s="154" t="s">
        <v>267</v>
      </c>
      <c r="F501" s="69" t="s">
        <v>751</v>
      </c>
      <c r="G501" s="69">
        <v>7</v>
      </c>
      <c r="H501" s="273">
        <v>42904.2708333333</v>
      </c>
      <c r="I501" s="273">
        <v>42905.1666666667</v>
      </c>
      <c r="J501" s="88">
        <f t="shared" si="18"/>
        <v>21.5000000016298</v>
      </c>
      <c r="K501" s="69">
        <v>23</v>
      </c>
      <c r="L501" s="276">
        <f t="shared" si="19"/>
        <v>494.500000037486</v>
      </c>
      <c r="M501" s="29"/>
    </row>
    <row r="502" spans="1:13">
      <c r="A502" s="187">
        <v>42905</v>
      </c>
      <c r="B502" s="168" t="s">
        <v>54</v>
      </c>
      <c r="C502" s="161" t="s">
        <v>82</v>
      </c>
      <c r="D502" s="168" t="s">
        <v>188</v>
      </c>
      <c r="E502" s="155" t="s">
        <v>56</v>
      </c>
      <c r="F502" s="69" t="s">
        <v>812</v>
      </c>
      <c r="G502" s="69">
        <v>11</v>
      </c>
      <c r="H502" s="273">
        <v>42903.5833333333</v>
      </c>
      <c r="I502" s="273">
        <v>42904.0208333333</v>
      </c>
      <c r="J502" s="88">
        <f t="shared" si="18"/>
        <v>10.5</v>
      </c>
      <c r="K502" s="69">
        <v>23</v>
      </c>
      <c r="L502" s="276">
        <f t="shared" si="19"/>
        <v>241.5</v>
      </c>
      <c r="M502" s="29"/>
    </row>
    <row r="503" spans="1:13">
      <c r="A503" s="187">
        <v>42905</v>
      </c>
      <c r="B503" s="168" t="s">
        <v>54</v>
      </c>
      <c r="C503" s="161" t="s">
        <v>82</v>
      </c>
      <c r="D503" s="168" t="s">
        <v>192</v>
      </c>
      <c r="E503" s="155" t="s">
        <v>56</v>
      </c>
      <c r="F503" s="69" t="s">
        <v>812</v>
      </c>
      <c r="G503" s="69">
        <v>11</v>
      </c>
      <c r="H503" s="273">
        <v>42904.2291666667</v>
      </c>
      <c r="I503" s="273">
        <v>42904.875</v>
      </c>
      <c r="J503" s="88">
        <f t="shared" si="18"/>
        <v>15.4999999991851</v>
      </c>
      <c r="K503" s="69">
        <v>23</v>
      </c>
      <c r="L503" s="276">
        <f t="shared" si="19"/>
        <v>356.499999981257</v>
      </c>
      <c r="M503" s="29"/>
    </row>
    <row r="504" spans="1:13">
      <c r="A504" s="187">
        <v>42912</v>
      </c>
      <c r="B504" s="168" t="s">
        <v>54</v>
      </c>
      <c r="C504" s="167" t="s">
        <v>33</v>
      </c>
      <c r="D504" s="168" t="s">
        <v>541</v>
      </c>
      <c r="E504" s="155" t="s">
        <v>56</v>
      </c>
      <c r="F504" s="69" t="s">
        <v>751</v>
      </c>
      <c r="G504" s="69">
        <v>3</v>
      </c>
      <c r="H504" s="273">
        <v>42905.9791666667</v>
      </c>
      <c r="I504" s="273">
        <v>42908.0208333333</v>
      </c>
      <c r="J504" s="88">
        <f t="shared" si="18"/>
        <v>48.9999999983702</v>
      </c>
      <c r="K504" s="69">
        <v>23</v>
      </c>
      <c r="L504" s="276">
        <f t="shared" si="19"/>
        <v>1126.99999996251</v>
      </c>
      <c r="M504" s="29"/>
    </row>
    <row r="505" spans="1:13">
      <c r="A505" s="187">
        <v>42912</v>
      </c>
      <c r="B505" s="168" t="s">
        <v>54</v>
      </c>
      <c r="C505" s="167" t="s">
        <v>82</v>
      </c>
      <c r="D505" s="154" t="s">
        <v>457</v>
      </c>
      <c r="E505" s="154" t="s">
        <v>267</v>
      </c>
      <c r="F505" s="69" t="s">
        <v>751</v>
      </c>
      <c r="G505" s="69">
        <v>7</v>
      </c>
      <c r="H505" s="273">
        <v>42902.6458333333</v>
      </c>
      <c r="I505" s="273">
        <v>42902.7708333333</v>
      </c>
      <c r="J505" s="88">
        <f t="shared" si="18"/>
        <v>3</v>
      </c>
      <c r="K505" s="69">
        <v>23</v>
      </c>
      <c r="L505" s="276">
        <f t="shared" si="19"/>
        <v>69</v>
      </c>
      <c r="M505" s="29"/>
    </row>
    <row r="506" spans="1:13">
      <c r="A506" s="187">
        <v>42912</v>
      </c>
      <c r="B506" s="168" t="s">
        <v>54</v>
      </c>
      <c r="C506" s="167" t="s">
        <v>30</v>
      </c>
      <c r="D506" s="154" t="s">
        <v>559</v>
      </c>
      <c r="E506" s="155" t="s">
        <v>56</v>
      </c>
      <c r="F506" s="69" t="s">
        <v>695</v>
      </c>
      <c r="G506" s="69">
        <v>15</v>
      </c>
      <c r="H506" s="273">
        <v>42909.3958333333</v>
      </c>
      <c r="I506" s="273">
        <v>42910.5208333333</v>
      </c>
      <c r="J506" s="88">
        <f t="shared" si="18"/>
        <v>27</v>
      </c>
      <c r="K506" s="69">
        <v>23</v>
      </c>
      <c r="L506" s="276">
        <f t="shared" si="19"/>
        <v>621</v>
      </c>
      <c r="M506" s="29"/>
    </row>
    <row r="507" spans="1:13">
      <c r="A507" s="187">
        <v>42915</v>
      </c>
      <c r="B507" s="168" t="s">
        <v>54</v>
      </c>
      <c r="C507" s="167" t="s">
        <v>30</v>
      </c>
      <c r="D507" s="154" t="s">
        <v>559</v>
      </c>
      <c r="E507" s="155" t="s">
        <v>56</v>
      </c>
      <c r="F507" s="69" t="s">
        <v>812</v>
      </c>
      <c r="G507" s="69">
        <v>11</v>
      </c>
      <c r="H507" s="273">
        <v>42909.9791666667</v>
      </c>
      <c r="I507" s="273">
        <v>42912.6666666667</v>
      </c>
      <c r="J507" s="88">
        <f t="shared" si="18"/>
        <v>64.5</v>
      </c>
      <c r="K507" s="69">
        <v>23</v>
      </c>
      <c r="L507" s="276">
        <f t="shared" si="19"/>
        <v>1483.5</v>
      </c>
      <c r="M507" s="29"/>
    </row>
    <row r="508" spans="1:13">
      <c r="A508" s="187">
        <v>42915</v>
      </c>
      <c r="B508" s="168" t="s">
        <v>54</v>
      </c>
      <c r="C508" s="167" t="s">
        <v>27</v>
      </c>
      <c r="D508" s="154" t="s">
        <v>471</v>
      </c>
      <c r="E508" s="154" t="s">
        <v>261</v>
      </c>
      <c r="F508" s="69" t="s">
        <v>1588</v>
      </c>
      <c r="G508" s="69">
        <v>10</v>
      </c>
      <c r="H508" s="273">
        <v>42910.8958333333</v>
      </c>
      <c r="I508" s="273">
        <v>42912.6041666667</v>
      </c>
      <c r="J508" s="88">
        <f t="shared" si="18"/>
        <v>41.0000000016298</v>
      </c>
      <c r="K508" s="69">
        <v>23</v>
      </c>
      <c r="L508" s="276">
        <f t="shared" si="19"/>
        <v>943.000000037486</v>
      </c>
      <c r="M508" s="29"/>
    </row>
    <row r="509" spans="1:13">
      <c r="A509" s="187">
        <v>42915</v>
      </c>
      <c r="B509" s="168" t="s">
        <v>54</v>
      </c>
      <c r="C509" s="167" t="s">
        <v>27</v>
      </c>
      <c r="D509" s="154" t="s">
        <v>471</v>
      </c>
      <c r="E509" s="154" t="s">
        <v>261</v>
      </c>
      <c r="F509" s="69" t="s">
        <v>1588</v>
      </c>
      <c r="G509" s="69">
        <v>9</v>
      </c>
      <c r="H509" s="273">
        <v>42912.7083333333</v>
      </c>
      <c r="I509" s="273">
        <v>42912.9166666667</v>
      </c>
      <c r="J509" s="88">
        <f t="shared" si="18"/>
        <v>5.00000000162981</v>
      </c>
      <c r="K509" s="69">
        <v>23</v>
      </c>
      <c r="L509" s="276">
        <f t="shared" si="19"/>
        <v>115.000000037486</v>
      </c>
      <c r="M509" s="29"/>
    </row>
    <row r="510" spans="1:13">
      <c r="A510" s="187">
        <v>42915</v>
      </c>
      <c r="B510" s="168" t="s">
        <v>54</v>
      </c>
      <c r="C510" s="167" t="s">
        <v>27</v>
      </c>
      <c r="D510" s="154" t="s">
        <v>425</v>
      </c>
      <c r="E510" s="154" t="s">
        <v>344</v>
      </c>
      <c r="F510" s="69" t="s">
        <v>695</v>
      </c>
      <c r="G510" s="69">
        <v>10</v>
      </c>
      <c r="H510" s="273">
        <v>42912.6041666667</v>
      </c>
      <c r="I510" s="273">
        <v>42915.3125</v>
      </c>
      <c r="J510" s="88">
        <f t="shared" si="18"/>
        <v>64.9999999991851</v>
      </c>
      <c r="K510" s="69">
        <v>23</v>
      </c>
      <c r="L510" s="276">
        <f t="shared" si="19"/>
        <v>1494.99999998126</v>
      </c>
      <c r="M510" s="29"/>
    </row>
    <row r="511" spans="1:13">
      <c r="A511" s="187">
        <v>42915</v>
      </c>
      <c r="B511" s="168" t="s">
        <v>54</v>
      </c>
      <c r="C511" s="167" t="s">
        <v>328</v>
      </c>
      <c r="D511" s="154" t="s">
        <v>329</v>
      </c>
      <c r="E511" s="154" t="s">
        <v>330</v>
      </c>
      <c r="F511" s="69" t="s">
        <v>1630</v>
      </c>
      <c r="G511" s="69">
        <v>11</v>
      </c>
      <c r="H511" s="273">
        <v>42913.4166666667</v>
      </c>
      <c r="I511" s="273">
        <v>42913.5833333333</v>
      </c>
      <c r="J511" s="88">
        <f t="shared" si="18"/>
        <v>3.99999999837019</v>
      </c>
      <c r="K511" s="69">
        <v>23</v>
      </c>
      <c r="L511" s="276">
        <f t="shared" si="19"/>
        <v>91.9999999625143</v>
      </c>
      <c r="M511" s="29"/>
    </row>
    <row r="512" spans="1:13">
      <c r="A512" s="187">
        <v>42915</v>
      </c>
      <c r="B512" s="168" t="s">
        <v>54</v>
      </c>
      <c r="C512" s="167" t="s">
        <v>38</v>
      </c>
      <c r="D512" s="154" t="s">
        <v>472</v>
      </c>
      <c r="E512" s="154" t="s">
        <v>261</v>
      </c>
      <c r="F512" s="69" t="s">
        <v>812</v>
      </c>
      <c r="G512" s="69">
        <v>12</v>
      </c>
      <c r="H512" s="273">
        <v>42914.9166666667</v>
      </c>
      <c r="I512" s="273">
        <v>42915.0833333333</v>
      </c>
      <c r="J512" s="88">
        <f t="shared" si="18"/>
        <v>3.99999999837019</v>
      </c>
      <c r="K512" s="69">
        <v>23</v>
      </c>
      <c r="L512" s="276">
        <f t="shared" si="19"/>
        <v>91.9999999625143</v>
      </c>
      <c r="M512" s="29"/>
    </row>
    <row r="513" spans="1:13">
      <c r="A513" s="187">
        <v>42915</v>
      </c>
      <c r="B513" s="155" t="s">
        <v>54</v>
      </c>
      <c r="C513" s="161" t="s">
        <v>96</v>
      </c>
      <c r="D513" s="165" t="s">
        <v>161</v>
      </c>
      <c r="E513" s="242" t="s">
        <v>162</v>
      </c>
      <c r="F513" s="69" t="s">
        <v>812</v>
      </c>
      <c r="G513" s="69">
        <v>12</v>
      </c>
      <c r="H513" s="273">
        <v>42915.0833333333</v>
      </c>
      <c r="I513" s="273">
        <v>42915.375</v>
      </c>
      <c r="J513" s="88">
        <f t="shared" si="18"/>
        <v>7.00000000081491</v>
      </c>
      <c r="K513" s="69">
        <v>23</v>
      </c>
      <c r="L513" s="276">
        <f t="shared" si="19"/>
        <v>161.000000018743</v>
      </c>
      <c r="M513" s="29"/>
    </row>
    <row r="514" spans="1:13">
      <c r="A514" s="187">
        <v>42915</v>
      </c>
      <c r="B514" s="168" t="s">
        <v>54</v>
      </c>
      <c r="C514" s="167" t="s">
        <v>340</v>
      </c>
      <c r="D514" s="154" t="s">
        <v>549</v>
      </c>
      <c r="E514" s="155" t="s">
        <v>56</v>
      </c>
      <c r="F514" s="69" t="s">
        <v>695</v>
      </c>
      <c r="G514" s="69">
        <v>12</v>
      </c>
      <c r="H514" s="273">
        <v>42915.25</v>
      </c>
      <c r="I514" s="273">
        <v>42915.3333333333</v>
      </c>
      <c r="J514" s="88">
        <f t="shared" si="18"/>
        <v>1.99999999918509</v>
      </c>
      <c r="K514" s="69">
        <v>23</v>
      </c>
      <c r="L514" s="276">
        <f t="shared" si="19"/>
        <v>45.9999999812571</v>
      </c>
      <c r="M514" s="29"/>
    </row>
    <row r="515" spans="1:13">
      <c r="A515" s="187">
        <v>42915</v>
      </c>
      <c r="B515" s="168" t="s">
        <v>54</v>
      </c>
      <c r="C515" s="167" t="s">
        <v>38</v>
      </c>
      <c r="D515" s="154" t="s">
        <v>473</v>
      </c>
      <c r="E515" s="154" t="s">
        <v>261</v>
      </c>
      <c r="F515" s="69" t="s">
        <v>812</v>
      </c>
      <c r="G515" s="69">
        <v>3</v>
      </c>
      <c r="H515" s="273">
        <v>42914.4166666667</v>
      </c>
      <c r="I515" s="273">
        <v>42914.7916666667</v>
      </c>
      <c r="J515" s="88">
        <f t="shared" si="18"/>
        <v>9</v>
      </c>
      <c r="K515" s="69">
        <v>23</v>
      </c>
      <c r="L515" s="276">
        <f t="shared" si="19"/>
        <v>207</v>
      </c>
      <c r="M515" s="29"/>
    </row>
    <row r="516" spans="1:13">
      <c r="A516" s="187">
        <v>42915</v>
      </c>
      <c r="B516" s="168" t="s">
        <v>54</v>
      </c>
      <c r="C516" s="167" t="s">
        <v>197</v>
      </c>
      <c r="D516" s="154" t="s">
        <v>454</v>
      </c>
      <c r="E516" s="154" t="s">
        <v>280</v>
      </c>
      <c r="F516" s="69" t="s">
        <v>812</v>
      </c>
      <c r="G516" s="69">
        <v>3</v>
      </c>
      <c r="H516" s="273">
        <v>42914.2916666667</v>
      </c>
      <c r="I516" s="273">
        <v>42914.375</v>
      </c>
      <c r="J516" s="88">
        <f t="shared" si="18"/>
        <v>1.99999999918509</v>
      </c>
      <c r="K516" s="69">
        <v>23</v>
      </c>
      <c r="L516" s="276">
        <f t="shared" si="19"/>
        <v>45.9999999812571</v>
      </c>
      <c r="M516" s="29"/>
    </row>
    <row r="517" spans="1:13">
      <c r="A517" s="187">
        <v>42915</v>
      </c>
      <c r="B517" s="168" t="s">
        <v>54</v>
      </c>
      <c r="C517" s="167" t="s">
        <v>197</v>
      </c>
      <c r="D517" s="154" t="s">
        <v>453</v>
      </c>
      <c r="E517" s="154" t="s">
        <v>280</v>
      </c>
      <c r="F517" s="69" t="s">
        <v>812</v>
      </c>
      <c r="G517" s="69">
        <v>9</v>
      </c>
      <c r="H517" s="273">
        <v>42912.0416666667</v>
      </c>
      <c r="I517" s="273">
        <v>42912.3958333333</v>
      </c>
      <c r="J517" s="88">
        <f t="shared" si="18"/>
        <v>8.49999999837019</v>
      </c>
      <c r="K517" s="69">
        <v>23</v>
      </c>
      <c r="L517" s="276">
        <f t="shared" si="19"/>
        <v>195.499999962514</v>
      </c>
      <c r="M517" s="29"/>
    </row>
    <row r="518" spans="1:13">
      <c r="A518" s="187">
        <v>42915</v>
      </c>
      <c r="B518" s="168" t="s">
        <v>54</v>
      </c>
      <c r="C518" s="167" t="s">
        <v>38</v>
      </c>
      <c r="D518" s="154" t="s">
        <v>472</v>
      </c>
      <c r="E518" s="154" t="s">
        <v>261</v>
      </c>
      <c r="F518" s="69" t="s">
        <v>812</v>
      </c>
      <c r="G518" s="69">
        <v>9</v>
      </c>
      <c r="H518" s="273">
        <v>42912.9166666667</v>
      </c>
      <c r="I518" s="273">
        <v>42913.5416666667</v>
      </c>
      <c r="J518" s="88">
        <f t="shared" si="18"/>
        <v>15</v>
      </c>
      <c r="K518" s="69">
        <v>23</v>
      </c>
      <c r="L518" s="276">
        <f t="shared" si="19"/>
        <v>345</v>
      </c>
      <c r="M518" s="29"/>
    </row>
    <row r="519" spans="1:13">
      <c r="A519" s="187">
        <v>42920</v>
      </c>
      <c r="B519" s="168" t="s">
        <v>54</v>
      </c>
      <c r="C519" s="167" t="s">
        <v>30</v>
      </c>
      <c r="D519" s="154" t="s">
        <v>283</v>
      </c>
      <c r="E519" s="154" t="s">
        <v>284</v>
      </c>
      <c r="F519" s="69" t="s">
        <v>812</v>
      </c>
      <c r="G519" s="69">
        <v>8</v>
      </c>
      <c r="H519" s="273">
        <v>42916.5625</v>
      </c>
      <c r="I519" s="273">
        <v>42916.6458333333</v>
      </c>
      <c r="J519" s="88">
        <f t="shared" si="18"/>
        <v>1.99999999918509</v>
      </c>
      <c r="K519" s="69">
        <v>23</v>
      </c>
      <c r="L519" s="276">
        <f t="shared" si="19"/>
        <v>45.9999999812571</v>
      </c>
      <c r="M519" s="29"/>
    </row>
    <row r="520" spans="1:13">
      <c r="A520" s="187">
        <v>42920</v>
      </c>
      <c r="B520" s="168" t="s">
        <v>54</v>
      </c>
      <c r="C520" s="167" t="s">
        <v>197</v>
      </c>
      <c r="D520" s="154" t="s">
        <v>452</v>
      </c>
      <c r="E520" s="154" t="s">
        <v>280</v>
      </c>
      <c r="F520" s="69" t="s">
        <v>812</v>
      </c>
      <c r="G520" s="69">
        <v>4</v>
      </c>
      <c r="H520" s="273">
        <v>42916.0833333333</v>
      </c>
      <c r="I520" s="273">
        <v>42916.3333333333</v>
      </c>
      <c r="J520" s="88">
        <f t="shared" si="18"/>
        <v>6</v>
      </c>
      <c r="K520" s="69">
        <v>23</v>
      </c>
      <c r="L520" s="276">
        <f t="shared" si="19"/>
        <v>138</v>
      </c>
      <c r="M520" s="29"/>
    </row>
    <row r="521" spans="1:13">
      <c r="A521" s="187">
        <v>42920</v>
      </c>
      <c r="B521" s="159" t="s">
        <v>54</v>
      </c>
      <c r="C521" s="176" t="s">
        <v>340</v>
      </c>
      <c r="D521" s="175" t="s">
        <v>500</v>
      </c>
      <c r="E521" s="175" t="s">
        <v>261</v>
      </c>
      <c r="F521" s="69" t="s">
        <v>812</v>
      </c>
      <c r="G521" s="69">
        <v>4</v>
      </c>
      <c r="H521" s="273">
        <v>42916.3333333333</v>
      </c>
      <c r="I521" s="273">
        <v>42917.0416666667</v>
      </c>
      <c r="J521" s="88">
        <f t="shared" si="18"/>
        <v>17.0000000016298</v>
      </c>
      <c r="K521" s="69">
        <v>23</v>
      </c>
      <c r="L521" s="276">
        <f t="shared" si="19"/>
        <v>391.000000037486</v>
      </c>
      <c r="M521" s="29"/>
    </row>
    <row r="522" spans="1:13">
      <c r="A522" s="187">
        <v>42920</v>
      </c>
      <c r="B522" s="168" t="s">
        <v>54</v>
      </c>
      <c r="C522" s="161" t="s">
        <v>82</v>
      </c>
      <c r="D522" s="168" t="s">
        <v>182</v>
      </c>
      <c r="E522" s="155" t="s">
        <v>56</v>
      </c>
      <c r="F522" s="69" t="s">
        <v>1016</v>
      </c>
      <c r="G522" s="69">
        <v>12</v>
      </c>
      <c r="H522" s="273">
        <v>42915.4166666667</v>
      </c>
      <c r="I522" s="273">
        <v>42915.9583333333</v>
      </c>
      <c r="J522" s="88">
        <f t="shared" si="18"/>
        <v>12.9999999983702</v>
      </c>
      <c r="K522" s="69">
        <v>23</v>
      </c>
      <c r="L522" s="276">
        <f t="shared" si="19"/>
        <v>298.999999962514</v>
      </c>
      <c r="M522" s="29"/>
    </row>
    <row r="523" spans="1:13">
      <c r="A523" s="187">
        <v>42922</v>
      </c>
      <c r="B523" s="168" t="s">
        <v>54</v>
      </c>
      <c r="C523" s="167" t="s">
        <v>33</v>
      </c>
      <c r="D523" s="168" t="s">
        <v>541</v>
      </c>
      <c r="E523" s="155" t="s">
        <v>56</v>
      </c>
      <c r="F523" s="69" t="s">
        <v>812</v>
      </c>
      <c r="G523" s="69">
        <v>14</v>
      </c>
      <c r="H523" s="273">
        <v>42912.5833333333</v>
      </c>
      <c r="I523" s="273">
        <v>42917.7083333333</v>
      </c>
      <c r="J523" s="88">
        <f t="shared" si="18"/>
        <v>123</v>
      </c>
      <c r="K523" s="69">
        <v>23</v>
      </c>
      <c r="L523" s="276">
        <f t="shared" si="19"/>
        <v>2829</v>
      </c>
      <c r="M523" s="29"/>
    </row>
    <row r="524" spans="1:13">
      <c r="A524" s="187">
        <v>42922</v>
      </c>
      <c r="B524" s="168" t="s">
        <v>54</v>
      </c>
      <c r="C524" s="167" t="s">
        <v>82</v>
      </c>
      <c r="D524" s="154" t="s">
        <v>441</v>
      </c>
      <c r="E524" s="154" t="s">
        <v>280</v>
      </c>
      <c r="F524" s="69" t="s">
        <v>812</v>
      </c>
      <c r="G524" s="69">
        <v>6</v>
      </c>
      <c r="H524" s="273">
        <v>42920.2708333333</v>
      </c>
      <c r="I524" s="273">
        <v>42921.0416666667</v>
      </c>
      <c r="J524" s="88">
        <f t="shared" si="18"/>
        <v>18.5000000016298</v>
      </c>
      <c r="K524" s="69">
        <v>23</v>
      </c>
      <c r="L524" s="276">
        <f t="shared" si="19"/>
        <v>425.500000037486</v>
      </c>
      <c r="M524" s="29"/>
    </row>
    <row r="525" spans="1:13">
      <c r="A525" s="187">
        <v>42922</v>
      </c>
      <c r="B525" s="168" t="s">
        <v>54</v>
      </c>
      <c r="C525" s="167" t="s">
        <v>33</v>
      </c>
      <c r="D525" s="154" t="s">
        <v>544</v>
      </c>
      <c r="E525" s="155" t="s">
        <v>56</v>
      </c>
      <c r="F525" s="69" t="s">
        <v>698</v>
      </c>
      <c r="G525" s="69">
        <v>4</v>
      </c>
      <c r="H525" s="273">
        <v>42918.3333333333</v>
      </c>
      <c r="I525" s="273">
        <v>42918.5833333333</v>
      </c>
      <c r="J525" s="88">
        <f t="shared" si="18"/>
        <v>6</v>
      </c>
      <c r="K525" s="69">
        <v>23</v>
      </c>
      <c r="L525" s="276">
        <f t="shared" si="19"/>
        <v>138</v>
      </c>
      <c r="M525" s="29"/>
    </row>
    <row r="526" spans="1:13">
      <c r="A526" s="187">
        <v>42922</v>
      </c>
      <c r="B526" s="168" t="s">
        <v>54</v>
      </c>
      <c r="C526" s="167" t="s">
        <v>37</v>
      </c>
      <c r="D526" s="168" t="s">
        <v>536</v>
      </c>
      <c r="E526" s="155" t="s">
        <v>56</v>
      </c>
      <c r="F526" s="69" t="s">
        <v>695</v>
      </c>
      <c r="G526" s="69">
        <v>4</v>
      </c>
      <c r="H526" s="273">
        <v>42919.6666666667</v>
      </c>
      <c r="I526" s="273">
        <v>42920.3541666667</v>
      </c>
      <c r="J526" s="88">
        <f t="shared" si="18"/>
        <v>16.5</v>
      </c>
      <c r="K526" s="69">
        <v>23</v>
      </c>
      <c r="L526" s="276">
        <f t="shared" si="19"/>
        <v>379.5</v>
      </c>
      <c r="M526" s="29"/>
    </row>
    <row r="527" spans="1:13">
      <c r="A527" s="187">
        <v>42922</v>
      </c>
      <c r="B527" s="168" t="s">
        <v>54</v>
      </c>
      <c r="C527" s="167" t="s">
        <v>82</v>
      </c>
      <c r="D527" s="154" t="s">
        <v>442</v>
      </c>
      <c r="E527" s="154" t="s">
        <v>280</v>
      </c>
      <c r="F527" s="69" t="s">
        <v>695</v>
      </c>
      <c r="G527" s="69">
        <v>4</v>
      </c>
      <c r="H527" s="273">
        <v>42920.3541666667</v>
      </c>
      <c r="I527" s="273">
        <v>42920.9583333333</v>
      </c>
      <c r="J527" s="88">
        <f t="shared" si="18"/>
        <v>14.4999999983702</v>
      </c>
      <c r="K527" s="69">
        <v>23</v>
      </c>
      <c r="L527" s="276">
        <f t="shared" si="19"/>
        <v>333.499999962514</v>
      </c>
      <c r="M527" s="29"/>
    </row>
    <row r="528" spans="1:13">
      <c r="A528" s="187">
        <v>42922</v>
      </c>
      <c r="B528" s="159" t="s">
        <v>54</v>
      </c>
      <c r="C528" s="54" t="s">
        <v>46</v>
      </c>
      <c r="D528" s="168" t="s">
        <v>495</v>
      </c>
      <c r="E528" s="155" t="s">
        <v>491</v>
      </c>
      <c r="F528" s="69" t="s">
        <v>1588</v>
      </c>
      <c r="G528" s="69">
        <v>3</v>
      </c>
      <c r="H528" s="273">
        <v>42919.4375</v>
      </c>
      <c r="I528" s="273">
        <v>42919.7291666667</v>
      </c>
      <c r="J528" s="88">
        <f t="shared" si="18"/>
        <v>7.00000000081491</v>
      </c>
      <c r="K528" s="69">
        <v>23</v>
      </c>
      <c r="L528" s="276">
        <f t="shared" si="19"/>
        <v>161.000000018743</v>
      </c>
      <c r="M528" s="29"/>
    </row>
    <row r="529" spans="1:13">
      <c r="A529" s="187">
        <v>42922</v>
      </c>
      <c r="B529" s="159" t="s">
        <v>54</v>
      </c>
      <c r="C529" s="54" t="s">
        <v>36</v>
      </c>
      <c r="D529" s="168" t="s">
        <v>492</v>
      </c>
      <c r="E529" s="155" t="s">
        <v>491</v>
      </c>
      <c r="F529" s="69" t="s">
        <v>812</v>
      </c>
      <c r="G529" s="69">
        <v>3</v>
      </c>
      <c r="H529" s="273">
        <v>42919.7291666667</v>
      </c>
      <c r="I529" s="273">
        <v>42920.0208333333</v>
      </c>
      <c r="J529" s="88">
        <f t="shared" si="18"/>
        <v>6.99999999837019</v>
      </c>
      <c r="K529" s="69">
        <v>23</v>
      </c>
      <c r="L529" s="276">
        <f t="shared" si="19"/>
        <v>160.999999962514</v>
      </c>
      <c r="M529" s="29"/>
    </row>
    <row r="530" spans="1:13">
      <c r="A530" s="187">
        <v>42922</v>
      </c>
      <c r="B530" s="159" t="s">
        <v>54</v>
      </c>
      <c r="C530" s="176" t="s">
        <v>295</v>
      </c>
      <c r="D530" s="175" t="s">
        <v>510</v>
      </c>
      <c r="E530" s="155" t="s">
        <v>56</v>
      </c>
      <c r="F530" s="69" t="s">
        <v>695</v>
      </c>
      <c r="G530" s="69">
        <v>9</v>
      </c>
      <c r="H530" s="273">
        <v>42917.4375</v>
      </c>
      <c r="I530" s="273">
        <v>42917.875</v>
      </c>
      <c r="J530" s="88">
        <f t="shared" si="18"/>
        <v>10.5</v>
      </c>
      <c r="K530" s="69">
        <v>23</v>
      </c>
      <c r="L530" s="276">
        <f t="shared" si="19"/>
        <v>241.5</v>
      </c>
      <c r="M530" s="29"/>
    </row>
    <row r="531" spans="1:13">
      <c r="A531" s="187">
        <v>42922</v>
      </c>
      <c r="B531" s="168" t="s">
        <v>54</v>
      </c>
      <c r="C531" s="167" t="s">
        <v>27</v>
      </c>
      <c r="D531" s="168" t="s">
        <v>542</v>
      </c>
      <c r="E531" s="155" t="s">
        <v>56</v>
      </c>
      <c r="F531" s="69" t="s">
        <v>1631</v>
      </c>
      <c r="G531" s="69">
        <v>9</v>
      </c>
      <c r="H531" s="273">
        <v>42918.4583333333</v>
      </c>
      <c r="I531" s="273">
        <v>42918.6666666667</v>
      </c>
      <c r="J531" s="88">
        <f t="shared" si="18"/>
        <v>5.00000000162981</v>
      </c>
      <c r="K531" s="69">
        <v>23</v>
      </c>
      <c r="L531" s="276">
        <f t="shared" si="19"/>
        <v>115.000000037486</v>
      </c>
      <c r="M531" s="29"/>
    </row>
    <row r="532" spans="1:13">
      <c r="A532" s="187">
        <v>42922</v>
      </c>
      <c r="B532" s="168" t="s">
        <v>54</v>
      </c>
      <c r="C532" s="167" t="s">
        <v>27</v>
      </c>
      <c r="D532" s="154" t="s">
        <v>424</v>
      </c>
      <c r="E532" s="154" t="s">
        <v>342</v>
      </c>
      <c r="F532" s="69" t="s">
        <v>1016</v>
      </c>
      <c r="G532" s="69">
        <v>10</v>
      </c>
      <c r="H532" s="273">
        <v>42915.3125</v>
      </c>
      <c r="I532" s="273">
        <v>42916.5208333333</v>
      </c>
      <c r="J532" s="88">
        <f t="shared" si="18"/>
        <v>28.9999999991851</v>
      </c>
      <c r="K532" s="69">
        <v>23</v>
      </c>
      <c r="L532" s="276">
        <f t="shared" si="19"/>
        <v>666.999999981257</v>
      </c>
      <c r="M532" s="29"/>
    </row>
    <row r="533" spans="1:13">
      <c r="A533" s="187">
        <v>42922</v>
      </c>
      <c r="B533" s="155" t="s">
        <v>54</v>
      </c>
      <c r="C533" s="161" t="s">
        <v>27</v>
      </c>
      <c r="D533" s="162" t="s">
        <v>108</v>
      </c>
      <c r="E533" s="155" t="s">
        <v>56</v>
      </c>
      <c r="F533" s="69" t="s">
        <v>1602</v>
      </c>
      <c r="G533" s="69">
        <v>10</v>
      </c>
      <c r="H533" s="273">
        <v>42916.5208333333</v>
      </c>
      <c r="I533" s="273">
        <v>42917.3333333333</v>
      </c>
      <c r="J533" s="88">
        <f t="shared" si="18"/>
        <v>19.5</v>
      </c>
      <c r="K533" s="69">
        <v>23</v>
      </c>
      <c r="L533" s="276">
        <f t="shared" si="19"/>
        <v>448.5</v>
      </c>
      <c r="M533" s="29"/>
    </row>
    <row r="534" spans="1:13">
      <c r="A534" s="187">
        <v>42926</v>
      </c>
      <c r="B534" s="168" t="s">
        <v>54</v>
      </c>
      <c r="C534" s="167" t="s">
        <v>38</v>
      </c>
      <c r="D534" s="154" t="s">
        <v>318</v>
      </c>
      <c r="E534" s="154" t="s">
        <v>304</v>
      </c>
      <c r="F534" s="69" t="s">
        <v>812</v>
      </c>
      <c r="G534" s="69">
        <v>3</v>
      </c>
      <c r="H534" s="273">
        <v>42921.9375</v>
      </c>
      <c r="I534" s="273">
        <v>42922.125</v>
      </c>
      <c r="J534" s="88">
        <f t="shared" si="18"/>
        <v>4.5</v>
      </c>
      <c r="K534" s="69">
        <v>23</v>
      </c>
      <c r="L534" s="276">
        <f t="shared" si="19"/>
        <v>103.5</v>
      </c>
      <c r="M534" s="29"/>
    </row>
    <row r="535" spans="1:13">
      <c r="A535" s="187">
        <v>42926</v>
      </c>
      <c r="B535" s="168" t="s">
        <v>54</v>
      </c>
      <c r="C535" s="167" t="s">
        <v>37</v>
      </c>
      <c r="D535" s="168" t="s">
        <v>536</v>
      </c>
      <c r="E535" s="155" t="s">
        <v>56</v>
      </c>
      <c r="F535" s="69" t="s">
        <v>812</v>
      </c>
      <c r="G535" s="69">
        <v>3</v>
      </c>
      <c r="H535" s="273">
        <v>42920.7083333333</v>
      </c>
      <c r="I535" s="273">
        <v>42921.375</v>
      </c>
      <c r="J535" s="88">
        <f t="shared" si="18"/>
        <v>15.9999999999418</v>
      </c>
      <c r="K535" s="69">
        <v>23</v>
      </c>
      <c r="L535" s="276">
        <f t="shared" si="19"/>
        <v>367.999999998661</v>
      </c>
      <c r="M535" s="29"/>
    </row>
    <row r="536" spans="1:13">
      <c r="A536" s="187">
        <v>42926</v>
      </c>
      <c r="B536" s="168" t="s">
        <v>54</v>
      </c>
      <c r="C536" s="167" t="s">
        <v>37</v>
      </c>
      <c r="D536" s="168" t="s">
        <v>536</v>
      </c>
      <c r="E536" s="155" t="s">
        <v>56</v>
      </c>
      <c r="F536" s="69" t="s">
        <v>812</v>
      </c>
      <c r="G536" s="69">
        <v>3</v>
      </c>
      <c r="H536" s="273">
        <v>42921.6666666667</v>
      </c>
      <c r="I536" s="273">
        <v>42921.875</v>
      </c>
      <c r="J536" s="88">
        <f t="shared" ref="J536:J600" si="20">(I536-H536)*24</f>
        <v>4.99999999918509</v>
      </c>
      <c r="K536" s="69">
        <v>23</v>
      </c>
      <c r="L536" s="276">
        <f t="shared" ref="L536:L599" si="21">J536*K536</f>
        <v>114.999999981257</v>
      </c>
      <c r="M536" s="29"/>
    </row>
    <row r="537" spans="1:13">
      <c r="A537" s="187">
        <v>42926</v>
      </c>
      <c r="B537" s="168" t="s">
        <v>54</v>
      </c>
      <c r="C537" s="167" t="s">
        <v>197</v>
      </c>
      <c r="D537" s="154" t="s">
        <v>572</v>
      </c>
      <c r="E537" s="155" t="s">
        <v>56</v>
      </c>
      <c r="F537" s="69" t="s">
        <v>1600</v>
      </c>
      <c r="G537" s="69">
        <v>3</v>
      </c>
      <c r="H537" s="273">
        <v>42923.875</v>
      </c>
      <c r="I537" s="273">
        <v>42924.2708333333</v>
      </c>
      <c r="J537" s="88">
        <f t="shared" si="20"/>
        <v>9.49999999918509</v>
      </c>
      <c r="K537" s="69">
        <v>23</v>
      </c>
      <c r="L537" s="276">
        <f t="shared" si="21"/>
        <v>218.499999981257</v>
      </c>
      <c r="M537" s="29"/>
    </row>
    <row r="538" spans="1:13">
      <c r="A538" s="187">
        <v>42926</v>
      </c>
      <c r="B538" s="168" t="s">
        <v>54</v>
      </c>
      <c r="C538" s="167" t="s">
        <v>127</v>
      </c>
      <c r="D538" s="154" t="s">
        <v>380</v>
      </c>
      <c r="E538" s="154" t="s">
        <v>261</v>
      </c>
      <c r="F538" s="69" t="s">
        <v>690</v>
      </c>
      <c r="G538" s="69">
        <v>3</v>
      </c>
      <c r="H538" s="273">
        <v>42922.4166666667</v>
      </c>
      <c r="I538" s="273">
        <v>42922.9166666667</v>
      </c>
      <c r="J538" s="88">
        <f t="shared" si="20"/>
        <v>12</v>
      </c>
      <c r="K538" s="69">
        <v>23</v>
      </c>
      <c r="L538" s="276">
        <f t="shared" si="21"/>
        <v>276</v>
      </c>
      <c r="M538" s="29"/>
    </row>
    <row r="539" spans="1:13">
      <c r="A539" s="187">
        <v>42926</v>
      </c>
      <c r="B539" s="168" t="s">
        <v>54</v>
      </c>
      <c r="C539" s="167" t="s">
        <v>27</v>
      </c>
      <c r="D539" s="154" t="s">
        <v>579</v>
      </c>
      <c r="E539" s="155" t="s">
        <v>56</v>
      </c>
      <c r="F539" s="69" t="s">
        <v>695</v>
      </c>
      <c r="G539" s="69">
        <v>3</v>
      </c>
      <c r="H539" s="273">
        <v>42922.9166666667</v>
      </c>
      <c r="I539" s="273">
        <v>42923.5416666667</v>
      </c>
      <c r="J539" s="88">
        <f t="shared" si="20"/>
        <v>15</v>
      </c>
      <c r="K539" s="69">
        <v>23</v>
      </c>
      <c r="L539" s="276">
        <f t="shared" si="21"/>
        <v>345</v>
      </c>
      <c r="M539" s="29"/>
    </row>
    <row r="540" spans="1:13">
      <c r="A540" s="187">
        <v>42926</v>
      </c>
      <c r="B540" s="168" t="s">
        <v>54</v>
      </c>
      <c r="C540" s="167" t="s">
        <v>127</v>
      </c>
      <c r="D540" s="154" t="s">
        <v>380</v>
      </c>
      <c r="E540" s="154" t="s">
        <v>261</v>
      </c>
      <c r="F540" s="69" t="s">
        <v>1632</v>
      </c>
      <c r="G540" s="69">
        <v>5</v>
      </c>
      <c r="H540" s="273">
        <v>42921.8958333333</v>
      </c>
      <c r="I540" s="273">
        <v>42924.2708333333</v>
      </c>
      <c r="J540" s="88">
        <f t="shared" si="20"/>
        <v>57</v>
      </c>
      <c r="K540" s="69">
        <v>23</v>
      </c>
      <c r="L540" s="276">
        <f t="shared" si="21"/>
        <v>1311</v>
      </c>
      <c r="M540" s="29"/>
    </row>
    <row r="541" spans="1:13">
      <c r="A541" s="187">
        <v>42926</v>
      </c>
      <c r="B541" s="168" t="s">
        <v>54</v>
      </c>
      <c r="C541" s="167" t="s">
        <v>127</v>
      </c>
      <c r="D541" s="154" t="s">
        <v>380</v>
      </c>
      <c r="E541" s="154" t="s">
        <v>261</v>
      </c>
      <c r="F541" s="69" t="s">
        <v>1633</v>
      </c>
      <c r="G541" s="69">
        <v>6</v>
      </c>
      <c r="H541" s="273">
        <v>42921.3333333333</v>
      </c>
      <c r="I541" s="273">
        <v>42921.5833333333</v>
      </c>
      <c r="J541" s="88">
        <f t="shared" si="20"/>
        <v>6</v>
      </c>
      <c r="K541" s="69">
        <v>23</v>
      </c>
      <c r="L541" s="276">
        <f t="shared" si="21"/>
        <v>138</v>
      </c>
      <c r="M541" s="29"/>
    </row>
    <row r="542" spans="1:13">
      <c r="A542" s="187">
        <v>42926</v>
      </c>
      <c r="B542" s="168" t="s">
        <v>54</v>
      </c>
      <c r="C542" s="167" t="s">
        <v>38</v>
      </c>
      <c r="D542" s="154" t="s">
        <v>467</v>
      </c>
      <c r="E542" s="154" t="s">
        <v>465</v>
      </c>
      <c r="F542" s="69" t="s">
        <v>812</v>
      </c>
      <c r="G542" s="69" t="s">
        <v>1614</v>
      </c>
      <c r="H542" s="273">
        <v>42917.6041666667</v>
      </c>
      <c r="I542" s="273">
        <v>42920.25</v>
      </c>
      <c r="J542" s="88">
        <v>127</v>
      </c>
      <c r="K542" s="69">
        <v>23</v>
      </c>
      <c r="L542" s="276">
        <f t="shared" si="21"/>
        <v>2921</v>
      </c>
      <c r="M542" s="29" t="s">
        <v>1559</v>
      </c>
    </row>
    <row r="543" spans="1:13">
      <c r="A543" s="187">
        <v>42926</v>
      </c>
      <c r="B543" s="168" t="s">
        <v>54</v>
      </c>
      <c r="C543" s="167" t="s">
        <v>36</v>
      </c>
      <c r="D543" s="154" t="s">
        <v>361</v>
      </c>
      <c r="E543" s="154" t="s">
        <v>342</v>
      </c>
      <c r="F543" s="69" t="s">
        <v>1634</v>
      </c>
      <c r="G543" s="69">
        <v>10</v>
      </c>
      <c r="H543" s="273">
        <v>42922.6666666667</v>
      </c>
      <c r="I543" s="273">
        <v>42924.625</v>
      </c>
      <c r="J543" s="88">
        <f t="shared" si="20"/>
        <v>46.9999999991851</v>
      </c>
      <c r="K543" s="69">
        <v>23</v>
      </c>
      <c r="L543" s="276">
        <f t="shared" si="21"/>
        <v>1080.99999998126</v>
      </c>
      <c r="M543" s="29"/>
    </row>
    <row r="544" spans="1:13">
      <c r="A544" s="187">
        <v>42926</v>
      </c>
      <c r="B544" s="168" t="s">
        <v>54</v>
      </c>
      <c r="C544" s="167" t="s">
        <v>197</v>
      </c>
      <c r="D544" s="168" t="s">
        <v>531</v>
      </c>
      <c r="E544" s="155" t="s">
        <v>56</v>
      </c>
      <c r="F544" s="69" t="s">
        <v>810</v>
      </c>
      <c r="G544" s="69">
        <v>13</v>
      </c>
      <c r="H544" s="273">
        <v>42923.0208333333</v>
      </c>
      <c r="I544" s="273">
        <v>42924.3333333333</v>
      </c>
      <c r="J544" s="88">
        <f t="shared" si="20"/>
        <v>31.5</v>
      </c>
      <c r="K544" s="69">
        <v>23</v>
      </c>
      <c r="L544" s="276">
        <f t="shared" si="21"/>
        <v>724.5</v>
      </c>
      <c r="M544" s="29"/>
    </row>
    <row r="545" spans="1:13">
      <c r="A545" s="187">
        <v>42926</v>
      </c>
      <c r="B545" s="168" t="s">
        <v>54</v>
      </c>
      <c r="C545" s="167" t="s">
        <v>197</v>
      </c>
      <c r="D545" s="168" t="s">
        <v>531</v>
      </c>
      <c r="E545" s="155" t="s">
        <v>56</v>
      </c>
      <c r="F545" s="69" t="s">
        <v>810</v>
      </c>
      <c r="G545" s="69">
        <v>13</v>
      </c>
      <c r="H545" s="273">
        <v>42923.5833333333</v>
      </c>
      <c r="I545" s="273">
        <v>42923.8958333333</v>
      </c>
      <c r="J545" s="88">
        <f t="shared" si="20"/>
        <v>7.5</v>
      </c>
      <c r="K545" s="69">
        <v>23</v>
      </c>
      <c r="L545" s="276">
        <f t="shared" si="21"/>
        <v>172.5</v>
      </c>
      <c r="M545" s="29"/>
    </row>
    <row r="546" spans="1:13">
      <c r="A546" s="187">
        <v>42926</v>
      </c>
      <c r="B546" s="168" t="s">
        <v>54</v>
      </c>
      <c r="C546" s="161" t="s">
        <v>37</v>
      </c>
      <c r="D546" s="168" t="s">
        <v>205</v>
      </c>
      <c r="E546" s="155" t="s">
        <v>56</v>
      </c>
      <c r="F546" s="69" t="s">
        <v>812</v>
      </c>
      <c r="G546" s="69">
        <v>12</v>
      </c>
      <c r="H546" s="273">
        <v>42921</v>
      </c>
      <c r="I546" s="273">
        <v>42921.5416666667</v>
      </c>
      <c r="J546" s="88">
        <f t="shared" si="20"/>
        <v>13.0000000008149</v>
      </c>
      <c r="K546" s="69">
        <v>23</v>
      </c>
      <c r="L546" s="276">
        <f t="shared" si="21"/>
        <v>299.000000018743</v>
      </c>
      <c r="M546" s="29"/>
    </row>
    <row r="547" spans="1:13">
      <c r="A547" s="187">
        <v>42926</v>
      </c>
      <c r="B547" s="168" t="s">
        <v>54</v>
      </c>
      <c r="C547" s="167" t="s">
        <v>38</v>
      </c>
      <c r="D547" s="154" t="s">
        <v>318</v>
      </c>
      <c r="E547" s="154" t="s">
        <v>304</v>
      </c>
      <c r="F547" s="69" t="s">
        <v>812</v>
      </c>
      <c r="G547" s="69">
        <v>11</v>
      </c>
      <c r="H547" s="273">
        <v>42924.7916666667</v>
      </c>
      <c r="I547" s="273">
        <v>42925.9166666667</v>
      </c>
      <c r="J547" s="88">
        <f t="shared" si="20"/>
        <v>27</v>
      </c>
      <c r="K547" s="69">
        <v>23</v>
      </c>
      <c r="L547" s="276">
        <f t="shared" si="21"/>
        <v>621</v>
      </c>
      <c r="M547" s="29"/>
    </row>
    <row r="548" spans="1:13">
      <c r="A548" s="187">
        <v>42928</v>
      </c>
      <c r="B548" s="168" t="s">
        <v>54</v>
      </c>
      <c r="C548" s="167" t="s">
        <v>38</v>
      </c>
      <c r="D548" s="154" t="s">
        <v>317</v>
      </c>
      <c r="E548" s="154" t="s">
        <v>304</v>
      </c>
      <c r="F548" s="69" t="s">
        <v>751</v>
      </c>
      <c r="G548" s="69">
        <v>4</v>
      </c>
      <c r="H548" s="273">
        <v>42926.5833333333</v>
      </c>
      <c r="I548" s="273">
        <v>42926.875</v>
      </c>
      <c r="J548" s="88">
        <f t="shared" si="20"/>
        <v>7.00000000081491</v>
      </c>
      <c r="K548" s="69">
        <v>23</v>
      </c>
      <c r="L548" s="276">
        <f t="shared" si="21"/>
        <v>161.000000018743</v>
      </c>
      <c r="M548" s="29"/>
    </row>
    <row r="549" spans="1:13">
      <c r="A549" s="187">
        <v>42928</v>
      </c>
      <c r="B549" s="168" t="s">
        <v>54</v>
      </c>
      <c r="C549" s="167" t="s">
        <v>36</v>
      </c>
      <c r="D549" s="154" t="s">
        <v>361</v>
      </c>
      <c r="E549" s="154" t="s">
        <v>342</v>
      </c>
      <c r="F549" s="69" t="s">
        <v>812</v>
      </c>
      <c r="G549" s="69">
        <v>10</v>
      </c>
      <c r="H549" s="273">
        <v>42925.375</v>
      </c>
      <c r="I549" s="273">
        <v>42925.4375</v>
      </c>
      <c r="J549" s="88">
        <f t="shared" si="20"/>
        <v>1.5</v>
      </c>
      <c r="K549" s="69">
        <v>23</v>
      </c>
      <c r="L549" s="276">
        <f t="shared" si="21"/>
        <v>34.5</v>
      </c>
      <c r="M549" s="29"/>
    </row>
    <row r="550" spans="1:13">
      <c r="A550" s="187">
        <v>42928</v>
      </c>
      <c r="B550" s="168" t="s">
        <v>54</v>
      </c>
      <c r="C550" s="167" t="s">
        <v>340</v>
      </c>
      <c r="D550" s="168" t="s">
        <v>528</v>
      </c>
      <c r="E550" s="155" t="s">
        <v>56</v>
      </c>
      <c r="F550" s="69" t="s">
        <v>812</v>
      </c>
      <c r="G550" s="69">
        <v>3</v>
      </c>
      <c r="H550" s="273">
        <v>42925.25</v>
      </c>
      <c r="I550" s="273">
        <v>42925.5833333333</v>
      </c>
      <c r="J550" s="88">
        <f t="shared" si="20"/>
        <v>7.99999999918509</v>
      </c>
      <c r="K550" s="69">
        <v>23</v>
      </c>
      <c r="L550" s="276">
        <f t="shared" si="21"/>
        <v>183.999999981257</v>
      </c>
      <c r="M550" s="29"/>
    </row>
    <row r="551" spans="1:13">
      <c r="A551" s="187">
        <v>42928</v>
      </c>
      <c r="B551" s="168" t="s">
        <v>54</v>
      </c>
      <c r="C551" s="167" t="s">
        <v>340</v>
      </c>
      <c r="D551" s="168" t="s">
        <v>528</v>
      </c>
      <c r="E551" s="155" t="s">
        <v>56</v>
      </c>
      <c r="F551" s="69" t="s">
        <v>812</v>
      </c>
      <c r="G551" s="69">
        <v>3</v>
      </c>
      <c r="H551" s="273">
        <v>42925.5833333333</v>
      </c>
      <c r="I551" s="273">
        <v>42925.7083333333</v>
      </c>
      <c r="J551" s="88">
        <f t="shared" si="20"/>
        <v>3</v>
      </c>
      <c r="K551" s="69">
        <v>23</v>
      </c>
      <c r="L551" s="276">
        <f t="shared" si="21"/>
        <v>69</v>
      </c>
      <c r="M551" s="29"/>
    </row>
    <row r="552" spans="1:13">
      <c r="A552" s="187">
        <v>42928</v>
      </c>
      <c r="B552" s="159" t="s">
        <v>54</v>
      </c>
      <c r="C552" s="176" t="s">
        <v>340</v>
      </c>
      <c r="D552" s="175" t="s">
        <v>501</v>
      </c>
      <c r="E552" s="175" t="s">
        <v>261</v>
      </c>
      <c r="F552" s="69" t="s">
        <v>812</v>
      </c>
      <c r="G552" s="69">
        <v>3</v>
      </c>
      <c r="H552" s="273">
        <v>42925.7083333333</v>
      </c>
      <c r="I552" s="273">
        <v>42925.8333333333</v>
      </c>
      <c r="J552" s="88">
        <f t="shared" si="20"/>
        <v>3</v>
      </c>
      <c r="K552" s="69">
        <v>23</v>
      </c>
      <c r="L552" s="276">
        <f t="shared" si="21"/>
        <v>69</v>
      </c>
      <c r="M552" s="29"/>
    </row>
    <row r="553" spans="1:13">
      <c r="A553" s="187">
        <v>42928</v>
      </c>
      <c r="B553" s="168" t="s">
        <v>54</v>
      </c>
      <c r="C553" s="167" t="s">
        <v>36</v>
      </c>
      <c r="D553" s="154" t="s">
        <v>361</v>
      </c>
      <c r="E553" s="154" t="s">
        <v>342</v>
      </c>
      <c r="F553" s="69" t="s">
        <v>695</v>
      </c>
      <c r="G553" s="69">
        <v>11</v>
      </c>
      <c r="H553" s="273">
        <v>42926.9791666667</v>
      </c>
      <c r="I553" s="273">
        <v>42927.3541666667</v>
      </c>
      <c r="J553" s="88">
        <f t="shared" si="20"/>
        <v>9</v>
      </c>
      <c r="K553" s="69">
        <v>23</v>
      </c>
      <c r="L553" s="276">
        <f t="shared" si="21"/>
        <v>207</v>
      </c>
      <c r="M553" s="29"/>
    </row>
    <row r="554" spans="1:13">
      <c r="A554" s="187">
        <v>42928</v>
      </c>
      <c r="B554" s="168" t="s">
        <v>54</v>
      </c>
      <c r="C554" s="167" t="s">
        <v>340</v>
      </c>
      <c r="D554" s="154" t="s">
        <v>571</v>
      </c>
      <c r="E554" s="155" t="s">
        <v>56</v>
      </c>
      <c r="F554" s="69" t="s">
        <v>1600</v>
      </c>
      <c r="G554" s="69">
        <v>3</v>
      </c>
      <c r="H554" s="273">
        <v>42925.8333333333</v>
      </c>
      <c r="I554" s="273">
        <v>42927.0416666667</v>
      </c>
      <c r="J554" s="88">
        <f t="shared" si="20"/>
        <v>29.0000000016298</v>
      </c>
      <c r="K554" s="69">
        <v>23</v>
      </c>
      <c r="L554" s="276">
        <f t="shared" si="21"/>
        <v>667.000000037486</v>
      </c>
      <c r="M554" s="29"/>
    </row>
    <row r="555" spans="1:13">
      <c r="A555" s="187">
        <v>42928</v>
      </c>
      <c r="B555" s="168" t="s">
        <v>54</v>
      </c>
      <c r="C555" s="167" t="s">
        <v>127</v>
      </c>
      <c r="D555" s="168" t="s">
        <v>537</v>
      </c>
      <c r="E555" s="155" t="s">
        <v>56</v>
      </c>
      <c r="F555" s="69" t="s">
        <v>812</v>
      </c>
      <c r="G555" s="69">
        <v>4</v>
      </c>
      <c r="H555" s="273">
        <v>42925.9583333333</v>
      </c>
      <c r="I555" s="273">
        <v>42926.5208333333</v>
      </c>
      <c r="J555" s="88">
        <f t="shared" si="20"/>
        <v>13.5</v>
      </c>
      <c r="K555" s="69">
        <v>23</v>
      </c>
      <c r="L555" s="276">
        <f t="shared" si="21"/>
        <v>310.5</v>
      </c>
      <c r="M555" s="29"/>
    </row>
    <row r="556" spans="1:13">
      <c r="A556" s="187">
        <v>42928</v>
      </c>
      <c r="B556" s="168" t="s">
        <v>54</v>
      </c>
      <c r="C556" s="167" t="s">
        <v>31</v>
      </c>
      <c r="D556" s="168" t="s">
        <v>539</v>
      </c>
      <c r="E556" s="155" t="s">
        <v>56</v>
      </c>
      <c r="F556" s="69" t="s">
        <v>812</v>
      </c>
      <c r="G556" s="69">
        <v>3</v>
      </c>
      <c r="H556" s="273">
        <v>42922.125</v>
      </c>
      <c r="I556" s="273">
        <v>42922.2916666667</v>
      </c>
      <c r="J556" s="88">
        <f t="shared" si="20"/>
        <v>4.00000000081491</v>
      </c>
      <c r="K556" s="69">
        <v>23</v>
      </c>
      <c r="L556" s="276">
        <f t="shared" si="21"/>
        <v>92.0000000187429</v>
      </c>
      <c r="M556" s="29"/>
    </row>
    <row r="557" spans="1:13">
      <c r="A557" s="187">
        <v>42930</v>
      </c>
      <c r="B557" s="168" t="s">
        <v>54</v>
      </c>
      <c r="C557" s="167" t="s">
        <v>127</v>
      </c>
      <c r="D557" s="168" t="s">
        <v>537</v>
      </c>
      <c r="E557" s="155" t="s">
        <v>56</v>
      </c>
      <c r="F557" s="69" t="s">
        <v>812</v>
      </c>
      <c r="G557" s="69">
        <v>4</v>
      </c>
      <c r="H557" s="273">
        <v>42927.5</v>
      </c>
      <c r="I557" s="273">
        <v>42927.5833333333</v>
      </c>
      <c r="J557" s="88">
        <f t="shared" si="20"/>
        <v>1.99999999918509</v>
      </c>
      <c r="K557" s="69">
        <v>23</v>
      </c>
      <c r="L557" s="276">
        <f t="shared" si="21"/>
        <v>45.9999999812571</v>
      </c>
      <c r="M557" s="29"/>
    </row>
    <row r="558" spans="1:13">
      <c r="A558" s="187">
        <v>42930</v>
      </c>
      <c r="B558" s="168" t="s">
        <v>54</v>
      </c>
      <c r="C558" s="167" t="s">
        <v>27</v>
      </c>
      <c r="D558" s="154" t="s">
        <v>579</v>
      </c>
      <c r="E558" s="155" t="s">
        <v>56</v>
      </c>
      <c r="F558" s="69" t="s">
        <v>812</v>
      </c>
      <c r="G558" s="69">
        <v>3</v>
      </c>
      <c r="H558" s="273">
        <v>42928.5416666667</v>
      </c>
      <c r="I558" s="273">
        <v>42928.6666666667</v>
      </c>
      <c r="J558" s="88">
        <f t="shared" si="20"/>
        <v>3</v>
      </c>
      <c r="K558" s="69">
        <v>23</v>
      </c>
      <c r="L558" s="276">
        <f t="shared" si="21"/>
        <v>69</v>
      </c>
      <c r="M558" s="29"/>
    </row>
    <row r="559" spans="1:13">
      <c r="A559" s="187">
        <v>42930</v>
      </c>
      <c r="B559" s="168" t="s">
        <v>54</v>
      </c>
      <c r="C559" s="167" t="s">
        <v>340</v>
      </c>
      <c r="D559" s="154" t="s">
        <v>578</v>
      </c>
      <c r="E559" s="155" t="s">
        <v>56</v>
      </c>
      <c r="F559" s="69" t="s">
        <v>1635</v>
      </c>
      <c r="G559" s="69">
        <v>4</v>
      </c>
      <c r="H559" s="273">
        <v>42927.4583333333</v>
      </c>
      <c r="I559" s="273">
        <v>42927.5</v>
      </c>
      <c r="J559" s="88">
        <f t="shared" si="20"/>
        <v>1.00000000081491</v>
      </c>
      <c r="K559" s="69">
        <v>23</v>
      </c>
      <c r="L559" s="276">
        <f t="shared" si="21"/>
        <v>23.0000000187429</v>
      </c>
      <c r="M559" s="29"/>
    </row>
    <row r="560" spans="1:13">
      <c r="A560" s="187">
        <v>42930</v>
      </c>
      <c r="B560" s="168" t="s">
        <v>54</v>
      </c>
      <c r="C560" s="167" t="s">
        <v>197</v>
      </c>
      <c r="D560" s="154" t="s">
        <v>572</v>
      </c>
      <c r="E560" s="155" t="s">
        <v>56</v>
      </c>
      <c r="F560" s="69" t="s">
        <v>812</v>
      </c>
      <c r="G560" s="69">
        <v>4</v>
      </c>
      <c r="H560" s="273">
        <v>42926.875</v>
      </c>
      <c r="I560" s="273">
        <v>42927.4583333333</v>
      </c>
      <c r="J560" s="88">
        <f t="shared" si="20"/>
        <v>13.9999999991851</v>
      </c>
      <c r="K560" s="69">
        <v>23</v>
      </c>
      <c r="L560" s="276">
        <f t="shared" si="21"/>
        <v>321.999999981257</v>
      </c>
      <c r="M560" s="29"/>
    </row>
    <row r="561" spans="1:13">
      <c r="A561" s="187">
        <v>42930</v>
      </c>
      <c r="B561" s="168" t="s">
        <v>54</v>
      </c>
      <c r="C561" s="167" t="s">
        <v>33</v>
      </c>
      <c r="D561" s="168" t="s">
        <v>541</v>
      </c>
      <c r="E561" s="155" t="s">
        <v>56</v>
      </c>
      <c r="F561" s="69" t="s">
        <v>695</v>
      </c>
      <c r="G561" s="69">
        <v>6</v>
      </c>
      <c r="H561" s="273">
        <v>42927.3333333333</v>
      </c>
      <c r="I561" s="273">
        <v>42928.3333333333</v>
      </c>
      <c r="J561" s="88">
        <f t="shared" si="20"/>
        <v>24</v>
      </c>
      <c r="K561" s="69">
        <v>23</v>
      </c>
      <c r="L561" s="276">
        <f t="shared" si="21"/>
        <v>552</v>
      </c>
      <c r="M561" s="29"/>
    </row>
    <row r="562" spans="1:13">
      <c r="A562" s="187">
        <v>42930</v>
      </c>
      <c r="B562" s="168" t="s">
        <v>54</v>
      </c>
      <c r="C562" s="161" t="s">
        <v>33</v>
      </c>
      <c r="D562" s="168" t="s">
        <v>215</v>
      </c>
      <c r="E562" s="155" t="s">
        <v>56</v>
      </c>
      <c r="F562" s="69" t="s">
        <v>1016</v>
      </c>
      <c r="G562" s="69">
        <v>10</v>
      </c>
      <c r="H562" s="273">
        <v>42927.8541666667</v>
      </c>
      <c r="I562" s="273">
        <v>42928.25</v>
      </c>
      <c r="J562" s="88">
        <f t="shared" si="20"/>
        <v>9.49999999918509</v>
      </c>
      <c r="K562" s="69">
        <v>23</v>
      </c>
      <c r="L562" s="276">
        <f t="shared" si="21"/>
        <v>218.499999981257</v>
      </c>
      <c r="M562" s="29"/>
    </row>
    <row r="563" spans="1:13">
      <c r="A563" s="187">
        <v>42930</v>
      </c>
      <c r="B563" s="168" t="s">
        <v>54</v>
      </c>
      <c r="C563" s="167" t="s">
        <v>30</v>
      </c>
      <c r="D563" s="154" t="s">
        <v>283</v>
      </c>
      <c r="E563" s="154" t="s">
        <v>284</v>
      </c>
      <c r="F563" s="69" t="s">
        <v>812</v>
      </c>
      <c r="G563" s="69">
        <v>11</v>
      </c>
      <c r="H563" s="273">
        <v>42926.9166666667</v>
      </c>
      <c r="I563" s="273">
        <v>42927.4166666667</v>
      </c>
      <c r="J563" s="88">
        <f t="shared" si="20"/>
        <v>12</v>
      </c>
      <c r="K563" s="69">
        <v>23</v>
      </c>
      <c r="L563" s="276">
        <f t="shared" si="21"/>
        <v>276</v>
      </c>
      <c r="M563" s="29"/>
    </row>
    <row r="564" spans="1:13">
      <c r="A564" s="187">
        <v>42932</v>
      </c>
      <c r="B564" s="168" t="s">
        <v>54</v>
      </c>
      <c r="C564" s="167" t="s">
        <v>127</v>
      </c>
      <c r="D564" s="168" t="s">
        <v>538</v>
      </c>
      <c r="E564" s="155" t="s">
        <v>56</v>
      </c>
      <c r="F564" s="69" t="s">
        <v>1603</v>
      </c>
      <c r="G564" s="69">
        <v>3</v>
      </c>
      <c r="H564" s="273">
        <v>42928.6666666667</v>
      </c>
      <c r="I564" s="273">
        <v>42929.6875</v>
      </c>
      <c r="J564" s="88">
        <f t="shared" si="20"/>
        <v>24.4999999991851</v>
      </c>
      <c r="K564" s="69">
        <v>23</v>
      </c>
      <c r="L564" s="276">
        <f t="shared" si="21"/>
        <v>563.499999981257</v>
      </c>
      <c r="M564" s="29"/>
    </row>
    <row r="565" spans="1:13">
      <c r="A565" s="187">
        <v>42932</v>
      </c>
      <c r="B565" s="168" t="s">
        <v>54</v>
      </c>
      <c r="C565" s="167" t="s">
        <v>38</v>
      </c>
      <c r="D565" s="154" t="s">
        <v>472</v>
      </c>
      <c r="E565" s="154" t="s">
        <v>261</v>
      </c>
      <c r="F565" s="69" t="s">
        <v>1636</v>
      </c>
      <c r="G565" s="69">
        <v>11</v>
      </c>
      <c r="H565" s="273">
        <v>42929.6666666667</v>
      </c>
      <c r="I565" s="273">
        <v>42929.6875</v>
      </c>
      <c r="J565" s="88">
        <f t="shared" si="20"/>
        <v>0.499999999185093</v>
      </c>
      <c r="K565" s="69">
        <v>23</v>
      </c>
      <c r="L565" s="276">
        <f t="shared" si="21"/>
        <v>11.4999999812571</v>
      </c>
      <c r="M565" s="29"/>
    </row>
    <row r="566" spans="1:13">
      <c r="A566" s="187">
        <v>42936</v>
      </c>
      <c r="B566" s="168" t="s">
        <v>54</v>
      </c>
      <c r="C566" s="167" t="s">
        <v>33</v>
      </c>
      <c r="D566" s="168" t="s">
        <v>541</v>
      </c>
      <c r="E566" s="155" t="s">
        <v>56</v>
      </c>
      <c r="F566" s="69" t="s">
        <v>751</v>
      </c>
      <c r="G566" s="69">
        <v>13</v>
      </c>
      <c r="H566" s="273">
        <v>42934.875</v>
      </c>
      <c r="I566" s="273">
        <v>42934.9583333333</v>
      </c>
      <c r="J566" s="88">
        <f t="shared" si="20"/>
        <v>1.99999999918509</v>
      </c>
      <c r="K566" s="69">
        <v>23</v>
      </c>
      <c r="L566" s="276">
        <f t="shared" si="21"/>
        <v>45.9999999812571</v>
      </c>
      <c r="M566" s="29"/>
    </row>
    <row r="567" spans="1:13">
      <c r="A567" s="187">
        <v>42936</v>
      </c>
      <c r="B567" s="168" t="s">
        <v>54</v>
      </c>
      <c r="C567" s="167" t="s">
        <v>127</v>
      </c>
      <c r="D567" s="168" t="s">
        <v>537</v>
      </c>
      <c r="E567" s="155" t="s">
        <v>56</v>
      </c>
      <c r="F567" s="69" t="s">
        <v>1637</v>
      </c>
      <c r="G567" s="69">
        <v>3</v>
      </c>
      <c r="H567" s="273">
        <v>42933.9583333333</v>
      </c>
      <c r="I567" s="273">
        <v>42934.9166666667</v>
      </c>
      <c r="J567" s="88">
        <f t="shared" si="20"/>
        <v>23.0000000016298</v>
      </c>
      <c r="K567" s="69">
        <v>23</v>
      </c>
      <c r="L567" s="276">
        <f t="shared" si="21"/>
        <v>529.000000037486</v>
      </c>
      <c r="M567" s="29"/>
    </row>
    <row r="568" spans="1:13">
      <c r="A568" s="187">
        <v>42936</v>
      </c>
      <c r="B568" s="159" t="s">
        <v>54</v>
      </c>
      <c r="C568" s="176" t="s">
        <v>39</v>
      </c>
      <c r="D568" s="175" t="s">
        <v>503</v>
      </c>
      <c r="E568" s="154" t="s">
        <v>504</v>
      </c>
      <c r="F568" s="69" t="s">
        <v>812</v>
      </c>
      <c r="G568" s="69">
        <v>4</v>
      </c>
      <c r="H568" s="273">
        <v>42933.9166666667</v>
      </c>
      <c r="I568" s="273">
        <v>42934.6041666667</v>
      </c>
      <c r="J568" s="88">
        <f t="shared" si="20"/>
        <v>16.5</v>
      </c>
      <c r="K568" s="69">
        <v>23</v>
      </c>
      <c r="L568" s="276">
        <f t="shared" si="21"/>
        <v>379.5</v>
      </c>
      <c r="M568" s="29"/>
    </row>
    <row r="569" spans="1:13">
      <c r="A569" s="187">
        <v>42936</v>
      </c>
      <c r="B569" s="168" t="s">
        <v>54</v>
      </c>
      <c r="C569" s="161" t="s">
        <v>38</v>
      </c>
      <c r="D569" s="166" t="s">
        <v>259</v>
      </c>
      <c r="E569" s="68" t="s">
        <v>257</v>
      </c>
      <c r="F569" s="69" t="s">
        <v>754</v>
      </c>
      <c r="G569" s="69">
        <v>4</v>
      </c>
      <c r="H569" s="273">
        <v>42933.5208333333</v>
      </c>
      <c r="I569" s="273">
        <v>42933.9166666667</v>
      </c>
      <c r="J569" s="88">
        <f t="shared" si="20"/>
        <v>9.50000000162981</v>
      </c>
      <c r="K569" s="69">
        <v>23</v>
      </c>
      <c r="L569" s="276">
        <f t="shared" si="21"/>
        <v>218.500000037486</v>
      </c>
      <c r="M569" s="29"/>
    </row>
    <row r="570" spans="1:13">
      <c r="A570" s="187">
        <v>42936</v>
      </c>
      <c r="B570" s="168" t="s">
        <v>54</v>
      </c>
      <c r="C570" s="167" t="s">
        <v>340</v>
      </c>
      <c r="D570" s="154" t="s">
        <v>568</v>
      </c>
      <c r="E570" s="155" t="s">
        <v>56</v>
      </c>
      <c r="F570" s="69" t="s">
        <v>695</v>
      </c>
      <c r="G570" s="69">
        <v>5</v>
      </c>
      <c r="H570" s="273">
        <v>42933.2916666667</v>
      </c>
      <c r="I570" s="273">
        <v>42933.9583333333</v>
      </c>
      <c r="J570" s="88">
        <f t="shared" si="20"/>
        <v>15.9999999983702</v>
      </c>
      <c r="K570" s="69">
        <v>23</v>
      </c>
      <c r="L570" s="276">
        <f t="shared" si="21"/>
        <v>367.999999962514</v>
      </c>
      <c r="M570" s="29"/>
    </row>
    <row r="571" spans="1:13">
      <c r="A571" s="187">
        <v>42936</v>
      </c>
      <c r="B571" s="159" t="s">
        <v>54</v>
      </c>
      <c r="C571" s="176" t="s">
        <v>39</v>
      </c>
      <c r="D571" s="175" t="s">
        <v>503</v>
      </c>
      <c r="E571" s="154" t="s">
        <v>504</v>
      </c>
      <c r="F571" s="69" t="s">
        <v>695</v>
      </c>
      <c r="G571" s="69">
        <v>14</v>
      </c>
      <c r="H571" s="273">
        <v>42931.6458333333</v>
      </c>
      <c r="I571" s="273">
        <v>42931.7083333333</v>
      </c>
      <c r="J571" s="88">
        <f t="shared" si="20"/>
        <v>1.5</v>
      </c>
      <c r="K571" s="69">
        <v>23</v>
      </c>
      <c r="L571" s="276">
        <f t="shared" si="21"/>
        <v>34.5</v>
      </c>
      <c r="M571" s="29"/>
    </row>
    <row r="572" spans="1:13">
      <c r="A572" s="187">
        <v>42936</v>
      </c>
      <c r="B572" s="168" t="s">
        <v>54</v>
      </c>
      <c r="C572" s="161" t="s">
        <v>46</v>
      </c>
      <c r="D572" s="168" t="s">
        <v>217</v>
      </c>
      <c r="E572" s="155" t="s">
        <v>56</v>
      </c>
      <c r="F572" s="69" t="s">
        <v>812</v>
      </c>
      <c r="G572" s="69">
        <v>14</v>
      </c>
      <c r="H572" s="273">
        <v>42931.4375</v>
      </c>
      <c r="I572" s="273">
        <v>42931.4791666667</v>
      </c>
      <c r="J572" s="88">
        <f t="shared" si="20"/>
        <v>1.00000000081491</v>
      </c>
      <c r="K572" s="69">
        <v>23</v>
      </c>
      <c r="L572" s="276">
        <f t="shared" si="21"/>
        <v>23.0000000187429</v>
      </c>
      <c r="M572" s="29"/>
    </row>
    <row r="573" spans="1:13">
      <c r="A573" s="187">
        <v>42936</v>
      </c>
      <c r="B573" s="168" t="s">
        <v>54</v>
      </c>
      <c r="C573" s="167" t="s">
        <v>27</v>
      </c>
      <c r="D573" s="168" t="s">
        <v>542</v>
      </c>
      <c r="E573" s="155" t="s">
        <v>56</v>
      </c>
      <c r="F573" s="69" t="s">
        <v>1293</v>
      </c>
      <c r="G573" s="69">
        <v>14</v>
      </c>
      <c r="H573" s="273">
        <v>42931.3125</v>
      </c>
      <c r="I573" s="273">
        <v>42931.4375</v>
      </c>
      <c r="J573" s="88">
        <f t="shared" si="20"/>
        <v>3</v>
      </c>
      <c r="K573" s="69">
        <v>23</v>
      </c>
      <c r="L573" s="276">
        <f t="shared" si="21"/>
        <v>69</v>
      </c>
      <c r="M573" s="29"/>
    </row>
    <row r="574" spans="1:13">
      <c r="A574" s="187">
        <v>42936</v>
      </c>
      <c r="B574" s="168" t="s">
        <v>54</v>
      </c>
      <c r="C574" s="167" t="s">
        <v>127</v>
      </c>
      <c r="D574" s="168" t="s">
        <v>537</v>
      </c>
      <c r="E574" s="155" t="s">
        <v>56</v>
      </c>
      <c r="F574" s="69" t="s">
        <v>690</v>
      </c>
      <c r="G574" s="69">
        <v>10</v>
      </c>
      <c r="H574" s="273">
        <v>42932.6666666667</v>
      </c>
      <c r="I574" s="273">
        <v>42932.875</v>
      </c>
      <c r="J574" s="88">
        <f t="shared" si="20"/>
        <v>4.99999999918509</v>
      </c>
      <c r="K574" s="69">
        <v>23</v>
      </c>
      <c r="L574" s="276">
        <f t="shared" si="21"/>
        <v>114.999999981257</v>
      </c>
      <c r="M574" s="29"/>
    </row>
    <row r="575" spans="1:13">
      <c r="A575" s="187">
        <v>42936</v>
      </c>
      <c r="B575" s="168" t="s">
        <v>54</v>
      </c>
      <c r="C575" s="167" t="s">
        <v>38</v>
      </c>
      <c r="D575" s="154" t="s">
        <v>467</v>
      </c>
      <c r="E575" s="154" t="s">
        <v>465</v>
      </c>
      <c r="F575" s="69" t="s">
        <v>690</v>
      </c>
      <c r="G575" s="69">
        <v>4</v>
      </c>
      <c r="H575" s="273">
        <v>42932.625</v>
      </c>
      <c r="I575" s="273">
        <v>42933.0833333333</v>
      </c>
      <c r="J575" s="88">
        <f t="shared" si="20"/>
        <v>10.9999999991851</v>
      </c>
      <c r="K575" s="69">
        <v>23</v>
      </c>
      <c r="L575" s="276">
        <f t="shared" si="21"/>
        <v>252.999999981257</v>
      </c>
      <c r="M575" s="29"/>
    </row>
    <row r="576" spans="1:13">
      <c r="A576" s="187">
        <v>42936</v>
      </c>
      <c r="B576" s="168" t="s">
        <v>54</v>
      </c>
      <c r="C576" s="167" t="s">
        <v>36</v>
      </c>
      <c r="D576" s="154" t="s">
        <v>361</v>
      </c>
      <c r="E576" s="154" t="s">
        <v>342</v>
      </c>
      <c r="F576" s="69" t="s">
        <v>695</v>
      </c>
      <c r="G576" s="69">
        <v>10</v>
      </c>
      <c r="H576" s="273">
        <v>42932.2916666667</v>
      </c>
      <c r="I576" s="273">
        <v>42932.6875</v>
      </c>
      <c r="J576" s="88">
        <f t="shared" si="20"/>
        <v>9.49999999918509</v>
      </c>
      <c r="K576" s="69">
        <v>23</v>
      </c>
      <c r="L576" s="276">
        <f t="shared" si="21"/>
        <v>218.499999981257</v>
      </c>
      <c r="M576" s="29"/>
    </row>
    <row r="577" spans="1:13">
      <c r="A577" s="187">
        <v>42936</v>
      </c>
      <c r="B577" s="168" t="s">
        <v>54</v>
      </c>
      <c r="C577" s="167" t="s">
        <v>328</v>
      </c>
      <c r="D577" s="154" t="s">
        <v>430</v>
      </c>
      <c r="E577" s="154" t="s">
        <v>280</v>
      </c>
      <c r="F577" s="69" t="s">
        <v>812</v>
      </c>
      <c r="G577" s="69">
        <v>3</v>
      </c>
      <c r="H577" s="273">
        <v>42930.9791666667</v>
      </c>
      <c r="I577" s="273">
        <v>42933.6666666667</v>
      </c>
      <c r="J577" s="88">
        <f t="shared" si="20"/>
        <v>64.5</v>
      </c>
      <c r="K577" s="69">
        <v>23</v>
      </c>
      <c r="L577" s="276">
        <f t="shared" si="21"/>
        <v>1483.5</v>
      </c>
      <c r="M577" s="29"/>
    </row>
    <row r="578" spans="1:13">
      <c r="A578" s="187">
        <v>42936</v>
      </c>
      <c r="B578" s="168" t="s">
        <v>54</v>
      </c>
      <c r="C578" s="167" t="s">
        <v>328</v>
      </c>
      <c r="D578" s="154" t="s">
        <v>430</v>
      </c>
      <c r="E578" s="154" t="s">
        <v>280</v>
      </c>
      <c r="F578" s="69" t="s">
        <v>695</v>
      </c>
      <c r="G578" s="69">
        <v>4</v>
      </c>
      <c r="H578" s="273">
        <v>42929.6875</v>
      </c>
      <c r="I578" s="273">
        <v>42930.625</v>
      </c>
      <c r="J578" s="88">
        <f t="shared" si="20"/>
        <v>22.5</v>
      </c>
      <c r="K578" s="69">
        <v>23</v>
      </c>
      <c r="L578" s="276">
        <f t="shared" si="21"/>
        <v>517.5</v>
      </c>
      <c r="M578" s="29"/>
    </row>
    <row r="579" spans="1:13">
      <c r="A579" s="187">
        <v>42936</v>
      </c>
      <c r="B579" s="168" t="s">
        <v>54</v>
      </c>
      <c r="C579" s="167" t="s">
        <v>328</v>
      </c>
      <c r="D579" s="154" t="s">
        <v>329</v>
      </c>
      <c r="E579" s="154" t="s">
        <v>330</v>
      </c>
      <c r="F579" s="69" t="s">
        <v>695</v>
      </c>
      <c r="G579" s="69">
        <v>10</v>
      </c>
      <c r="H579" s="273">
        <v>42932.1666666667</v>
      </c>
      <c r="I579" s="273">
        <v>42932.2916666667</v>
      </c>
      <c r="J579" s="88">
        <f t="shared" si="20"/>
        <v>3</v>
      </c>
      <c r="K579" s="69">
        <v>23</v>
      </c>
      <c r="L579" s="276">
        <f t="shared" si="21"/>
        <v>69</v>
      </c>
      <c r="M579" s="29"/>
    </row>
    <row r="580" spans="1:13">
      <c r="A580" s="187">
        <v>42940</v>
      </c>
      <c r="B580" s="168" t="s">
        <v>54</v>
      </c>
      <c r="C580" s="167" t="s">
        <v>328</v>
      </c>
      <c r="D580" s="154" t="s">
        <v>329</v>
      </c>
      <c r="E580" s="154" t="s">
        <v>330</v>
      </c>
      <c r="F580" s="69" t="s">
        <v>1638</v>
      </c>
      <c r="G580" s="69">
        <v>4</v>
      </c>
      <c r="H580" s="273">
        <v>42936.4375</v>
      </c>
      <c r="I580" s="273">
        <v>42936.6666666667</v>
      </c>
      <c r="J580" s="88">
        <f t="shared" si="20"/>
        <v>5.50000000081491</v>
      </c>
      <c r="K580" s="69">
        <v>23</v>
      </c>
      <c r="L580" s="276">
        <f t="shared" si="21"/>
        <v>126.500000018743</v>
      </c>
      <c r="M580" s="29"/>
    </row>
    <row r="581" spans="1:13">
      <c r="A581" s="187">
        <v>42940</v>
      </c>
      <c r="B581" s="168" t="s">
        <v>54</v>
      </c>
      <c r="C581" s="167" t="s">
        <v>340</v>
      </c>
      <c r="D581" s="154" t="s">
        <v>571</v>
      </c>
      <c r="E581" s="155" t="s">
        <v>56</v>
      </c>
      <c r="F581" s="69" t="s">
        <v>812</v>
      </c>
      <c r="G581" s="69">
        <v>4</v>
      </c>
      <c r="H581" s="273">
        <v>42936.2708333333</v>
      </c>
      <c r="I581" s="273">
        <v>42936.4375</v>
      </c>
      <c r="J581" s="88">
        <f t="shared" si="20"/>
        <v>4.00000000081491</v>
      </c>
      <c r="K581" s="69">
        <v>23</v>
      </c>
      <c r="L581" s="276">
        <f t="shared" si="21"/>
        <v>92.0000000187429</v>
      </c>
      <c r="M581" s="29"/>
    </row>
    <row r="582" spans="1:13">
      <c r="A582" s="187">
        <v>42940</v>
      </c>
      <c r="B582" s="168" t="s">
        <v>54</v>
      </c>
      <c r="C582" s="167" t="s">
        <v>197</v>
      </c>
      <c r="D582" s="154" t="s">
        <v>569</v>
      </c>
      <c r="E582" s="155" t="s">
        <v>56</v>
      </c>
      <c r="F582" s="69" t="s">
        <v>695</v>
      </c>
      <c r="G582" s="69">
        <v>5</v>
      </c>
      <c r="H582" s="273">
        <v>42933.9583333333</v>
      </c>
      <c r="I582" s="273">
        <v>42936.25</v>
      </c>
      <c r="J582" s="88">
        <f t="shared" si="20"/>
        <v>55.0000000008149</v>
      </c>
      <c r="K582" s="69">
        <v>23</v>
      </c>
      <c r="L582" s="276">
        <f t="shared" si="21"/>
        <v>1265.00000001874</v>
      </c>
      <c r="M582" s="29"/>
    </row>
    <row r="583" spans="1:13">
      <c r="A583" s="187">
        <v>42940</v>
      </c>
      <c r="B583" s="159" t="s">
        <v>54</v>
      </c>
      <c r="C583" s="167" t="s">
        <v>31</v>
      </c>
      <c r="D583" s="175" t="s">
        <v>515</v>
      </c>
      <c r="E583" s="155" t="s">
        <v>56</v>
      </c>
      <c r="F583" s="69" t="s">
        <v>812</v>
      </c>
      <c r="G583" s="69">
        <v>6</v>
      </c>
      <c r="H583" s="273">
        <v>42931.9583333333</v>
      </c>
      <c r="I583" s="273">
        <v>42932.0833333333</v>
      </c>
      <c r="J583" s="88">
        <f t="shared" si="20"/>
        <v>3</v>
      </c>
      <c r="K583" s="69">
        <v>23</v>
      </c>
      <c r="L583" s="276">
        <f t="shared" si="21"/>
        <v>69</v>
      </c>
      <c r="M583" s="29"/>
    </row>
    <row r="584" spans="1:13">
      <c r="A584" s="187">
        <v>42940</v>
      </c>
      <c r="B584" s="168" t="s">
        <v>54</v>
      </c>
      <c r="C584" s="167" t="s">
        <v>36</v>
      </c>
      <c r="D584" s="154" t="s">
        <v>361</v>
      </c>
      <c r="E584" s="154" t="s">
        <v>342</v>
      </c>
      <c r="F584" s="69" t="s">
        <v>695</v>
      </c>
      <c r="G584" s="69">
        <v>6</v>
      </c>
      <c r="H584" s="273">
        <v>42931.6458333333</v>
      </c>
      <c r="I584" s="273">
        <v>42931.9583333333</v>
      </c>
      <c r="J584" s="88">
        <f t="shared" si="20"/>
        <v>7.5</v>
      </c>
      <c r="K584" s="69">
        <v>23</v>
      </c>
      <c r="L584" s="276">
        <f t="shared" si="21"/>
        <v>172.5</v>
      </c>
      <c r="M584" s="29"/>
    </row>
    <row r="585" spans="1:13">
      <c r="A585" s="187">
        <v>42940</v>
      </c>
      <c r="B585" s="159" t="s">
        <v>54</v>
      </c>
      <c r="C585" s="167" t="s">
        <v>31</v>
      </c>
      <c r="D585" s="175" t="s">
        <v>515</v>
      </c>
      <c r="E585" s="155" t="s">
        <v>56</v>
      </c>
      <c r="F585" s="69" t="s">
        <v>812</v>
      </c>
      <c r="G585" s="69">
        <v>6</v>
      </c>
      <c r="H585" s="273">
        <v>42931.5208333333</v>
      </c>
      <c r="I585" s="273">
        <v>42931.6458333333</v>
      </c>
      <c r="J585" s="88">
        <f t="shared" si="20"/>
        <v>3</v>
      </c>
      <c r="K585" s="69">
        <v>23</v>
      </c>
      <c r="L585" s="276">
        <f t="shared" si="21"/>
        <v>69</v>
      </c>
      <c r="M585" s="29"/>
    </row>
    <row r="586" spans="1:13">
      <c r="A586" s="187">
        <v>42940</v>
      </c>
      <c r="B586" s="168" t="s">
        <v>54</v>
      </c>
      <c r="C586" s="167" t="s">
        <v>38</v>
      </c>
      <c r="D586" s="154" t="s">
        <v>467</v>
      </c>
      <c r="E586" s="154" t="s">
        <v>465</v>
      </c>
      <c r="F586" s="69" t="s">
        <v>1570</v>
      </c>
      <c r="G586" s="69">
        <v>9</v>
      </c>
      <c r="H586" s="273">
        <v>42935.875</v>
      </c>
      <c r="I586" s="273">
        <v>42936.5833333333</v>
      </c>
      <c r="J586" s="88">
        <f t="shared" si="20"/>
        <v>16.9999999991851</v>
      </c>
      <c r="K586" s="69">
        <v>23</v>
      </c>
      <c r="L586" s="276">
        <f t="shared" si="21"/>
        <v>390.999999981257</v>
      </c>
      <c r="M586" s="29"/>
    </row>
    <row r="587" spans="1:13">
      <c r="A587" s="187">
        <v>42940</v>
      </c>
      <c r="B587" s="168" t="s">
        <v>54</v>
      </c>
      <c r="C587" s="167" t="s">
        <v>38</v>
      </c>
      <c r="D587" s="154" t="s">
        <v>467</v>
      </c>
      <c r="E587" s="154" t="s">
        <v>465</v>
      </c>
      <c r="F587" s="69" t="s">
        <v>1570</v>
      </c>
      <c r="G587" s="69">
        <v>10</v>
      </c>
      <c r="H587" s="273">
        <v>42936.2916666667</v>
      </c>
      <c r="I587" s="273">
        <v>42936.4166666667</v>
      </c>
      <c r="J587" s="88">
        <f t="shared" si="20"/>
        <v>3</v>
      </c>
      <c r="K587" s="69">
        <v>23</v>
      </c>
      <c r="L587" s="276">
        <f t="shared" si="21"/>
        <v>69</v>
      </c>
      <c r="M587" s="29"/>
    </row>
    <row r="588" spans="1:13">
      <c r="A588" s="187">
        <v>42940</v>
      </c>
      <c r="B588" s="168" t="s">
        <v>54</v>
      </c>
      <c r="C588" s="167" t="s">
        <v>27</v>
      </c>
      <c r="D588" s="168" t="s">
        <v>535</v>
      </c>
      <c r="E588" s="155" t="s">
        <v>56</v>
      </c>
      <c r="F588" s="69" t="s">
        <v>695</v>
      </c>
      <c r="G588" s="69">
        <v>9</v>
      </c>
      <c r="H588" s="273">
        <v>42936.4166666667</v>
      </c>
      <c r="I588" s="273">
        <v>42937.2916666667</v>
      </c>
      <c r="J588" s="88">
        <f t="shared" si="20"/>
        <v>21</v>
      </c>
      <c r="K588" s="69">
        <v>23</v>
      </c>
      <c r="L588" s="276">
        <f t="shared" si="21"/>
        <v>483</v>
      </c>
      <c r="M588" s="29"/>
    </row>
    <row r="589" spans="1:13">
      <c r="A589" s="187">
        <v>42940</v>
      </c>
      <c r="B589" s="168" t="s">
        <v>54</v>
      </c>
      <c r="C589" s="161" t="s">
        <v>33</v>
      </c>
      <c r="D589" s="168" t="s">
        <v>520</v>
      </c>
      <c r="E589" s="155" t="s">
        <v>56</v>
      </c>
      <c r="F589" s="69" t="s">
        <v>1639</v>
      </c>
      <c r="G589" s="69">
        <v>10</v>
      </c>
      <c r="H589" s="273">
        <v>42933.25</v>
      </c>
      <c r="I589" s="273">
        <v>42933.5416666667</v>
      </c>
      <c r="J589" s="88">
        <f t="shared" si="20"/>
        <v>7.00000000081491</v>
      </c>
      <c r="K589" s="69">
        <v>23</v>
      </c>
      <c r="L589" s="276">
        <f t="shared" si="21"/>
        <v>161.000000018743</v>
      </c>
      <c r="M589" s="29"/>
    </row>
    <row r="590" spans="1:13">
      <c r="A590" s="187">
        <v>42940</v>
      </c>
      <c r="B590" s="168" t="s">
        <v>54</v>
      </c>
      <c r="C590" s="161" t="s">
        <v>33</v>
      </c>
      <c r="D590" s="168" t="s">
        <v>520</v>
      </c>
      <c r="E590" s="155" t="s">
        <v>56</v>
      </c>
      <c r="F590" s="69" t="s">
        <v>695</v>
      </c>
      <c r="G590" s="69">
        <v>12</v>
      </c>
      <c r="H590" s="273">
        <v>42934.6666666667</v>
      </c>
      <c r="I590" s="273">
        <v>42936.6666666667</v>
      </c>
      <c r="J590" s="88">
        <f t="shared" si="20"/>
        <v>48</v>
      </c>
      <c r="K590" s="69">
        <v>23</v>
      </c>
      <c r="L590" s="276">
        <f t="shared" si="21"/>
        <v>1104</v>
      </c>
      <c r="M590" s="29"/>
    </row>
    <row r="591" spans="1:13">
      <c r="A591" s="187">
        <v>42940</v>
      </c>
      <c r="B591" s="168" t="s">
        <v>54</v>
      </c>
      <c r="C591" s="167" t="s">
        <v>33</v>
      </c>
      <c r="D591" s="154" t="s">
        <v>544</v>
      </c>
      <c r="E591" s="155" t="s">
        <v>56</v>
      </c>
      <c r="F591" s="69" t="s">
        <v>751</v>
      </c>
      <c r="G591" s="69">
        <v>3</v>
      </c>
      <c r="H591" s="273">
        <v>42938.5208333333</v>
      </c>
      <c r="I591" s="273">
        <v>42938.7916666667</v>
      </c>
      <c r="J591" s="88">
        <f t="shared" si="20"/>
        <v>6.50000000162981</v>
      </c>
      <c r="K591" s="69">
        <v>23</v>
      </c>
      <c r="L591" s="276">
        <f t="shared" si="21"/>
        <v>149.500000037486</v>
      </c>
      <c r="M591" s="29"/>
    </row>
    <row r="592" spans="1:13">
      <c r="A592" s="187">
        <v>42940</v>
      </c>
      <c r="B592" s="168" t="s">
        <v>54</v>
      </c>
      <c r="C592" s="167" t="s">
        <v>27</v>
      </c>
      <c r="D592" s="168" t="s">
        <v>534</v>
      </c>
      <c r="E592" s="155" t="s">
        <v>56</v>
      </c>
      <c r="F592" s="69" t="s">
        <v>1611</v>
      </c>
      <c r="G592" s="69">
        <v>4</v>
      </c>
      <c r="H592" s="273">
        <v>42936.6666666667</v>
      </c>
      <c r="I592" s="273">
        <v>42937.4583333333</v>
      </c>
      <c r="J592" s="88">
        <f t="shared" si="20"/>
        <v>18.9999999983702</v>
      </c>
      <c r="K592" s="69">
        <v>23</v>
      </c>
      <c r="L592" s="276">
        <f t="shared" si="21"/>
        <v>436.999999962514</v>
      </c>
      <c r="M592" s="29"/>
    </row>
    <row r="593" spans="1:13">
      <c r="A593" s="187">
        <v>42940</v>
      </c>
      <c r="B593" s="168" t="s">
        <v>54</v>
      </c>
      <c r="C593" s="167" t="s">
        <v>38</v>
      </c>
      <c r="D593" s="154" t="s">
        <v>467</v>
      </c>
      <c r="E593" s="154" t="s">
        <v>465</v>
      </c>
      <c r="F593" s="69" t="s">
        <v>812</v>
      </c>
      <c r="G593" s="69">
        <v>12</v>
      </c>
      <c r="H593" s="273">
        <v>42938.625</v>
      </c>
      <c r="I593" s="273">
        <v>42938.9583333333</v>
      </c>
      <c r="J593" s="88">
        <f t="shared" si="20"/>
        <v>7.99999999918509</v>
      </c>
      <c r="K593" s="69">
        <v>23</v>
      </c>
      <c r="L593" s="276">
        <f t="shared" si="21"/>
        <v>183.999999981257</v>
      </c>
      <c r="M593" s="29"/>
    </row>
    <row r="594" spans="1:13">
      <c r="A594" s="187">
        <v>42940</v>
      </c>
      <c r="B594" s="168" t="s">
        <v>54</v>
      </c>
      <c r="C594" s="161" t="s">
        <v>127</v>
      </c>
      <c r="D594" s="168" t="s">
        <v>521</v>
      </c>
      <c r="E594" s="155" t="s">
        <v>56</v>
      </c>
      <c r="F594" s="69" t="s">
        <v>812</v>
      </c>
      <c r="G594" s="69">
        <v>14</v>
      </c>
      <c r="H594" s="273">
        <v>42937.4583333333</v>
      </c>
      <c r="I594" s="273">
        <v>42937.625</v>
      </c>
      <c r="J594" s="88">
        <f t="shared" si="20"/>
        <v>4.00000000081491</v>
      </c>
      <c r="K594" s="69">
        <v>23</v>
      </c>
      <c r="L594" s="276">
        <f t="shared" si="21"/>
        <v>92.0000000187429</v>
      </c>
      <c r="M594" s="29"/>
    </row>
    <row r="595" spans="1:13">
      <c r="A595" s="187">
        <v>42947</v>
      </c>
      <c r="B595" s="168" t="s">
        <v>54</v>
      </c>
      <c r="C595" s="167" t="s">
        <v>33</v>
      </c>
      <c r="D595" s="154" t="s">
        <v>544</v>
      </c>
      <c r="E595" s="155" t="s">
        <v>56</v>
      </c>
      <c r="F595" s="69" t="s">
        <v>751</v>
      </c>
      <c r="G595" s="69">
        <v>14</v>
      </c>
      <c r="H595" s="273">
        <v>42940.5416666667</v>
      </c>
      <c r="I595" s="273">
        <v>42940.9166666667</v>
      </c>
      <c r="J595" s="88">
        <f t="shared" si="20"/>
        <v>9</v>
      </c>
      <c r="K595" s="69">
        <v>23</v>
      </c>
      <c r="L595" s="276">
        <f t="shared" si="21"/>
        <v>207</v>
      </c>
      <c r="M595" s="29"/>
    </row>
    <row r="596" spans="1:13">
      <c r="A596" s="187">
        <v>42947</v>
      </c>
      <c r="B596" s="168" t="s">
        <v>54</v>
      </c>
      <c r="C596" s="167" t="s">
        <v>82</v>
      </c>
      <c r="D596" s="154" t="s">
        <v>443</v>
      </c>
      <c r="E596" s="154" t="s">
        <v>280</v>
      </c>
      <c r="F596" s="69"/>
      <c r="G596" s="69">
        <v>13</v>
      </c>
      <c r="H596" s="273">
        <v>42937.5</v>
      </c>
      <c r="I596" s="273">
        <v>42940.5833333333</v>
      </c>
      <c r="J596" s="88">
        <f t="shared" si="20"/>
        <v>73.9999999991851</v>
      </c>
      <c r="K596" s="69">
        <v>23</v>
      </c>
      <c r="L596" s="276">
        <f t="shared" si="21"/>
        <v>1701.99999998126</v>
      </c>
      <c r="M596" s="29"/>
    </row>
    <row r="597" spans="1:13">
      <c r="A597" s="187">
        <v>42947</v>
      </c>
      <c r="B597" s="168" t="s">
        <v>54</v>
      </c>
      <c r="C597" s="167" t="s">
        <v>38</v>
      </c>
      <c r="D597" s="154" t="s">
        <v>256</v>
      </c>
      <c r="E597" s="154" t="s">
        <v>344</v>
      </c>
      <c r="F597" s="69" t="s">
        <v>695</v>
      </c>
      <c r="G597" s="69">
        <v>8</v>
      </c>
      <c r="H597" s="273">
        <v>42939.4166666667</v>
      </c>
      <c r="I597" s="273">
        <v>42939.75</v>
      </c>
      <c r="J597" s="88">
        <f t="shared" si="20"/>
        <v>7.99999999918509</v>
      </c>
      <c r="K597" s="69">
        <v>23</v>
      </c>
      <c r="L597" s="276">
        <f t="shared" si="21"/>
        <v>183.999999981257</v>
      </c>
      <c r="M597" s="29"/>
    </row>
    <row r="598" spans="1:13">
      <c r="A598" s="187">
        <v>42947</v>
      </c>
      <c r="B598" s="168" t="s">
        <v>54</v>
      </c>
      <c r="C598" s="167" t="s">
        <v>328</v>
      </c>
      <c r="D598" s="154" t="s">
        <v>432</v>
      </c>
      <c r="E598" s="154" t="s">
        <v>280</v>
      </c>
      <c r="F598" s="69" t="s">
        <v>812</v>
      </c>
      <c r="G598" s="69">
        <v>7</v>
      </c>
      <c r="H598" s="273">
        <v>42939.3958333333</v>
      </c>
      <c r="I598" s="273">
        <v>42940.2083333333</v>
      </c>
      <c r="J598" s="88">
        <f t="shared" si="20"/>
        <v>19.5</v>
      </c>
      <c r="K598" s="69">
        <v>23</v>
      </c>
      <c r="L598" s="276">
        <f t="shared" si="21"/>
        <v>448.5</v>
      </c>
      <c r="M598" s="29"/>
    </row>
    <row r="599" spans="1:13">
      <c r="A599" s="187">
        <v>42947</v>
      </c>
      <c r="B599" s="168" t="s">
        <v>54</v>
      </c>
      <c r="C599" s="167" t="s">
        <v>30</v>
      </c>
      <c r="D599" s="154" t="s">
        <v>580</v>
      </c>
      <c r="E599" s="155" t="s">
        <v>56</v>
      </c>
      <c r="F599" s="69" t="s">
        <v>695</v>
      </c>
      <c r="G599" s="69">
        <v>4</v>
      </c>
      <c r="H599" s="273">
        <v>42940.6875</v>
      </c>
      <c r="I599" s="273">
        <v>42940.9375</v>
      </c>
      <c r="J599" s="88">
        <f t="shared" si="20"/>
        <v>6</v>
      </c>
      <c r="K599" s="69">
        <v>23</v>
      </c>
      <c r="L599" s="276">
        <f t="shared" si="21"/>
        <v>138</v>
      </c>
      <c r="M599" s="29"/>
    </row>
    <row r="600" spans="1:13">
      <c r="A600" s="187">
        <v>42947</v>
      </c>
      <c r="B600" s="168" t="s">
        <v>54</v>
      </c>
      <c r="C600" s="167" t="s">
        <v>33</v>
      </c>
      <c r="D600" s="168" t="s">
        <v>541</v>
      </c>
      <c r="E600" s="155" t="s">
        <v>56</v>
      </c>
      <c r="F600" s="69" t="s">
        <v>1594</v>
      </c>
      <c r="G600" s="69">
        <v>4</v>
      </c>
      <c r="H600" s="273">
        <v>42939.8958333333</v>
      </c>
      <c r="I600" s="273">
        <v>42940.6875</v>
      </c>
      <c r="J600" s="88">
        <f t="shared" si="20"/>
        <v>19.0000000008149</v>
      </c>
      <c r="K600" s="69">
        <v>23</v>
      </c>
      <c r="L600" s="276">
        <f t="shared" ref="L600:L605" si="22">J600*K600</f>
        <v>437.000000018743</v>
      </c>
      <c r="M600" s="29"/>
    </row>
    <row r="601" spans="1:13">
      <c r="A601" s="187">
        <v>42947</v>
      </c>
      <c r="B601" s="168" t="s">
        <v>54</v>
      </c>
      <c r="C601" s="167" t="s">
        <v>33</v>
      </c>
      <c r="D601" s="154" t="s">
        <v>544</v>
      </c>
      <c r="E601" s="155" t="s">
        <v>56</v>
      </c>
      <c r="F601" s="69" t="s">
        <v>1594</v>
      </c>
      <c r="G601" s="69">
        <v>4</v>
      </c>
      <c r="H601" s="273">
        <v>42939</v>
      </c>
      <c r="I601" s="273">
        <v>42939.7083333333</v>
      </c>
      <c r="J601" s="88">
        <f>(I601-H601)*24</f>
        <v>16.9999999991851</v>
      </c>
      <c r="K601" s="69">
        <v>23</v>
      </c>
      <c r="L601" s="276">
        <f t="shared" si="22"/>
        <v>390.999999981257</v>
      </c>
      <c r="M601" s="29"/>
    </row>
    <row r="602" spans="1:13">
      <c r="A602" s="187">
        <v>42947</v>
      </c>
      <c r="B602" s="168" t="s">
        <v>54</v>
      </c>
      <c r="C602" s="161" t="s">
        <v>127</v>
      </c>
      <c r="D602" s="168" t="s">
        <v>521</v>
      </c>
      <c r="E602" s="155" t="s">
        <v>56</v>
      </c>
      <c r="F602" s="69" t="s">
        <v>751</v>
      </c>
      <c r="G602" s="69">
        <v>3</v>
      </c>
      <c r="H602" s="273">
        <v>42942.625</v>
      </c>
      <c r="I602" s="273">
        <v>42942.9166666667</v>
      </c>
      <c r="J602" s="88">
        <f>(I602-H602)*24</f>
        <v>7.00000000081491</v>
      </c>
      <c r="K602" s="69">
        <v>23</v>
      </c>
      <c r="L602" s="276">
        <f t="shared" si="22"/>
        <v>161.000000018743</v>
      </c>
      <c r="M602" s="29"/>
    </row>
    <row r="603" spans="1:13">
      <c r="A603" s="187">
        <v>42947</v>
      </c>
      <c r="B603" s="168" t="s">
        <v>54</v>
      </c>
      <c r="C603" s="167" t="s">
        <v>197</v>
      </c>
      <c r="D603" s="168" t="s">
        <v>531</v>
      </c>
      <c r="E603" s="155" t="s">
        <v>56</v>
      </c>
      <c r="F603" s="69" t="s">
        <v>812</v>
      </c>
      <c r="G603" s="69">
        <v>3</v>
      </c>
      <c r="H603" s="273">
        <v>42942.3125</v>
      </c>
      <c r="I603" s="273">
        <v>42942.625</v>
      </c>
      <c r="J603" s="88">
        <f>(I603-H603)*24</f>
        <v>7.5</v>
      </c>
      <c r="K603" s="69">
        <v>23</v>
      </c>
      <c r="L603" s="276">
        <f t="shared" si="22"/>
        <v>172.5</v>
      </c>
      <c r="M603" s="29"/>
    </row>
    <row r="604" spans="1:13">
      <c r="A604" s="187">
        <v>42947</v>
      </c>
      <c r="B604" s="168" t="s">
        <v>54</v>
      </c>
      <c r="C604" s="167" t="s">
        <v>328</v>
      </c>
      <c r="D604" s="154" t="s">
        <v>329</v>
      </c>
      <c r="E604" s="154" t="s">
        <v>330</v>
      </c>
      <c r="F604" s="69" t="s">
        <v>812</v>
      </c>
      <c r="G604" s="69">
        <v>3</v>
      </c>
      <c r="H604" s="273">
        <v>42941.7083333333</v>
      </c>
      <c r="I604" s="273">
        <v>42941.9166666667</v>
      </c>
      <c r="J604" s="88">
        <f>(I604-H604)*24</f>
        <v>5.00000000162981</v>
      </c>
      <c r="K604" s="69">
        <v>23</v>
      </c>
      <c r="L604" s="276">
        <f t="shared" si="22"/>
        <v>115.000000037486</v>
      </c>
      <c r="M604" s="29"/>
    </row>
    <row r="605" spans="1:13">
      <c r="A605" s="187">
        <v>42947</v>
      </c>
      <c r="B605" s="168" t="s">
        <v>54</v>
      </c>
      <c r="C605" s="167" t="s">
        <v>197</v>
      </c>
      <c r="D605" s="168" t="s">
        <v>529</v>
      </c>
      <c r="E605" s="155" t="s">
        <v>56</v>
      </c>
      <c r="F605" s="69" t="s">
        <v>812</v>
      </c>
      <c r="G605" s="69">
        <v>6</v>
      </c>
      <c r="H605" s="273">
        <v>42940.3541666667</v>
      </c>
      <c r="I605" s="273">
        <v>42940.5416666667</v>
      </c>
      <c r="J605" s="88">
        <f>(I605-H605)*24</f>
        <v>4.5</v>
      </c>
      <c r="K605" s="69">
        <v>23</v>
      </c>
      <c r="L605" s="276">
        <f t="shared" si="22"/>
        <v>103.5</v>
      </c>
      <c r="M605" s="29"/>
    </row>
    <row r="606" spans="1:13">
      <c r="A606" s="187">
        <v>42947</v>
      </c>
      <c r="B606" s="168" t="s">
        <v>54</v>
      </c>
      <c r="C606" s="167" t="s">
        <v>340</v>
      </c>
      <c r="D606" s="154" t="s">
        <v>568</v>
      </c>
      <c r="E606" s="155" t="s">
        <v>56</v>
      </c>
      <c r="F606" s="69" t="s">
        <v>812</v>
      </c>
      <c r="G606" s="69">
        <v>6</v>
      </c>
      <c r="H606" s="273">
        <v>42932.0833333333</v>
      </c>
      <c r="I606" s="273">
        <v>42940.1666666667</v>
      </c>
      <c r="J606" s="88">
        <f t="shared" ref="J606:J661" si="23">(I606-H606)*24</f>
        <v>194.00000000163</v>
      </c>
      <c r="K606" s="69">
        <v>23</v>
      </c>
      <c r="L606" s="276">
        <f t="shared" ref="L606:L661" si="24">J606*K606</f>
        <v>4462.00000003749</v>
      </c>
      <c r="M606" s="29"/>
    </row>
    <row r="607" spans="1:13">
      <c r="A607" s="187">
        <v>42947</v>
      </c>
      <c r="B607" s="168" t="s">
        <v>54</v>
      </c>
      <c r="C607" s="167" t="s">
        <v>560</v>
      </c>
      <c r="D607" s="154" t="s">
        <v>564</v>
      </c>
      <c r="E607" s="155" t="s">
        <v>56</v>
      </c>
      <c r="F607" s="69" t="s">
        <v>695</v>
      </c>
      <c r="G607" s="69">
        <v>10</v>
      </c>
      <c r="H607" s="273">
        <v>42942.4583333333</v>
      </c>
      <c r="I607" s="273">
        <v>42942.6458333333</v>
      </c>
      <c r="J607" s="88">
        <f t="shared" si="23"/>
        <v>4.5</v>
      </c>
      <c r="K607" s="69">
        <v>23</v>
      </c>
      <c r="L607" s="276">
        <f t="shared" si="24"/>
        <v>103.5</v>
      </c>
      <c r="M607" s="29"/>
    </row>
    <row r="608" spans="1:13">
      <c r="A608" s="187">
        <v>42947</v>
      </c>
      <c r="B608" s="168" t="s">
        <v>54</v>
      </c>
      <c r="C608" s="167" t="s">
        <v>36</v>
      </c>
      <c r="D608" s="154" t="s">
        <v>353</v>
      </c>
      <c r="E608" s="154" t="s">
        <v>280</v>
      </c>
      <c r="F608" s="69" t="s">
        <v>1016</v>
      </c>
      <c r="G608" s="69">
        <v>10</v>
      </c>
      <c r="H608" s="273">
        <v>42942.2083333333</v>
      </c>
      <c r="I608" s="273">
        <v>42942.4583333333</v>
      </c>
      <c r="J608" s="88">
        <f t="shared" si="23"/>
        <v>6</v>
      </c>
      <c r="K608" s="69">
        <v>23</v>
      </c>
      <c r="L608" s="276">
        <f t="shared" si="24"/>
        <v>138</v>
      </c>
      <c r="M608" s="29"/>
    </row>
    <row r="609" spans="1:13">
      <c r="A609" s="187">
        <v>42947</v>
      </c>
      <c r="B609" s="168" t="s">
        <v>54</v>
      </c>
      <c r="C609" s="167" t="s">
        <v>33</v>
      </c>
      <c r="D609" s="168" t="s">
        <v>540</v>
      </c>
      <c r="E609" s="155" t="s">
        <v>56</v>
      </c>
      <c r="F609" s="69" t="s">
        <v>695</v>
      </c>
      <c r="G609" s="69">
        <v>12</v>
      </c>
      <c r="H609" s="273">
        <v>42937.7083333333</v>
      </c>
      <c r="I609" s="273">
        <v>42938.625</v>
      </c>
      <c r="J609" s="88">
        <f t="shared" si="23"/>
        <v>22.0000000008149</v>
      </c>
      <c r="K609" s="69">
        <v>23</v>
      </c>
      <c r="L609" s="276">
        <f t="shared" si="24"/>
        <v>506.000000018743</v>
      </c>
      <c r="M609" s="29"/>
    </row>
    <row r="610" spans="1:13">
      <c r="A610" s="187">
        <v>42947</v>
      </c>
      <c r="B610" s="168" t="s">
        <v>54</v>
      </c>
      <c r="C610" s="161" t="s">
        <v>127</v>
      </c>
      <c r="D610" s="168" t="s">
        <v>521</v>
      </c>
      <c r="E610" s="155" t="s">
        <v>56</v>
      </c>
      <c r="F610" s="69" t="s">
        <v>812</v>
      </c>
      <c r="G610" s="69">
        <v>14</v>
      </c>
      <c r="H610" s="273">
        <v>42938.375</v>
      </c>
      <c r="I610" s="273">
        <v>42939.875</v>
      </c>
      <c r="J610" s="88">
        <f t="shared" si="23"/>
        <v>36</v>
      </c>
      <c r="K610" s="69">
        <v>23</v>
      </c>
      <c r="L610" s="276">
        <f t="shared" si="24"/>
        <v>828</v>
      </c>
      <c r="M610" s="29"/>
    </row>
    <row r="611" spans="1:13">
      <c r="A611" s="187">
        <v>42947</v>
      </c>
      <c r="B611" s="155" t="s">
        <v>54</v>
      </c>
      <c r="C611" s="161" t="s">
        <v>27</v>
      </c>
      <c r="D611" s="162" t="s">
        <v>109</v>
      </c>
      <c r="E611" s="155" t="s">
        <v>56</v>
      </c>
      <c r="F611" s="69" t="s">
        <v>751</v>
      </c>
      <c r="G611" s="69">
        <v>13</v>
      </c>
      <c r="H611" s="273">
        <v>42943.9583333333</v>
      </c>
      <c r="I611" s="273">
        <v>42944.0416666667</v>
      </c>
      <c r="J611" s="88">
        <f t="shared" si="23"/>
        <v>2.00000000162981</v>
      </c>
      <c r="K611" s="69">
        <v>23</v>
      </c>
      <c r="L611" s="276">
        <f t="shared" si="24"/>
        <v>46.0000000374857</v>
      </c>
      <c r="M611" s="29"/>
    </row>
    <row r="612" spans="1:13">
      <c r="A612" s="187">
        <v>42947</v>
      </c>
      <c r="B612" s="168" t="s">
        <v>54</v>
      </c>
      <c r="C612" s="161" t="s">
        <v>127</v>
      </c>
      <c r="D612" s="168" t="s">
        <v>521</v>
      </c>
      <c r="E612" s="155" t="s">
        <v>56</v>
      </c>
      <c r="F612" s="69" t="s">
        <v>751</v>
      </c>
      <c r="G612" s="69">
        <v>13</v>
      </c>
      <c r="H612" s="273">
        <v>42943.3541666667</v>
      </c>
      <c r="I612" s="273">
        <v>42943.9583333333</v>
      </c>
      <c r="J612" s="88">
        <f t="shared" si="23"/>
        <v>14.4999999983702</v>
      </c>
      <c r="K612" s="69">
        <v>23</v>
      </c>
      <c r="L612" s="276">
        <f t="shared" si="24"/>
        <v>333.499999962514</v>
      </c>
      <c r="M612" s="29"/>
    </row>
    <row r="613" spans="1:13">
      <c r="A613" s="187">
        <v>42947</v>
      </c>
      <c r="B613" s="168" t="s">
        <v>54</v>
      </c>
      <c r="C613" s="167" t="s">
        <v>30</v>
      </c>
      <c r="D613" s="154" t="s">
        <v>580</v>
      </c>
      <c r="E613" s="155" t="s">
        <v>56</v>
      </c>
      <c r="F613" s="69" t="s">
        <v>751</v>
      </c>
      <c r="G613" s="69">
        <v>3</v>
      </c>
      <c r="H613" s="273">
        <v>42944.875</v>
      </c>
      <c r="I613" s="273">
        <v>42945</v>
      </c>
      <c r="J613" s="88">
        <f t="shared" si="23"/>
        <v>3</v>
      </c>
      <c r="K613" s="69">
        <v>23</v>
      </c>
      <c r="L613" s="276">
        <f t="shared" si="24"/>
        <v>69</v>
      </c>
      <c r="M613" s="29"/>
    </row>
    <row r="614" spans="1:13">
      <c r="A614" s="187">
        <v>42947</v>
      </c>
      <c r="B614" s="168" t="s">
        <v>54</v>
      </c>
      <c r="C614" s="167" t="s">
        <v>560</v>
      </c>
      <c r="D614" s="154" t="s">
        <v>561</v>
      </c>
      <c r="E614" s="155" t="s">
        <v>56</v>
      </c>
      <c r="F614" s="69" t="s">
        <v>698</v>
      </c>
      <c r="G614" s="69">
        <v>4</v>
      </c>
      <c r="H614" s="273">
        <v>42943.8541666667</v>
      </c>
      <c r="I614" s="273">
        <v>42945.2916666667</v>
      </c>
      <c r="J614" s="88">
        <f t="shared" si="23"/>
        <v>34.5</v>
      </c>
      <c r="K614" s="69">
        <v>23</v>
      </c>
      <c r="L614" s="276">
        <f t="shared" si="24"/>
        <v>793.5</v>
      </c>
      <c r="M614" s="29"/>
    </row>
    <row r="615" spans="1:13">
      <c r="A615" s="187">
        <v>42947</v>
      </c>
      <c r="B615" s="159" t="s">
        <v>54</v>
      </c>
      <c r="C615" s="176" t="s">
        <v>38</v>
      </c>
      <c r="D615" s="175" t="s">
        <v>509</v>
      </c>
      <c r="E615" s="155" t="s">
        <v>56</v>
      </c>
      <c r="F615" s="69" t="s">
        <v>751</v>
      </c>
      <c r="G615" s="69">
        <v>4</v>
      </c>
      <c r="H615" s="273">
        <v>42943.375</v>
      </c>
      <c r="I615" s="273">
        <v>42943.8541666667</v>
      </c>
      <c r="J615" s="88">
        <f t="shared" si="23"/>
        <v>11.5000000008149</v>
      </c>
      <c r="K615" s="69">
        <v>23</v>
      </c>
      <c r="L615" s="276">
        <f t="shared" si="24"/>
        <v>264.500000018743</v>
      </c>
      <c r="M615" s="29"/>
    </row>
    <row r="616" spans="1:13">
      <c r="A616" s="187">
        <v>42947</v>
      </c>
      <c r="B616" s="168" t="s">
        <v>54</v>
      </c>
      <c r="C616" s="167" t="s">
        <v>33</v>
      </c>
      <c r="D616" s="168" t="s">
        <v>543</v>
      </c>
      <c r="E616" s="155" t="s">
        <v>56</v>
      </c>
      <c r="F616" s="69" t="s">
        <v>1627</v>
      </c>
      <c r="G616" s="69">
        <v>6</v>
      </c>
      <c r="H616" s="273">
        <v>42942.5625</v>
      </c>
      <c r="I616" s="273">
        <v>42943.625</v>
      </c>
      <c r="J616" s="88">
        <f t="shared" si="23"/>
        <v>25.5</v>
      </c>
      <c r="K616" s="69">
        <v>23</v>
      </c>
      <c r="L616" s="276">
        <f t="shared" si="24"/>
        <v>586.5</v>
      </c>
      <c r="M616" s="29"/>
    </row>
    <row r="617" spans="1:13">
      <c r="A617" s="187">
        <v>42947</v>
      </c>
      <c r="B617" s="168" t="s">
        <v>54</v>
      </c>
      <c r="C617" s="167" t="s">
        <v>30</v>
      </c>
      <c r="D617" s="154" t="s">
        <v>580</v>
      </c>
      <c r="E617" s="155" t="s">
        <v>56</v>
      </c>
      <c r="F617" s="69" t="s">
        <v>812</v>
      </c>
      <c r="G617" s="69">
        <v>4</v>
      </c>
      <c r="H617" s="273">
        <v>42940.9375</v>
      </c>
      <c r="I617" s="273">
        <v>42941.9166666667</v>
      </c>
      <c r="J617" s="88">
        <f t="shared" si="23"/>
        <v>23.5000000008149</v>
      </c>
      <c r="K617" s="69">
        <v>23</v>
      </c>
      <c r="L617" s="276">
        <f t="shared" si="24"/>
        <v>540.500000018743</v>
      </c>
      <c r="M617" s="29"/>
    </row>
    <row r="618" spans="1:13">
      <c r="A618" s="187">
        <v>42947</v>
      </c>
      <c r="B618" s="168" t="s">
        <v>54</v>
      </c>
      <c r="C618" s="167" t="s">
        <v>560</v>
      </c>
      <c r="D618" s="154" t="s">
        <v>562</v>
      </c>
      <c r="E618" s="155" t="s">
        <v>56</v>
      </c>
      <c r="F618" s="69" t="s">
        <v>695</v>
      </c>
      <c r="G618" s="69">
        <v>9</v>
      </c>
      <c r="H618" s="273">
        <v>42943.5</v>
      </c>
      <c r="I618" s="273">
        <v>42943.75</v>
      </c>
      <c r="J618" s="88">
        <f t="shared" si="23"/>
        <v>6</v>
      </c>
      <c r="K618" s="69">
        <v>23</v>
      </c>
      <c r="L618" s="276">
        <f t="shared" si="24"/>
        <v>138</v>
      </c>
      <c r="M618" s="29"/>
    </row>
    <row r="619" spans="1:13">
      <c r="A619" s="187">
        <v>42947</v>
      </c>
      <c r="B619" s="155" t="s">
        <v>54</v>
      </c>
      <c r="C619" s="164" t="s">
        <v>82</v>
      </c>
      <c r="D619" s="165" t="s">
        <v>170</v>
      </c>
      <c r="E619" s="242" t="s">
        <v>171</v>
      </c>
      <c r="F619" s="69" t="s">
        <v>1588</v>
      </c>
      <c r="G619" s="69">
        <v>9</v>
      </c>
      <c r="H619" s="273">
        <v>42943.75</v>
      </c>
      <c r="I619" s="273">
        <v>42944.25</v>
      </c>
      <c r="J619" s="88">
        <f t="shared" si="23"/>
        <v>12</v>
      </c>
      <c r="K619" s="69">
        <v>23</v>
      </c>
      <c r="L619" s="276">
        <f t="shared" si="24"/>
        <v>276</v>
      </c>
      <c r="M619" s="29"/>
    </row>
    <row r="620" spans="1:13">
      <c r="A620" s="187">
        <v>42947</v>
      </c>
      <c r="B620" s="159" t="s">
        <v>54</v>
      </c>
      <c r="C620" s="176" t="s">
        <v>38</v>
      </c>
      <c r="D620" s="175" t="s">
        <v>509</v>
      </c>
      <c r="E620" s="155" t="s">
        <v>56</v>
      </c>
      <c r="F620" s="69" t="s">
        <v>812</v>
      </c>
      <c r="G620" s="69">
        <v>7</v>
      </c>
      <c r="H620" s="273">
        <v>42944.2708333333</v>
      </c>
      <c r="I620" s="273">
        <v>42944.625</v>
      </c>
      <c r="J620" s="88">
        <f t="shared" si="23"/>
        <v>8.50000000081491</v>
      </c>
      <c r="K620" s="69">
        <v>23</v>
      </c>
      <c r="L620" s="276">
        <f t="shared" si="24"/>
        <v>195.500000018743</v>
      </c>
      <c r="M620" s="29"/>
    </row>
    <row r="621" spans="1:13">
      <c r="A621" s="187">
        <v>42947</v>
      </c>
      <c r="B621" s="168" t="s">
        <v>54</v>
      </c>
      <c r="C621" s="167" t="s">
        <v>197</v>
      </c>
      <c r="D621" s="168" t="s">
        <v>529</v>
      </c>
      <c r="E621" s="155" t="s">
        <v>56</v>
      </c>
      <c r="F621" s="69" t="s">
        <v>812</v>
      </c>
      <c r="G621" s="69">
        <v>7</v>
      </c>
      <c r="H621" s="273">
        <v>42944.625</v>
      </c>
      <c r="I621" s="273">
        <v>42944.7708333333</v>
      </c>
      <c r="J621" s="88">
        <f t="shared" si="23"/>
        <v>3.49999999918509</v>
      </c>
      <c r="K621" s="69">
        <v>23</v>
      </c>
      <c r="L621" s="276">
        <f t="shared" si="24"/>
        <v>80.4999999812571</v>
      </c>
      <c r="M621" s="29"/>
    </row>
    <row r="622" spans="1:13">
      <c r="A622" s="187">
        <v>42947</v>
      </c>
      <c r="B622" s="168" t="s">
        <v>54</v>
      </c>
      <c r="C622" s="167" t="s">
        <v>340</v>
      </c>
      <c r="D622" s="154" t="s">
        <v>571</v>
      </c>
      <c r="E622" s="155" t="s">
        <v>56</v>
      </c>
      <c r="F622" s="69" t="s">
        <v>695</v>
      </c>
      <c r="G622" s="69">
        <v>14</v>
      </c>
      <c r="H622" s="273">
        <v>42944.75</v>
      </c>
      <c r="I622" s="273">
        <v>42945.3958333333</v>
      </c>
      <c r="J622" s="88">
        <f t="shared" si="23"/>
        <v>15.4999999991851</v>
      </c>
      <c r="K622" s="69">
        <v>23</v>
      </c>
      <c r="L622" s="276">
        <f t="shared" si="24"/>
        <v>356.499999981257</v>
      </c>
      <c r="M622" s="29"/>
    </row>
    <row r="623" spans="1:13">
      <c r="A623" s="187">
        <v>42947</v>
      </c>
      <c r="B623" s="168" t="s">
        <v>54</v>
      </c>
      <c r="C623" s="167" t="s">
        <v>36</v>
      </c>
      <c r="D623" s="154" t="s">
        <v>361</v>
      </c>
      <c r="E623" s="154" t="s">
        <v>342</v>
      </c>
      <c r="F623" s="69" t="s">
        <v>812</v>
      </c>
      <c r="G623" s="69">
        <v>14</v>
      </c>
      <c r="H623" s="273">
        <v>42945.3958333333</v>
      </c>
      <c r="I623" s="273">
        <v>42945.6041666667</v>
      </c>
      <c r="J623" s="88">
        <f t="shared" si="23"/>
        <v>5.00000000162981</v>
      </c>
      <c r="K623" s="69">
        <v>23</v>
      </c>
      <c r="L623" s="276">
        <f t="shared" si="24"/>
        <v>115.000000037486</v>
      </c>
      <c r="M623" s="29"/>
    </row>
    <row r="624" spans="1:13">
      <c r="A624" s="187">
        <v>42947</v>
      </c>
      <c r="B624" s="168" t="s">
        <v>54</v>
      </c>
      <c r="C624" s="167" t="s">
        <v>27</v>
      </c>
      <c r="D624" s="168" t="s">
        <v>542</v>
      </c>
      <c r="E624" s="155" t="s">
        <v>56</v>
      </c>
      <c r="F624" s="69" t="s">
        <v>1627</v>
      </c>
      <c r="G624" s="69">
        <v>14</v>
      </c>
      <c r="H624" s="273">
        <v>42946.6666666667</v>
      </c>
      <c r="I624" s="273">
        <v>42946.875</v>
      </c>
      <c r="J624" s="88">
        <f t="shared" si="23"/>
        <v>4.99999999918509</v>
      </c>
      <c r="K624" s="69">
        <v>23</v>
      </c>
      <c r="L624" s="276">
        <f t="shared" si="24"/>
        <v>114.999999981257</v>
      </c>
      <c r="M624" s="29"/>
    </row>
    <row r="625" spans="1:13">
      <c r="A625" s="187">
        <v>42947</v>
      </c>
      <c r="B625" s="168" t="s">
        <v>54</v>
      </c>
      <c r="C625" s="167" t="s">
        <v>197</v>
      </c>
      <c r="D625" s="168" t="s">
        <v>529</v>
      </c>
      <c r="E625" s="155" t="s">
        <v>56</v>
      </c>
      <c r="F625" s="69" t="s">
        <v>1603</v>
      </c>
      <c r="G625" s="69">
        <v>13</v>
      </c>
      <c r="H625" s="273">
        <v>42945.5833333333</v>
      </c>
      <c r="I625" s="273">
        <v>42945.7083333333</v>
      </c>
      <c r="J625" s="88">
        <f t="shared" si="23"/>
        <v>3</v>
      </c>
      <c r="K625" s="69">
        <v>23</v>
      </c>
      <c r="L625" s="276">
        <f t="shared" si="24"/>
        <v>69</v>
      </c>
      <c r="M625" s="29"/>
    </row>
    <row r="626" spans="1:13">
      <c r="A626" s="187">
        <v>42947</v>
      </c>
      <c r="B626" s="168" t="s">
        <v>54</v>
      </c>
      <c r="C626" s="167" t="s">
        <v>27</v>
      </c>
      <c r="D626" s="168" t="s">
        <v>535</v>
      </c>
      <c r="E626" s="155" t="s">
        <v>56</v>
      </c>
      <c r="F626" s="69" t="s">
        <v>1640</v>
      </c>
      <c r="G626" s="69">
        <v>12</v>
      </c>
      <c r="H626" s="273">
        <v>42941.6666666667</v>
      </c>
      <c r="I626" s="273">
        <v>42942.3333333333</v>
      </c>
      <c r="J626" s="88">
        <f t="shared" si="23"/>
        <v>15.9999999983702</v>
      </c>
      <c r="K626" s="69">
        <v>23</v>
      </c>
      <c r="L626" s="276">
        <f t="shared" si="24"/>
        <v>367.999999962514</v>
      </c>
      <c r="M626" s="29"/>
    </row>
    <row r="627" ht="24" spans="1:13">
      <c r="A627" s="187">
        <v>42947</v>
      </c>
      <c r="B627" s="168" t="s">
        <v>54</v>
      </c>
      <c r="C627" s="167" t="s">
        <v>82</v>
      </c>
      <c r="D627" s="154" t="s">
        <v>457</v>
      </c>
      <c r="E627" s="154" t="s">
        <v>267</v>
      </c>
      <c r="F627" s="69" t="s">
        <v>1641</v>
      </c>
      <c r="G627" s="69" t="s">
        <v>1566</v>
      </c>
      <c r="H627" s="273">
        <v>42945.3958333333</v>
      </c>
      <c r="I627" s="273">
        <v>42945.5416666667</v>
      </c>
      <c r="J627" s="88">
        <v>7</v>
      </c>
      <c r="K627" s="69">
        <v>23</v>
      </c>
      <c r="L627" s="276">
        <f t="shared" si="24"/>
        <v>161</v>
      </c>
      <c r="M627" s="29" t="s">
        <v>1559</v>
      </c>
    </row>
    <row r="628" spans="1:13">
      <c r="A628" s="187">
        <v>42947</v>
      </c>
      <c r="B628" s="168" t="s">
        <v>54</v>
      </c>
      <c r="C628" s="167" t="s">
        <v>340</v>
      </c>
      <c r="D628" s="154" t="s">
        <v>568</v>
      </c>
      <c r="E628" s="155" t="s">
        <v>56</v>
      </c>
      <c r="F628" s="69" t="s">
        <v>1588</v>
      </c>
      <c r="G628" s="69">
        <v>4</v>
      </c>
      <c r="H628" s="273">
        <v>42945.2916666667</v>
      </c>
      <c r="I628" s="273">
        <v>42945.4166666667</v>
      </c>
      <c r="J628" s="88">
        <f t="shared" si="23"/>
        <v>3</v>
      </c>
      <c r="K628" s="69">
        <v>23</v>
      </c>
      <c r="L628" s="276">
        <f t="shared" si="24"/>
        <v>69</v>
      </c>
      <c r="M628" s="29"/>
    </row>
    <row r="629" spans="1:13">
      <c r="A629" s="187">
        <v>42947</v>
      </c>
      <c r="B629" s="168" t="s">
        <v>54</v>
      </c>
      <c r="C629" s="167" t="s">
        <v>340</v>
      </c>
      <c r="D629" s="154" t="s">
        <v>568</v>
      </c>
      <c r="E629" s="155" t="s">
        <v>56</v>
      </c>
      <c r="F629" s="69" t="s">
        <v>1588</v>
      </c>
      <c r="G629" s="69">
        <v>4</v>
      </c>
      <c r="H629" s="273">
        <v>42945.4166666667</v>
      </c>
      <c r="I629" s="273">
        <v>42945.9583333333</v>
      </c>
      <c r="J629" s="88">
        <f t="shared" si="23"/>
        <v>12.9999999983702</v>
      </c>
      <c r="K629" s="69">
        <v>23</v>
      </c>
      <c r="L629" s="276">
        <f t="shared" si="24"/>
        <v>298.999999962514</v>
      </c>
      <c r="M629" s="29"/>
    </row>
    <row r="630" spans="1:13">
      <c r="A630" s="187">
        <v>42947</v>
      </c>
      <c r="B630" s="168" t="s">
        <v>54</v>
      </c>
      <c r="C630" s="167" t="s">
        <v>197</v>
      </c>
      <c r="D630" s="154" t="s">
        <v>569</v>
      </c>
      <c r="E630" s="155" t="s">
        <v>56</v>
      </c>
      <c r="F630" s="69" t="s">
        <v>812</v>
      </c>
      <c r="G630" s="69">
        <v>11</v>
      </c>
      <c r="H630" s="273">
        <v>42933.5</v>
      </c>
      <c r="I630" s="273">
        <v>42945.4583333333</v>
      </c>
      <c r="J630" s="88">
        <f t="shared" si="23"/>
        <v>286.999999999185</v>
      </c>
      <c r="K630" s="69">
        <v>23</v>
      </c>
      <c r="L630" s="276">
        <f t="shared" si="24"/>
        <v>6600.99999998126</v>
      </c>
      <c r="M630" s="29"/>
    </row>
    <row r="631" spans="1:13">
      <c r="A631" s="187">
        <v>42951</v>
      </c>
      <c r="B631" s="168" t="s">
        <v>54</v>
      </c>
      <c r="C631" s="161" t="s">
        <v>33</v>
      </c>
      <c r="D631" s="168" t="s">
        <v>520</v>
      </c>
      <c r="E631" s="155" t="s">
        <v>56</v>
      </c>
      <c r="F631" s="69" t="s">
        <v>812</v>
      </c>
      <c r="G631" s="69">
        <v>14</v>
      </c>
      <c r="H631" s="273">
        <v>42947.3541666667</v>
      </c>
      <c r="I631" s="273">
        <v>42948.6666666667</v>
      </c>
      <c r="J631" s="88">
        <f t="shared" si="23"/>
        <v>31.5</v>
      </c>
      <c r="K631" s="69">
        <v>23</v>
      </c>
      <c r="L631" s="88">
        <f t="shared" si="24"/>
        <v>724.5</v>
      </c>
      <c r="M631" s="29"/>
    </row>
    <row r="632" spans="1:13">
      <c r="A632" s="187">
        <v>42951</v>
      </c>
      <c r="B632" s="168" t="s">
        <v>54</v>
      </c>
      <c r="C632" s="167" t="s">
        <v>560</v>
      </c>
      <c r="D632" s="154" t="s">
        <v>564</v>
      </c>
      <c r="E632" s="155" t="s">
        <v>56</v>
      </c>
      <c r="F632" s="69" t="s">
        <v>812</v>
      </c>
      <c r="G632" s="69">
        <v>7</v>
      </c>
      <c r="H632" s="273">
        <v>42946.6041666667</v>
      </c>
      <c r="I632" s="273">
        <v>42947.4375</v>
      </c>
      <c r="J632" s="88">
        <f t="shared" si="23"/>
        <v>19.9999999991851</v>
      </c>
      <c r="K632" s="69">
        <v>23</v>
      </c>
      <c r="L632" s="88">
        <f t="shared" si="24"/>
        <v>459.999999981257</v>
      </c>
      <c r="M632" s="29"/>
    </row>
    <row r="633" spans="1:13">
      <c r="A633" s="187">
        <v>42951</v>
      </c>
      <c r="B633" s="159" t="s">
        <v>54</v>
      </c>
      <c r="C633" s="176" t="s">
        <v>340</v>
      </c>
      <c r="D633" s="175" t="s">
        <v>501</v>
      </c>
      <c r="E633" s="175" t="s">
        <v>261</v>
      </c>
      <c r="F633" s="69" t="s">
        <v>1625</v>
      </c>
      <c r="G633" s="69">
        <v>3</v>
      </c>
      <c r="H633" s="273">
        <v>42947.8958333333</v>
      </c>
      <c r="I633" s="273">
        <v>42948</v>
      </c>
      <c r="J633" s="88">
        <f t="shared" si="23"/>
        <v>2.50000000081491</v>
      </c>
      <c r="K633" s="69">
        <v>23</v>
      </c>
      <c r="L633" s="88">
        <f t="shared" si="24"/>
        <v>57.5000000187429</v>
      </c>
      <c r="M633" s="29"/>
    </row>
    <row r="634" spans="1:13">
      <c r="A634" s="187">
        <v>42951</v>
      </c>
      <c r="B634" s="168" t="s">
        <v>54</v>
      </c>
      <c r="C634" s="167" t="s">
        <v>36</v>
      </c>
      <c r="D634" s="154" t="s">
        <v>353</v>
      </c>
      <c r="E634" s="154" t="s">
        <v>280</v>
      </c>
      <c r="F634" s="69" t="s">
        <v>812</v>
      </c>
      <c r="G634" s="69">
        <v>13</v>
      </c>
      <c r="H634" s="273">
        <v>42949.7916666667</v>
      </c>
      <c r="I634" s="273">
        <v>42949.9166666667</v>
      </c>
      <c r="J634" s="88">
        <f t="shared" si="23"/>
        <v>3</v>
      </c>
      <c r="K634" s="69">
        <v>23</v>
      </c>
      <c r="L634" s="88">
        <f t="shared" si="24"/>
        <v>69</v>
      </c>
      <c r="M634" s="29"/>
    </row>
    <row r="635" spans="1:13">
      <c r="A635" s="187">
        <v>42951</v>
      </c>
      <c r="B635" s="168" t="s">
        <v>54</v>
      </c>
      <c r="C635" s="167" t="s">
        <v>27</v>
      </c>
      <c r="D635" s="168" t="s">
        <v>534</v>
      </c>
      <c r="E635" s="155" t="s">
        <v>56</v>
      </c>
      <c r="F635" s="69" t="s">
        <v>1611</v>
      </c>
      <c r="G635" s="69">
        <v>7</v>
      </c>
      <c r="H635" s="273">
        <v>42949.9791666667</v>
      </c>
      <c r="I635" s="273">
        <v>42950.4583333333</v>
      </c>
      <c r="J635" s="88">
        <f t="shared" si="23"/>
        <v>11.4999999983702</v>
      </c>
      <c r="K635" s="69">
        <v>23</v>
      </c>
      <c r="L635" s="88">
        <f t="shared" si="24"/>
        <v>264.499999962514</v>
      </c>
      <c r="M635" s="29"/>
    </row>
    <row r="636" spans="1:13">
      <c r="A636" s="187">
        <v>42951</v>
      </c>
      <c r="B636" s="168" t="s">
        <v>54</v>
      </c>
      <c r="C636" s="167" t="s">
        <v>560</v>
      </c>
      <c r="D636" s="154" t="s">
        <v>564</v>
      </c>
      <c r="E636" s="155" t="s">
        <v>56</v>
      </c>
      <c r="F636" s="69" t="s">
        <v>812</v>
      </c>
      <c r="G636" s="69">
        <v>7</v>
      </c>
      <c r="H636" s="273">
        <v>42949.5208333333</v>
      </c>
      <c r="I636" s="273">
        <v>42949.9791666667</v>
      </c>
      <c r="J636" s="88">
        <f t="shared" si="23"/>
        <v>11.0000000016298</v>
      </c>
      <c r="K636" s="69">
        <v>23</v>
      </c>
      <c r="L636" s="88">
        <f t="shared" si="24"/>
        <v>253.000000037486</v>
      </c>
      <c r="M636" s="29"/>
    </row>
    <row r="637" spans="1:13">
      <c r="A637" s="187">
        <v>42951</v>
      </c>
      <c r="B637" s="168" t="s">
        <v>54</v>
      </c>
      <c r="C637" s="167" t="s">
        <v>33</v>
      </c>
      <c r="D637" s="168" t="s">
        <v>540</v>
      </c>
      <c r="E637" s="155" t="s">
        <v>56</v>
      </c>
      <c r="F637" s="69" t="s">
        <v>812</v>
      </c>
      <c r="G637" s="69">
        <v>4</v>
      </c>
      <c r="H637" s="273">
        <v>42948.6666666667</v>
      </c>
      <c r="I637" s="273">
        <v>42950.875</v>
      </c>
      <c r="J637" s="88">
        <f t="shared" si="23"/>
        <v>52.9999999991851</v>
      </c>
      <c r="K637" s="69">
        <v>23</v>
      </c>
      <c r="L637" s="88">
        <f t="shared" si="24"/>
        <v>1218.99999998126</v>
      </c>
      <c r="M637" s="29"/>
    </row>
    <row r="638" spans="1:13">
      <c r="A638" s="187">
        <v>42951</v>
      </c>
      <c r="B638" s="168" t="s">
        <v>54</v>
      </c>
      <c r="C638" s="167" t="s">
        <v>30</v>
      </c>
      <c r="D638" s="154" t="s">
        <v>283</v>
      </c>
      <c r="E638" s="154" t="s">
        <v>284</v>
      </c>
      <c r="F638" s="69" t="s">
        <v>1016</v>
      </c>
      <c r="G638" s="69">
        <v>5</v>
      </c>
      <c r="H638" s="273">
        <v>42949.7083333333</v>
      </c>
      <c r="I638" s="273">
        <v>42949.9166666667</v>
      </c>
      <c r="J638" s="88">
        <f t="shared" si="23"/>
        <v>5.00000000162981</v>
      </c>
      <c r="K638" s="69">
        <v>23</v>
      </c>
      <c r="L638" s="88">
        <f t="shared" si="24"/>
        <v>115.000000037486</v>
      </c>
      <c r="M638" s="29"/>
    </row>
    <row r="639" spans="1:13">
      <c r="A639" s="187">
        <v>42951</v>
      </c>
      <c r="B639" s="168" t="s">
        <v>54</v>
      </c>
      <c r="C639" s="161" t="s">
        <v>127</v>
      </c>
      <c r="D639" s="168" t="s">
        <v>521</v>
      </c>
      <c r="E639" s="155" t="s">
        <v>56</v>
      </c>
      <c r="F639" s="69" t="s">
        <v>751</v>
      </c>
      <c r="G639" s="69">
        <v>14</v>
      </c>
      <c r="H639" s="273">
        <v>42950.9583333333</v>
      </c>
      <c r="I639" s="273">
        <v>42951.4166666667</v>
      </c>
      <c r="J639" s="88">
        <f t="shared" si="23"/>
        <v>11.0000000016298</v>
      </c>
      <c r="K639" s="69">
        <v>23</v>
      </c>
      <c r="L639" s="88">
        <f t="shared" si="24"/>
        <v>253.000000037486</v>
      </c>
      <c r="M639" s="29"/>
    </row>
    <row r="640" spans="1:13">
      <c r="A640" s="187">
        <v>42951</v>
      </c>
      <c r="B640" s="168" t="s">
        <v>54</v>
      </c>
      <c r="C640" s="167" t="s">
        <v>82</v>
      </c>
      <c r="D640" s="154" t="s">
        <v>443</v>
      </c>
      <c r="E640" s="154" t="s">
        <v>280</v>
      </c>
      <c r="F640" s="69" t="s">
        <v>812</v>
      </c>
      <c r="G640" s="69">
        <v>13</v>
      </c>
      <c r="H640" s="273">
        <v>42949.9583333333</v>
      </c>
      <c r="I640" s="273">
        <v>42950.2708333333</v>
      </c>
      <c r="J640" s="88">
        <f t="shared" si="23"/>
        <v>7.5</v>
      </c>
      <c r="K640" s="69">
        <v>23</v>
      </c>
      <c r="L640" s="88">
        <f t="shared" si="24"/>
        <v>172.5</v>
      </c>
      <c r="M640" s="29"/>
    </row>
    <row r="641" spans="1:13">
      <c r="A641" s="187">
        <v>42954</v>
      </c>
      <c r="B641" s="168" t="s">
        <v>54</v>
      </c>
      <c r="C641" s="167" t="s">
        <v>27</v>
      </c>
      <c r="D641" s="154" t="s">
        <v>582</v>
      </c>
      <c r="E641" s="155" t="s">
        <v>56</v>
      </c>
      <c r="F641" s="69" t="s">
        <v>1536</v>
      </c>
      <c r="G641" s="69">
        <v>12</v>
      </c>
      <c r="H641" s="273">
        <v>42950.4166666667</v>
      </c>
      <c r="I641" s="273">
        <v>42951.5208333333</v>
      </c>
      <c r="J641" s="88">
        <f t="shared" si="23"/>
        <v>26.4999999983702</v>
      </c>
      <c r="K641" s="69">
        <v>23</v>
      </c>
      <c r="L641" s="88">
        <f t="shared" si="24"/>
        <v>609.499999962514</v>
      </c>
      <c r="M641" s="29"/>
    </row>
    <row r="642" spans="1:13">
      <c r="A642" s="187">
        <v>42954</v>
      </c>
      <c r="B642" s="168" t="s">
        <v>54</v>
      </c>
      <c r="C642" s="167" t="s">
        <v>197</v>
      </c>
      <c r="D642" s="154" t="s">
        <v>569</v>
      </c>
      <c r="E642" s="155" t="s">
        <v>56</v>
      </c>
      <c r="F642" s="69" t="s">
        <v>812</v>
      </c>
      <c r="G642" s="69">
        <v>10</v>
      </c>
      <c r="H642" s="273">
        <v>42952.8541666667</v>
      </c>
      <c r="I642" s="273">
        <v>42953.3958333333</v>
      </c>
      <c r="J642" s="88">
        <f t="shared" si="23"/>
        <v>12.9999999983702</v>
      </c>
      <c r="K642" s="69">
        <v>23</v>
      </c>
      <c r="L642" s="88">
        <f t="shared" si="24"/>
        <v>298.999999962514</v>
      </c>
      <c r="M642" s="29"/>
    </row>
    <row r="643" spans="1:13">
      <c r="A643" s="187">
        <v>42954</v>
      </c>
      <c r="B643" s="168" t="s">
        <v>54</v>
      </c>
      <c r="C643" s="167" t="s">
        <v>127</v>
      </c>
      <c r="D643" s="154" t="s">
        <v>546</v>
      </c>
      <c r="E643" s="155" t="s">
        <v>56</v>
      </c>
      <c r="F643" s="69" t="s">
        <v>695</v>
      </c>
      <c r="G643" s="69">
        <v>14</v>
      </c>
      <c r="H643" s="273">
        <v>42952.6666666667</v>
      </c>
      <c r="I643" s="273">
        <v>42953.0208333333</v>
      </c>
      <c r="J643" s="88">
        <f t="shared" si="23"/>
        <v>8.49999999837019</v>
      </c>
      <c r="K643" s="69">
        <v>23</v>
      </c>
      <c r="L643" s="88">
        <f t="shared" si="24"/>
        <v>195.499999962514</v>
      </c>
      <c r="M643" s="29"/>
    </row>
    <row r="644" spans="1:13">
      <c r="A644" s="187">
        <v>42954</v>
      </c>
      <c r="B644" s="168" t="s">
        <v>54</v>
      </c>
      <c r="C644" s="167" t="s">
        <v>82</v>
      </c>
      <c r="D644" s="154" t="s">
        <v>443</v>
      </c>
      <c r="E644" s="154" t="s">
        <v>280</v>
      </c>
      <c r="F644" s="69" t="s">
        <v>751</v>
      </c>
      <c r="G644" s="69">
        <v>3</v>
      </c>
      <c r="H644" s="273">
        <v>42951.4583333333</v>
      </c>
      <c r="I644" s="273">
        <v>42951.7083333333</v>
      </c>
      <c r="J644" s="88">
        <f t="shared" si="23"/>
        <v>6</v>
      </c>
      <c r="K644" s="69">
        <v>23</v>
      </c>
      <c r="L644" s="88">
        <f t="shared" si="24"/>
        <v>138</v>
      </c>
      <c r="M644" s="29"/>
    </row>
    <row r="645" spans="1:13">
      <c r="A645" s="187">
        <v>42954</v>
      </c>
      <c r="B645" s="159" t="s">
        <v>54</v>
      </c>
      <c r="C645" s="176" t="s">
        <v>38</v>
      </c>
      <c r="D645" s="175" t="s">
        <v>509</v>
      </c>
      <c r="E645" s="155" t="s">
        <v>56</v>
      </c>
      <c r="F645" s="69" t="s">
        <v>824</v>
      </c>
      <c r="G645" s="69">
        <v>16</v>
      </c>
      <c r="H645" s="273">
        <v>42951.8333333333</v>
      </c>
      <c r="I645" s="273">
        <v>42952.4166666667</v>
      </c>
      <c r="J645" s="88">
        <f t="shared" si="23"/>
        <v>14.0000000016298</v>
      </c>
      <c r="K645" s="69">
        <v>23</v>
      </c>
      <c r="L645" s="88">
        <f t="shared" si="24"/>
        <v>322.000000037486</v>
      </c>
      <c r="M645" s="29"/>
    </row>
    <row r="646" spans="1:13">
      <c r="A646" s="187">
        <v>42954</v>
      </c>
      <c r="B646" s="168" t="s">
        <v>54</v>
      </c>
      <c r="C646" s="167" t="s">
        <v>33</v>
      </c>
      <c r="D646" s="154" t="s">
        <v>544</v>
      </c>
      <c r="E646" s="155" t="s">
        <v>56</v>
      </c>
      <c r="F646" s="69" t="s">
        <v>1595</v>
      </c>
      <c r="G646" s="69">
        <v>6</v>
      </c>
      <c r="H646" s="273">
        <v>42950.875</v>
      </c>
      <c r="I646" s="273">
        <v>42951.4791666667</v>
      </c>
      <c r="J646" s="88">
        <f t="shared" si="23"/>
        <v>14.5000000008149</v>
      </c>
      <c r="K646" s="69">
        <v>23</v>
      </c>
      <c r="L646" s="88">
        <f t="shared" si="24"/>
        <v>333.500000018743</v>
      </c>
      <c r="M646" s="29"/>
    </row>
    <row r="647" spans="1:13">
      <c r="A647" s="187">
        <v>42954</v>
      </c>
      <c r="B647" s="168" t="s">
        <v>54</v>
      </c>
      <c r="C647" s="167" t="s">
        <v>33</v>
      </c>
      <c r="D647" s="154" t="s">
        <v>544</v>
      </c>
      <c r="E647" s="155" t="s">
        <v>56</v>
      </c>
      <c r="F647" s="69" t="s">
        <v>1595</v>
      </c>
      <c r="G647" s="69">
        <v>6</v>
      </c>
      <c r="H647" s="273">
        <v>42951.4375</v>
      </c>
      <c r="I647" s="273">
        <v>42951.5416666667</v>
      </c>
      <c r="J647" s="88">
        <f t="shared" si="23"/>
        <v>2.50000000081491</v>
      </c>
      <c r="K647" s="69">
        <v>23</v>
      </c>
      <c r="L647" s="88">
        <f t="shared" si="24"/>
        <v>57.5000000187429</v>
      </c>
      <c r="M647" s="29"/>
    </row>
    <row r="648" spans="1:13">
      <c r="A648" s="187">
        <v>42954</v>
      </c>
      <c r="B648" s="168" t="s">
        <v>54</v>
      </c>
      <c r="C648" s="167" t="s">
        <v>33</v>
      </c>
      <c r="D648" s="168" t="s">
        <v>540</v>
      </c>
      <c r="E648" s="155" t="s">
        <v>56</v>
      </c>
      <c r="F648" s="69" t="s">
        <v>695</v>
      </c>
      <c r="G648" s="69">
        <v>4</v>
      </c>
      <c r="H648" s="273">
        <v>42946.9166666667</v>
      </c>
      <c r="I648" s="273">
        <v>42948.75</v>
      </c>
      <c r="J648" s="88">
        <f t="shared" si="23"/>
        <v>43.9999999991851</v>
      </c>
      <c r="K648" s="69">
        <v>23</v>
      </c>
      <c r="L648" s="88">
        <f t="shared" si="24"/>
        <v>1011.99999998126</v>
      </c>
      <c r="M648" s="29"/>
    </row>
    <row r="649" spans="1:13">
      <c r="A649" s="187">
        <v>42956</v>
      </c>
      <c r="B649" s="159" t="s">
        <v>54</v>
      </c>
      <c r="C649" s="176" t="s">
        <v>38</v>
      </c>
      <c r="D649" s="175" t="s">
        <v>509</v>
      </c>
      <c r="E649" s="155" t="s">
        <v>56</v>
      </c>
      <c r="F649" s="69" t="s">
        <v>751</v>
      </c>
      <c r="G649" s="69">
        <v>6</v>
      </c>
      <c r="H649" s="273">
        <v>42954.875</v>
      </c>
      <c r="I649" s="273">
        <v>42955</v>
      </c>
      <c r="J649" s="88">
        <f t="shared" si="23"/>
        <v>3</v>
      </c>
      <c r="K649" s="69">
        <v>23</v>
      </c>
      <c r="L649" s="88">
        <f t="shared" si="24"/>
        <v>69</v>
      </c>
      <c r="M649" s="29"/>
    </row>
    <row r="650" spans="1:13">
      <c r="A650" s="187">
        <v>42956</v>
      </c>
      <c r="B650" s="159" t="s">
        <v>54</v>
      </c>
      <c r="C650" s="176" t="s">
        <v>38</v>
      </c>
      <c r="D650" s="175" t="s">
        <v>509</v>
      </c>
      <c r="E650" s="155" t="s">
        <v>56</v>
      </c>
      <c r="F650" s="69" t="s">
        <v>812</v>
      </c>
      <c r="G650" s="69">
        <v>6</v>
      </c>
      <c r="H650" s="273">
        <v>42954.5833333333</v>
      </c>
      <c r="I650" s="273">
        <v>42954.875</v>
      </c>
      <c r="J650" s="88">
        <f t="shared" si="23"/>
        <v>7.00000000081491</v>
      </c>
      <c r="K650" s="69">
        <v>23</v>
      </c>
      <c r="L650" s="88">
        <f t="shared" si="24"/>
        <v>161.000000018743</v>
      </c>
      <c r="M650" s="29"/>
    </row>
    <row r="651" spans="1:13">
      <c r="A651" s="187">
        <v>42956</v>
      </c>
      <c r="B651" s="168" t="s">
        <v>54</v>
      </c>
      <c r="C651" s="167" t="s">
        <v>197</v>
      </c>
      <c r="D651" s="154" t="s">
        <v>569</v>
      </c>
      <c r="E651" s="155" t="s">
        <v>56</v>
      </c>
      <c r="F651" s="69" t="s">
        <v>812</v>
      </c>
      <c r="G651" s="69">
        <v>14</v>
      </c>
      <c r="H651" s="273">
        <v>42949.625</v>
      </c>
      <c r="I651" s="273">
        <v>42951.75</v>
      </c>
      <c r="J651" s="88">
        <f t="shared" si="23"/>
        <v>51</v>
      </c>
      <c r="K651" s="69">
        <v>23</v>
      </c>
      <c r="L651" s="88">
        <f t="shared" si="24"/>
        <v>1173</v>
      </c>
      <c r="M651" s="29"/>
    </row>
    <row r="652" spans="1:13">
      <c r="A652" s="187">
        <v>42958</v>
      </c>
      <c r="B652" s="168" t="s">
        <v>54</v>
      </c>
      <c r="C652" s="167" t="s">
        <v>560</v>
      </c>
      <c r="D652" s="154" t="s">
        <v>564</v>
      </c>
      <c r="E652" s="155" t="s">
        <v>56</v>
      </c>
      <c r="F652" s="69" t="s">
        <v>695</v>
      </c>
      <c r="G652" s="69">
        <v>3</v>
      </c>
      <c r="H652" s="273">
        <v>42945.9583333333</v>
      </c>
      <c r="I652" s="273">
        <v>42947.6458333333</v>
      </c>
      <c r="J652" s="88">
        <f t="shared" si="23"/>
        <v>40.5</v>
      </c>
      <c r="K652" s="69">
        <v>23</v>
      </c>
      <c r="L652" s="88">
        <f t="shared" si="24"/>
        <v>931.5</v>
      </c>
      <c r="M652" s="29"/>
    </row>
    <row r="653" spans="1:13">
      <c r="A653" s="187">
        <v>42958</v>
      </c>
      <c r="B653" s="168" t="s">
        <v>54</v>
      </c>
      <c r="C653" s="167" t="s">
        <v>560</v>
      </c>
      <c r="D653" s="154" t="s">
        <v>561</v>
      </c>
      <c r="E653" s="155" t="s">
        <v>56</v>
      </c>
      <c r="F653" s="69" t="s">
        <v>695</v>
      </c>
      <c r="G653" s="69">
        <v>6</v>
      </c>
      <c r="H653" s="273">
        <v>42955.375</v>
      </c>
      <c r="I653" s="273">
        <v>42955.7083333333</v>
      </c>
      <c r="J653" s="88">
        <f t="shared" si="23"/>
        <v>7.99999999918509</v>
      </c>
      <c r="K653" s="69">
        <v>23</v>
      </c>
      <c r="L653" s="88">
        <f t="shared" si="24"/>
        <v>183.999999981257</v>
      </c>
      <c r="M653" s="29"/>
    </row>
    <row r="654" spans="1:13">
      <c r="A654" s="187">
        <v>42958</v>
      </c>
      <c r="B654" s="168" t="s">
        <v>54</v>
      </c>
      <c r="C654" s="161" t="s">
        <v>197</v>
      </c>
      <c r="D654" s="178" t="s">
        <v>619</v>
      </c>
      <c r="E654" s="168" t="s">
        <v>620</v>
      </c>
      <c r="F654" s="69" t="s">
        <v>690</v>
      </c>
      <c r="G654" s="69">
        <v>6</v>
      </c>
      <c r="H654" s="273">
        <v>42955</v>
      </c>
      <c r="I654" s="273">
        <v>42955.375</v>
      </c>
      <c r="J654" s="88">
        <f t="shared" si="23"/>
        <v>9</v>
      </c>
      <c r="K654" s="69">
        <v>23</v>
      </c>
      <c r="L654" s="88">
        <f t="shared" si="24"/>
        <v>207</v>
      </c>
      <c r="M654" s="29"/>
    </row>
    <row r="655" spans="1:13">
      <c r="A655" s="187">
        <v>42958</v>
      </c>
      <c r="B655" s="168" t="s">
        <v>54</v>
      </c>
      <c r="C655" s="161" t="s">
        <v>33</v>
      </c>
      <c r="D655" s="168" t="s">
        <v>520</v>
      </c>
      <c r="E655" s="155" t="s">
        <v>56</v>
      </c>
      <c r="F655" s="69" t="s">
        <v>812</v>
      </c>
      <c r="G655" s="69">
        <v>6</v>
      </c>
      <c r="H655" s="273">
        <v>42955.9375</v>
      </c>
      <c r="I655" s="273">
        <v>42956.4166666667</v>
      </c>
      <c r="J655" s="88">
        <f t="shared" si="23"/>
        <v>11.5000000008149</v>
      </c>
      <c r="K655" s="69">
        <v>23</v>
      </c>
      <c r="L655" s="88">
        <f t="shared" si="24"/>
        <v>264.500000018743</v>
      </c>
      <c r="M655" s="29"/>
    </row>
    <row r="656" spans="1:13">
      <c r="A656" s="187">
        <v>42958</v>
      </c>
      <c r="B656" s="168" t="s">
        <v>54</v>
      </c>
      <c r="C656" s="167" t="s">
        <v>36</v>
      </c>
      <c r="D656" s="154" t="s">
        <v>581</v>
      </c>
      <c r="E656" s="155" t="s">
        <v>56</v>
      </c>
      <c r="F656" s="69" t="s">
        <v>690</v>
      </c>
      <c r="G656" s="69">
        <v>3</v>
      </c>
      <c r="H656" s="273">
        <v>42956.3541666667</v>
      </c>
      <c r="I656" s="273">
        <v>42956.4583333333</v>
      </c>
      <c r="J656" s="88">
        <f t="shared" si="23"/>
        <v>2.49999999837019</v>
      </c>
      <c r="K656" s="69">
        <v>23</v>
      </c>
      <c r="L656" s="88">
        <f t="shared" si="24"/>
        <v>57.4999999625143</v>
      </c>
      <c r="M656" s="29"/>
    </row>
    <row r="657" spans="1:13">
      <c r="A657" s="187">
        <v>42958</v>
      </c>
      <c r="B657" s="159" t="s">
        <v>54</v>
      </c>
      <c r="C657" s="176" t="s">
        <v>496</v>
      </c>
      <c r="D657" s="175" t="s">
        <v>502</v>
      </c>
      <c r="E657" s="154" t="s">
        <v>56</v>
      </c>
      <c r="F657" s="69" t="s">
        <v>812</v>
      </c>
      <c r="G657" s="69">
        <v>14</v>
      </c>
      <c r="H657" s="273">
        <v>42952.25</v>
      </c>
      <c r="I657" s="273">
        <v>42952.3333333333</v>
      </c>
      <c r="J657" s="88">
        <f t="shared" si="23"/>
        <v>1.99999999918509</v>
      </c>
      <c r="K657" s="69">
        <v>23</v>
      </c>
      <c r="L657" s="88">
        <f t="shared" si="24"/>
        <v>45.9999999812571</v>
      </c>
      <c r="M657" s="29"/>
    </row>
    <row r="658" spans="1:13">
      <c r="A658" s="187">
        <v>42958</v>
      </c>
      <c r="B658" s="168" t="s">
        <v>54</v>
      </c>
      <c r="C658" s="167" t="s">
        <v>33</v>
      </c>
      <c r="D658" s="168" t="s">
        <v>540</v>
      </c>
      <c r="E658" s="155" t="s">
        <v>56</v>
      </c>
      <c r="F658" s="69" t="s">
        <v>812</v>
      </c>
      <c r="G658" s="69">
        <v>3</v>
      </c>
      <c r="H658" s="273">
        <v>42952.9583333333</v>
      </c>
      <c r="I658" s="273">
        <v>42954.3541666667</v>
      </c>
      <c r="J658" s="88">
        <f t="shared" si="23"/>
        <v>33.5000000016298</v>
      </c>
      <c r="K658" s="69">
        <v>23</v>
      </c>
      <c r="L658" s="88">
        <f t="shared" si="24"/>
        <v>770.500000037486</v>
      </c>
      <c r="M658" s="29"/>
    </row>
    <row r="659" spans="1:13">
      <c r="A659" s="187">
        <v>42961</v>
      </c>
      <c r="B659" s="168" t="s">
        <v>54</v>
      </c>
      <c r="C659" s="161" t="s">
        <v>197</v>
      </c>
      <c r="D659" s="178" t="s">
        <v>619</v>
      </c>
      <c r="E659" s="168" t="s">
        <v>620</v>
      </c>
      <c r="F659" s="69" t="s">
        <v>937</v>
      </c>
      <c r="G659" s="69">
        <v>14</v>
      </c>
      <c r="H659" s="273">
        <v>42957.5416666667</v>
      </c>
      <c r="I659" s="273">
        <v>42957.6458333333</v>
      </c>
      <c r="J659" s="88">
        <f t="shared" si="23"/>
        <v>2.50000000011642</v>
      </c>
      <c r="K659" s="69">
        <v>23</v>
      </c>
      <c r="L659" s="88">
        <f t="shared" si="24"/>
        <v>57.5000000026776</v>
      </c>
      <c r="M659" s="29"/>
    </row>
    <row r="660" spans="1:13">
      <c r="A660" s="187">
        <v>42961</v>
      </c>
      <c r="B660" s="168" t="s">
        <v>54</v>
      </c>
      <c r="C660" s="167" t="s">
        <v>560</v>
      </c>
      <c r="D660" s="154" t="s">
        <v>562</v>
      </c>
      <c r="E660" s="155" t="s">
        <v>56</v>
      </c>
      <c r="F660" s="69" t="s">
        <v>812</v>
      </c>
      <c r="G660" s="69">
        <v>7</v>
      </c>
      <c r="H660" s="273">
        <v>42957.5208333333</v>
      </c>
      <c r="I660" s="273">
        <v>42958.0833333333</v>
      </c>
      <c r="J660" s="88">
        <f t="shared" ref="J660:J723" si="25">(I660-H660)*24</f>
        <v>13.5</v>
      </c>
      <c r="K660" s="69">
        <v>23</v>
      </c>
      <c r="L660" s="88">
        <f t="shared" ref="L660:L723" si="26">J660*K660</f>
        <v>310.5</v>
      </c>
      <c r="M660" s="29"/>
    </row>
    <row r="661" spans="1:13">
      <c r="A661" s="187">
        <v>42961</v>
      </c>
      <c r="B661" s="168" t="s">
        <v>54</v>
      </c>
      <c r="C661" s="167" t="s">
        <v>560</v>
      </c>
      <c r="D661" s="154" t="s">
        <v>562</v>
      </c>
      <c r="E661" s="155" t="s">
        <v>56</v>
      </c>
      <c r="F661" s="69" t="s">
        <v>751</v>
      </c>
      <c r="G661" s="69">
        <v>7</v>
      </c>
      <c r="H661" s="273">
        <v>42958.1666666667</v>
      </c>
      <c r="I661" s="273">
        <v>42958.2916666667</v>
      </c>
      <c r="J661" s="88">
        <f t="shared" si="25"/>
        <v>3</v>
      </c>
      <c r="K661" s="69">
        <v>23</v>
      </c>
      <c r="L661" s="88">
        <f t="shared" si="26"/>
        <v>69</v>
      </c>
      <c r="M661" s="29"/>
    </row>
    <row r="662" spans="1:13">
      <c r="A662" s="187">
        <v>42961</v>
      </c>
      <c r="B662" s="168" t="s">
        <v>54</v>
      </c>
      <c r="C662" s="167" t="s">
        <v>560</v>
      </c>
      <c r="D662" s="154" t="s">
        <v>564</v>
      </c>
      <c r="E662" s="155" t="s">
        <v>56</v>
      </c>
      <c r="F662" s="69" t="s">
        <v>812</v>
      </c>
      <c r="G662" s="69">
        <v>7</v>
      </c>
      <c r="H662" s="273">
        <v>42958.2916666667</v>
      </c>
      <c r="I662" s="273">
        <v>42958.4166666667</v>
      </c>
      <c r="J662" s="88">
        <f t="shared" si="25"/>
        <v>3</v>
      </c>
      <c r="K662" s="69">
        <v>23</v>
      </c>
      <c r="L662" s="88">
        <f t="shared" si="26"/>
        <v>69</v>
      </c>
      <c r="M662" s="29"/>
    </row>
    <row r="663" spans="1:13">
      <c r="A663" s="187">
        <v>42961</v>
      </c>
      <c r="B663" s="168" t="s">
        <v>54</v>
      </c>
      <c r="C663" s="167" t="s">
        <v>560</v>
      </c>
      <c r="D663" s="154" t="s">
        <v>561</v>
      </c>
      <c r="E663" s="155" t="s">
        <v>56</v>
      </c>
      <c r="F663" s="69" t="s">
        <v>812</v>
      </c>
      <c r="G663" s="69">
        <v>7</v>
      </c>
      <c r="H663" s="273">
        <v>42958.0833333333</v>
      </c>
      <c r="I663" s="273">
        <v>42958.1666666667</v>
      </c>
      <c r="J663" s="88">
        <f t="shared" si="25"/>
        <v>2.00000000162981</v>
      </c>
      <c r="K663" s="69">
        <v>23</v>
      </c>
      <c r="L663" s="88">
        <f t="shared" si="26"/>
        <v>46.0000000374857</v>
      </c>
      <c r="M663" s="29"/>
    </row>
    <row r="664" spans="1:13">
      <c r="A664" s="187">
        <v>42961</v>
      </c>
      <c r="B664" s="168" t="s">
        <v>54</v>
      </c>
      <c r="C664" s="167" t="s">
        <v>127</v>
      </c>
      <c r="D664" s="154" t="s">
        <v>584</v>
      </c>
      <c r="E664" s="155" t="s">
        <v>56</v>
      </c>
      <c r="F664" s="69" t="s">
        <v>812</v>
      </c>
      <c r="G664" s="69">
        <v>18</v>
      </c>
      <c r="H664" s="273">
        <v>42954.375</v>
      </c>
      <c r="I664" s="273">
        <v>42954.7916666667</v>
      </c>
      <c r="J664" s="88">
        <f t="shared" si="25"/>
        <v>10.0000000008149</v>
      </c>
      <c r="K664" s="69">
        <v>23</v>
      </c>
      <c r="L664" s="88">
        <f t="shared" si="26"/>
        <v>230.000000018743</v>
      </c>
      <c r="M664" s="29"/>
    </row>
    <row r="665" spans="1:13">
      <c r="A665" s="187">
        <v>42965</v>
      </c>
      <c r="B665" s="168" t="s">
        <v>54</v>
      </c>
      <c r="C665" s="167" t="s">
        <v>36</v>
      </c>
      <c r="D665" s="154" t="s">
        <v>581</v>
      </c>
      <c r="E665" s="155" t="s">
        <v>56</v>
      </c>
      <c r="F665" s="69" t="s">
        <v>1629</v>
      </c>
      <c r="G665" s="69">
        <v>4</v>
      </c>
      <c r="H665" s="273">
        <v>42956.3541666667</v>
      </c>
      <c r="I665" s="273">
        <v>42962.375</v>
      </c>
      <c r="J665" s="88">
        <f t="shared" si="25"/>
        <v>144.499999999185</v>
      </c>
      <c r="K665" s="69">
        <v>23</v>
      </c>
      <c r="L665" s="88">
        <f t="shared" si="26"/>
        <v>3323.49999998126</v>
      </c>
      <c r="M665" s="29"/>
    </row>
    <row r="666" spans="1:13">
      <c r="A666" s="187">
        <v>42965</v>
      </c>
      <c r="B666" s="168" t="s">
        <v>54</v>
      </c>
      <c r="C666" s="167" t="s">
        <v>560</v>
      </c>
      <c r="D666" s="154" t="s">
        <v>561</v>
      </c>
      <c r="E666" s="155" t="s">
        <v>56</v>
      </c>
      <c r="F666" s="69" t="s">
        <v>695</v>
      </c>
      <c r="G666" s="69">
        <v>14</v>
      </c>
      <c r="H666" s="273">
        <v>42961.8958333333</v>
      </c>
      <c r="I666" s="273">
        <v>42961.9375</v>
      </c>
      <c r="J666" s="88">
        <f t="shared" si="25"/>
        <v>1.00000000081491</v>
      </c>
      <c r="K666" s="69">
        <v>23</v>
      </c>
      <c r="L666" s="88">
        <f t="shared" si="26"/>
        <v>23.0000000187429</v>
      </c>
      <c r="M666" s="29"/>
    </row>
    <row r="667" spans="1:13">
      <c r="A667" s="187">
        <v>42965</v>
      </c>
      <c r="B667" s="168" t="s">
        <v>54</v>
      </c>
      <c r="C667" s="161" t="s">
        <v>127</v>
      </c>
      <c r="D667" s="168" t="s">
        <v>521</v>
      </c>
      <c r="E667" s="155" t="s">
        <v>56</v>
      </c>
      <c r="F667" s="69"/>
      <c r="G667" s="69">
        <v>14</v>
      </c>
      <c r="H667" s="273">
        <v>42962.5</v>
      </c>
      <c r="I667" s="273">
        <v>42962.6666666667</v>
      </c>
      <c r="J667" s="88">
        <f t="shared" si="25"/>
        <v>4.00000000081491</v>
      </c>
      <c r="K667" s="69">
        <v>23</v>
      </c>
      <c r="L667" s="88">
        <f t="shared" si="26"/>
        <v>92.0000000187429</v>
      </c>
      <c r="M667" s="29"/>
    </row>
    <row r="668" spans="1:13">
      <c r="A668" s="187">
        <v>42965</v>
      </c>
      <c r="B668" s="168" t="s">
        <v>54</v>
      </c>
      <c r="C668" s="167" t="s">
        <v>36</v>
      </c>
      <c r="D668" s="154" t="s">
        <v>581</v>
      </c>
      <c r="E668" s="155" t="s">
        <v>56</v>
      </c>
      <c r="F668" s="69" t="s">
        <v>902</v>
      </c>
      <c r="G668" s="69">
        <v>13</v>
      </c>
      <c r="H668" s="273">
        <v>42959.25</v>
      </c>
      <c r="I668" s="273">
        <v>42959.3958333333</v>
      </c>
      <c r="J668" s="88">
        <f t="shared" si="25"/>
        <v>3.49999999918509</v>
      </c>
      <c r="K668" s="69">
        <v>23</v>
      </c>
      <c r="L668" s="88">
        <f t="shared" si="26"/>
        <v>80.4999999812571</v>
      </c>
      <c r="M668" s="29"/>
    </row>
    <row r="669" spans="1:13">
      <c r="A669" s="187">
        <v>42965</v>
      </c>
      <c r="B669" s="168" t="s">
        <v>54</v>
      </c>
      <c r="C669" s="167" t="s">
        <v>27</v>
      </c>
      <c r="D669" s="154" t="s">
        <v>348</v>
      </c>
      <c r="E669" s="154" t="s">
        <v>280</v>
      </c>
      <c r="F669" s="69" t="s">
        <v>1588</v>
      </c>
      <c r="G669" s="69">
        <v>6</v>
      </c>
      <c r="H669" s="273">
        <v>42959.3958333333</v>
      </c>
      <c r="I669" s="273">
        <v>42959.6458333333</v>
      </c>
      <c r="J669" s="88">
        <f t="shared" si="25"/>
        <v>6</v>
      </c>
      <c r="K669" s="69">
        <v>23</v>
      </c>
      <c r="L669" s="88">
        <f t="shared" si="26"/>
        <v>138</v>
      </c>
      <c r="M669" s="29"/>
    </row>
    <row r="670" spans="1:13">
      <c r="A670" s="187">
        <v>42965</v>
      </c>
      <c r="B670" s="168" t="s">
        <v>54</v>
      </c>
      <c r="C670" s="167" t="s">
        <v>127</v>
      </c>
      <c r="D670" s="154" t="s">
        <v>584</v>
      </c>
      <c r="E670" s="155" t="s">
        <v>56</v>
      </c>
      <c r="F670" s="69" t="s">
        <v>812</v>
      </c>
      <c r="G670" s="69">
        <v>17</v>
      </c>
      <c r="H670" s="273">
        <v>42954.3125</v>
      </c>
      <c r="I670" s="273">
        <v>42954.7916666667</v>
      </c>
      <c r="J670" s="88">
        <f t="shared" si="25"/>
        <v>11.5000000008149</v>
      </c>
      <c r="K670" s="69">
        <v>23</v>
      </c>
      <c r="L670" s="88">
        <f t="shared" si="26"/>
        <v>264.500000018743</v>
      </c>
      <c r="M670" s="29"/>
    </row>
    <row r="671" spans="1:13">
      <c r="A671" s="187">
        <v>42965</v>
      </c>
      <c r="B671" s="168" t="s">
        <v>54</v>
      </c>
      <c r="C671" s="167" t="s">
        <v>127</v>
      </c>
      <c r="D671" s="154" t="s">
        <v>584</v>
      </c>
      <c r="E671" s="155" t="s">
        <v>56</v>
      </c>
      <c r="F671" s="69" t="s">
        <v>812</v>
      </c>
      <c r="G671" s="69">
        <v>17</v>
      </c>
      <c r="H671" s="273">
        <v>42955.6666666667</v>
      </c>
      <c r="I671" s="273">
        <v>42955.9583333333</v>
      </c>
      <c r="J671" s="88">
        <f t="shared" si="25"/>
        <v>6.99999999837019</v>
      </c>
      <c r="K671" s="69">
        <v>23</v>
      </c>
      <c r="L671" s="88">
        <f t="shared" si="26"/>
        <v>160.999999962514</v>
      </c>
      <c r="M671" s="29"/>
    </row>
    <row r="672" spans="1:13">
      <c r="A672" s="187">
        <v>42968</v>
      </c>
      <c r="B672" s="168" t="s">
        <v>54</v>
      </c>
      <c r="C672" s="167" t="s">
        <v>36</v>
      </c>
      <c r="D672" s="154" t="s">
        <v>590</v>
      </c>
      <c r="E672" s="155" t="s">
        <v>56</v>
      </c>
      <c r="F672" s="69" t="s">
        <v>812</v>
      </c>
      <c r="G672" s="69">
        <v>6</v>
      </c>
      <c r="H672" s="273">
        <v>42966.4166666667</v>
      </c>
      <c r="I672" s="273">
        <v>42966.6666666667</v>
      </c>
      <c r="J672" s="88">
        <f t="shared" si="25"/>
        <v>6</v>
      </c>
      <c r="K672" s="69">
        <v>23</v>
      </c>
      <c r="L672" s="88">
        <f t="shared" si="26"/>
        <v>138</v>
      </c>
      <c r="M672" s="29"/>
    </row>
    <row r="673" spans="1:13">
      <c r="A673" s="187">
        <v>42968</v>
      </c>
      <c r="B673" s="168" t="s">
        <v>54</v>
      </c>
      <c r="C673" s="167" t="s">
        <v>36</v>
      </c>
      <c r="D673" s="154" t="s">
        <v>581</v>
      </c>
      <c r="E673" s="155" t="s">
        <v>56</v>
      </c>
      <c r="F673" s="69" t="s">
        <v>1629</v>
      </c>
      <c r="G673" s="69">
        <v>6</v>
      </c>
      <c r="H673" s="273">
        <v>42965.2916666667</v>
      </c>
      <c r="I673" s="273">
        <v>42966.0833333333</v>
      </c>
      <c r="J673" s="88">
        <f t="shared" si="25"/>
        <v>18.9999999983702</v>
      </c>
      <c r="K673" s="69">
        <v>23</v>
      </c>
      <c r="L673" s="88">
        <f t="shared" si="26"/>
        <v>436.999999962514</v>
      </c>
      <c r="M673" s="29"/>
    </row>
    <row r="674" spans="1:13">
      <c r="A674" s="187">
        <v>42968</v>
      </c>
      <c r="B674" s="168" t="s">
        <v>54</v>
      </c>
      <c r="C674" s="167" t="s">
        <v>197</v>
      </c>
      <c r="D674" s="154" t="s">
        <v>595</v>
      </c>
      <c r="E674" s="155" t="s">
        <v>56</v>
      </c>
      <c r="F674" s="69" t="s">
        <v>751</v>
      </c>
      <c r="G674" s="69">
        <v>3</v>
      </c>
      <c r="H674" s="273">
        <v>42966.3333333333</v>
      </c>
      <c r="I674" s="273">
        <v>42966.4583333333</v>
      </c>
      <c r="J674" s="88">
        <f t="shared" si="25"/>
        <v>3</v>
      </c>
      <c r="K674" s="69">
        <v>23</v>
      </c>
      <c r="L674" s="88">
        <f t="shared" si="26"/>
        <v>69</v>
      </c>
      <c r="M674" s="29"/>
    </row>
    <row r="675" spans="1:13">
      <c r="A675" s="187">
        <v>42968</v>
      </c>
      <c r="B675" s="168" t="s">
        <v>54</v>
      </c>
      <c r="C675" s="167" t="s">
        <v>36</v>
      </c>
      <c r="D675" s="154" t="s">
        <v>581</v>
      </c>
      <c r="E675" s="155" t="s">
        <v>56</v>
      </c>
      <c r="F675" s="69" t="s">
        <v>1629</v>
      </c>
      <c r="G675" s="69">
        <v>17</v>
      </c>
      <c r="H675" s="273">
        <v>42962.4791666667</v>
      </c>
      <c r="I675" s="273">
        <v>42962.6458333333</v>
      </c>
      <c r="J675" s="88">
        <f t="shared" si="25"/>
        <v>3.99999999837019</v>
      </c>
      <c r="K675" s="69">
        <v>23</v>
      </c>
      <c r="L675" s="88">
        <f t="shared" si="26"/>
        <v>91.9999999625143</v>
      </c>
      <c r="M675" s="29"/>
    </row>
    <row r="676" spans="1:13">
      <c r="A676" s="187">
        <v>42968</v>
      </c>
      <c r="B676" s="168" t="s">
        <v>54</v>
      </c>
      <c r="C676" s="167" t="s">
        <v>36</v>
      </c>
      <c r="D676" s="154" t="s">
        <v>581</v>
      </c>
      <c r="E676" s="155" t="s">
        <v>56</v>
      </c>
      <c r="F676" s="69" t="s">
        <v>1629</v>
      </c>
      <c r="G676" s="69">
        <v>15</v>
      </c>
      <c r="H676" s="273">
        <v>42955.9583333333</v>
      </c>
      <c r="I676" s="273">
        <v>42958.5416666667</v>
      </c>
      <c r="J676" s="88">
        <f t="shared" si="25"/>
        <v>62.0000000016298</v>
      </c>
      <c r="K676" s="69">
        <v>23</v>
      </c>
      <c r="L676" s="88">
        <f t="shared" si="26"/>
        <v>1426.00000003749</v>
      </c>
      <c r="M676" s="29"/>
    </row>
    <row r="677" spans="1:13">
      <c r="A677" s="187">
        <v>42968</v>
      </c>
      <c r="B677" s="168" t="s">
        <v>54</v>
      </c>
      <c r="C677" s="167" t="s">
        <v>197</v>
      </c>
      <c r="D677" s="154" t="s">
        <v>569</v>
      </c>
      <c r="E677" s="155" t="s">
        <v>56</v>
      </c>
      <c r="F677" s="69" t="s">
        <v>812</v>
      </c>
      <c r="G677" s="69">
        <v>15</v>
      </c>
      <c r="H677" s="273">
        <v>42965.3333333333</v>
      </c>
      <c r="I677" s="273">
        <v>42965.625</v>
      </c>
      <c r="J677" s="88">
        <f t="shared" si="25"/>
        <v>7.00000000081491</v>
      </c>
      <c r="K677" s="69">
        <v>23</v>
      </c>
      <c r="L677" s="88">
        <f t="shared" si="26"/>
        <v>161.000000018743</v>
      </c>
      <c r="M677" s="29"/>
    </row>
    <row r="678" spans="1:13">
      <c r="A678" s="187">
        <v>42968</v>
      </c>
      <c r="B678" s="168" t="s">
        <v>54</v>
      </c>
      <c r="C678" s="167" t="s">
        <v>340</v>
      </c>
      <c r="D678" s="168" t="s">
        <v>528</v>
      </c>
      <c r="E678" s="155" t="s">
        <v>56</v>
      </c>
      <c r="F678" s="69" t="s">
        <v>695</v>
      </c>
      <c r="G678" s="69">
        <v>18</v>
      </c>
      <c r="H678" s="273">
        <v>42954.25</v>
      </c>
      <c r="I678" s="273">
        <v>42954.5833333333</v>
      </c>
      <c r="J678" s="88">
        <f t="shared" si="25"/>
        <v>7.99999999918509</v>
      </c>
      <c r="K678" s="69">
        <v>23</v>
      </c>
      <c r="L678" s="88">
        <f t="shared" si="26"/>
        <v>183.999999981257</v>
      </c>
      <c r="M678" s="29"/>
    </row>
    <row r="679" spans="1:13">
      <c r="A679" s="187">
        <v>42972</v>
      </c>
      <c r="B679" s="159" t="s">
        <v>54</v>
      </c>
      <c r="C679" s="176" t="s">
        <v>38</v>
      </c>
      <c r="D679" s="175" t="s">
        <v>508</v>
      </c>
      <c r="E679" s="155" t="s">
        <v>56</v>
      </c>
      <c r="F679" s="69" t="s">
        <v>695</v>
      </c>
      <c r="G679" s="69" t="s">
        <v>1614</v>
      </c>
      <c r="H679" s="273">
        <v>42966.375</v>
      </c>
      <c r="I679" s="273">
        <v>42968.6666666667</v>
      </c>
      <c r="J679" s="88">
        <v>110</v>
      </c>
      <c r="K679" s="69">
        <v>23</v>
      </c>
      <c r="L679" s="88">
        <f t="shared" si="26"/>
        <v>2530</v>
      </c>
      <c r="M679" s="29" t="s">
        <v>1559</v>
      </c>
    </row>
    <row r="680" spans="1:13">
      <c r="A680" s="187">
        <v>42972</v>
      </c>
      <c r="B680" s="168" t="s">
        <v>54</v>
      </c>
      <c r="C680" s="167" t="s">
        <v>340</v>
      </c>
      <c r="D680" s="154" t="s">
        <v>568</v>
      </c>
      <c r="E680" s="155" t="s">
        <v>56</v>
      </c>
      <c r="F680" s="69" t="s">
        <v>1581</v>
      </c>
      <c r="G680" s="69">
        <v>15</v>
      </c>
      <c r="H680" s="273">
        <v>42968.6458333333</v>
      </c>
      <c r="I680" s="273">
        <v>42968.8125</v>
      </c>
      <c r="J680" s="88">
        <f t="shared" si="25"/>
        <v>4.00000000081491</v>
      </c>
      <c r="K680" s="69">
        <v>23</v>
      </c>
      <c r="L680" s="88">
        <f t="shared" si="26"/>
        <v>92.0000000187429</v>
      </c>
      <c r="M680" s="29"/>
    </row>
    <row r="681" spans="1:13">
      <c r="A681" s="187">
        <v>42972</v>
      </c>
      <c r="B681" s="168" t="s">
        <v>54</v>
      </c>
      <c r="C681" s="167" t="s">
        <v>340</v>
      </c>
      <c r="D681" s="168" t="s">
        <v>528</v>
      </c>
      <c r="E681" s="155" t="s">
        <v>56</v>
      </c>
      <c r="F681" s="69" t="s">
        <v>1627</v>
      </c>
      <c r="G681" s="69">
        <v>16</v>
      </c>
      <c r="H681" s="273">
        <v>42968.6666666667</v>
      </c>
      <c r="I681" s="273">
        <v>42968.8333333333</v>
      </c>
      <c r="J681" s="88">
        <f t="shared" si="25"/>
        <v>3.99999999837019</v>
      </c>
      <c r="K681" s="69">
        <v>23</v>
      </c>
      <c r="L681" s="88">
        <f t="shared" si="26"/>
        <v>91.9999999625143</v>
      </c>
      <c r="M681" s="29"/>
    </row>
    <row r="682" spans="1:13">
      <c r="A682" s="187">
        <v>42972</v>
      </c>
      <c r="B682" s="159" t="s">
        <v>54</v>
      </c>
      <c r="C682" s="176" t="s">
        <v>38</v>
      </c>
      <c r="D682" s="175" t="s">
        <v>508</v>
      </c>
      <c r="E682" s="155" t="s">
        <v>56</v>
      </c>
      <c r="F682" s="69" t="s">
        <v>1636</v>
      </c>
      <c r="G682" s="69">
        <v>16</v>
      </c>
      <c r="H682" s="273">
        <v>42967.3958333333</v>
      </c>
      <c r="I682" s="273">
        <v>42967.7083333333</v>
      </c>
      <c r="J682" s="88">
        <f t="shared" si="25"/>
        <v>7.5</v>
      </c>
      <c r="K682" s="69">
        <v>23</v>
      </c>
      <c r="L682" s="88">
        <f t="shared" si="26"/>
        <v>172.5</v>
      </c>
      <c r="M682" s="29"/>
    </row>
    <row r="683" spans="1:13">
      <c r="A683" s="187">
        <v>42972</v>
      </c>
      <c r="B683" s="168" t="s">
        <v>54</v>
      </c>
      <c r="C683" s="167" t="s">
        <v>340</v>
      </c>
      <c r="D683" s="154" t="s">
        <v>596</v>
      </c>
      <c r="E683" s="155" t="s">
        <v>56</v>
      </c>
      <c r="F683" s="69" t="s">
        <v>751</v>
      </c>
      <c r="G683" s="69">
        <v>14</v>
      </c>
      <c r="H683" s="273">
        <v>42969.5</v>
      </c>
      <c r="I683" s="273">
        <v>42969.7291666667</v>
      </c>
      <c r="J683" s="88">
        <f t="shared" si="25"/>
        <v>5.50000000081491</v>
      </c>
      <c r="K683" s="69">
        <v>23</v>
      </c>
      <c r="L683" s="88">
        <f t="shared" si="26"/>
        <v>126.500000018743</v>
      </c>
      <c r="M683" s="29"/>
    </row>
    <row r="684" spans="1:13">
      <c r="A684" s="187">
        <v>42972</v>
      </c>
      <c r="B684" s="168" t="s">
        <v>54</v>
      </c>
      <c r="C684" s="167" t="s">
        <v>340</v>
      </c>
      <c r="D684" s="154" t="s">
        <v>599</v>
      </c>
      <c r="E684" s="155" t="s">
        <v>56</v>
      </c>
      <c r="F684" s="69" t="s">
        <v>695</v>
      </c>
      <c r="G684" s="69">
        <v>14</v>
      </c>
      <c r="H684" s="273">
        <v>42969.7291666667</v>
      </c>
      <c r="I684" s="273">
        <v>42970.5833333333</v>
      </c>
      <c r="J684" s="88">
        <f t="shared" si="25"/>
        <v>20.4999999983702</v>
      </c>
      <c r="K684" s="69">
        <v>23</v>
      </c>
      <c r="L684" s="88">
        <f t="shared" si="26"/>
        <v>471.499999962514</v>
      </c>
      <c r="M684" s="29"/>
    </row>
    <row r="685" spans="1:13">
      <c r="A685" s="187">
        <v>42972</v>
      </c>
      <c r="B685" s="168" t="s">
        <v>54</v>
      </c>
      <c r="C685" s="167" t="s">
        <v>27</v>
      </c>
      <c r="D685" s="154" t="s">
        <v>583</v>
      </c>
      <c r="E685" s="155" t="s">
        <v>56</v>
      </c>
      <c r="F685" s="69" t="s">
        <v>695</v>
      </c>
      <c r="G685" s="69">
        <v>9</v>
      </c>
      <c r="H685" s="273">
        <v>42957.625</v>
      </c>
      <c r="I685" s="273">
        <v>42971.625</v>
      </c>
      <c r="J685" s="88">
        <f t="shared" si="25"/>
        <v>336</v>
      </c>
      <c r="K685" s="69">
        <v>23</v>
      </c>
      <c r="L685" s="88">
        <f t="shared" si="26"/>
        <v>7728</v>
      </c>
      <c r="M685" s="29"/>
    </row>
    <row r="686" spans="1:13">
      <c r="A686" s="187">
        <v>42972</v>
      </c>
      <c r="B686" s="159" t="s">
        <v>54</v>
      </c>
      <c r="C686" s="176" t="s">
        <v>295</v>
      </c>
      <c r="D686" s="175" t="s">
        <v>505</v>
      </c>
      <c r="E686" s="154" t="s">
        <v>257</v>
      </c>
      <c r="F686" s="69" t="s">
        <v>812</v>
      </c>
      <c r="G686" s="69">
        <v>8</v>
      </c>
      <c r="H686" s="273">
        <v>42968.9166666667</v>
      </c>
      <c r="I686" s="273">
        <v>42969.375</v>
      </c>
      <c r="J686" s="88">
        <f t="shared" si="25"/>
        <v>10.9999999991851</v>
      </c>
      <c r="K686" s="69">
        <v>23</v>
      </c>
      <c r="L686" s="88">
        <f t="shared" si="26"/>
        <v>252.999999981257</v>
      </c>
      <c r="M686" s="29"/>
    </row>
    <row r="687" spans="1:13">
      <c r="A687" s="187">
        <v>42972</v>
      </c>
      <c r="B687" s="168" t="s">
        <v>54</v>
      </c>
      <c r="C687" s="161" t="s">
        <v>33</v>
      </c>
      <c r="D687" s="178" t="s">
        <v>605</v>
      </c>
      <c r="E687" s="196" t="s">
        <v>606</v>
      </c>
      <c r="F687" s="69" t="s">
        <v>902</v>
      </c>
      <c r="G687" s="69">
        <v>8</v>
      </c>
      <c r="H687" s="273">
        <v>42969.4583333333</v>
      </c>
      <c r="I687" s="273">
        <v>42969.625</v>
      </c>
      <c r="J687" s="88">
        <f t="shared" si="25"/>
        <v>4.00000000081491</v>
      </c>
      <c r="K687" s="69">
        <v>23</v>
      </c>
      <c r="L687" s="88">
        <f t="shared" si="26"/>
        <v>92.0000000187429</v>
      </c>
      <c r="M687" s="29"/>
    </row>
    <row r="688" spans="1:13">
      <c r="A688" s="187">
        <v>42972</v>
      </c>
      <c r="B688" s="168" t="s">
        <v>54</v>
      </c>
      <c r="C688" s="167" t="s">
        <v>30</v>
      </c>
      <c r="D688" s="154" t="s">
        <v>580</v>
      </c>
      <c r="E688" s="155" t="s">
        <v>56</v>
      </c>
      <c r="F688" s="69" t="s">
        <v>751</v>
      </c>
      <c r="G688" s="69">
        <v>8</v>
      </c>
      <c r="H688" s="273">
        <v>42969.625</v>
      </c>
      <c r="I688" s="273">
        <v>42969.6666666667</v>
      </c>
      <c r="J688" s="88">
        <f t="shared" si="25"/>
        <v>1.00000000081491</v>
      </c>
      <c r="K688" s="69">
        <v>23</v>
      </c>
      <c r="L688" s="88">
        <f t="shared" si="26"/>
        <v>23.0000000187429</v>
      </c>
      <c r="M688" s="29"/>
    </row>
    <row r="689" spans="1:13">
      <c r="A689" s="187">
        <v>42972</v>
      </c>
      <c r="B689" s="168" t="s">
        <v>54</v>
      </c>
      <c r="C689" s="167" t="s">
        <v>340</v>
      </c>
      <c r="D689" s="154" t="s">
        <v>596</v>
      </c>
      <c r="E689" s="155" t="s">
        <v>56</v>
      </c>
      <c r="F689" s="69" t="s">
        <v>812</v>
      </c>
      <c r="G689" s="69">
        <v>14</v>
      </c>
      <c r="H689" s="273">
        <v>42962.3958333333</v>
      </c>
      <c r="I689" s="273">
        <v>42967.9791666667</v>
      </c>
      <c r="J689" s="88">
        <f t="shared" si="25"/>
        <v>134.00000000163</v>
      </c>
      <c r="K689" s="69">
        <v>23</v>
      </c>
      <c r="L689" s="88">
        <f t="shared" si="26"/>
        <v>3082.00000003749</v>
      </c>
      <c r="M689" s="29"/>
    </row>
    <row r="690" spans="1:13">
      <c r="A690" s="187">
        <v>42972</v>
      </c>
      <c r="B690" s="168" t="s">
        <v>54</v>
      </c>
      <c r="C690" s="167" t="s">
        <v>197</v>
      </c>
      <c r="D690" s="154" t="s">
        <v>595</v>
      </c>
      <c r="E690" s="155" t="s">
        <v>56</v>
      </c>
      <c r="F690" s="69" t="s">
        <v>812</v>
      </c>
      <c r="G690" s="69">
        <v>4</v>
      </c>
      <c r="H690" s="273">
        <v>42965.5208333333</v>
      </c>
      <c r="I690" s="273">
        <v>42969.625</v>
      </c>
      <c r="J690" s="88">
        <f t="shared" si="25"/>
        <v>98.5000000008149</v>
      </c>
      <c r="K690" s="69">
        <v>23</v>
      </c>
      <c r="L690" s="88">
        <f t="shared" si="26"/>
        <v>2265.50000001874</v>
      </c>
      <c r="M690" s="29"/>
    </row>
    <row r="691" spans="1:13">
      <c r="A691" s="187">
        <v>42972</v>
      </c>
      <c r="B691" s="168" t="s">
        <v>54</v>
      </c>
      <c r="C691" s="167" t="s">
        <v>560</v>
      </c>
      <c r="D691" s="154" t="s">
        <v>562</v>
      </c>
      <c r="E691" s="155" t="s">
        <v>56</v>
      </c>
      <c r="F691" s="69" t="s">
        <v>1588</v>
      </c>
      <c r="G691" s="69">
        <v>4</v>
      </c>
      <c r="H691" s="273">
        <v>42969.8125</v>
      </c>
      <c r="I691" s="273">
        <v>42970.125</v>
      </c>
      <c r="J691" s="88">
        <f t="shared" si="25"/>
        <v>7.5</v>
      </c>
      <c r="K691" s="69">
        <v>23</v>
      </c>
      <c r="L691" s="88">
        <f t="shared" si="26"/>
        <v>172.5</v>
      </c>
      <c r="M691" s="29"/>
    </row>
    <row r="692" spans="1:13">
      <c r="A692" s="187">
        <v>42975</v>
      </c>
      <c r="B692" s="168" t="s">
        <v>54</v>
      </c>
      <c r="C692" s="161" t="s">
        <v>197</v>
      </c>
      <c r="D692" s="178" t="s">
        <v>619</v>
      </c>
      <c r="E692" s="168" t="s">
        <v>620</v>
      </c>
      <c r="F692" s="69" t="s">
        <v>812</v>
      </c>
      <c r="G692" s="69">
        <v>14</v>
      </c>
      <c r="H692" s="273">
        <v>42969.4375</v>
      </c>
      <c r="I692" s="273">
        <v>42970.625</v>
      </c>
      <c r="J692" s="88">
        <f t="shared" si="25"/>
        <v>28.5</v>
      </c>
      <c r="K692" s="69">
        <v>23</v>
      </c>
      <c r="L692" s="88">
        <f t="shared" si="26"/>
        <v>655.5</v>
      </c>
      <c r="M692" s="29"/>
    </row>
    <row r="693" spans="1:13">
      <c r="A693" s="187">
        <v>42975</v>
      </c>
      <c r="B693" s="168" t="s">
        <v>54</v>
      </c>
      <c r="C693" s="167" t="s">
        <v>340</v>
      </c>
      <c r="D693" s="154" t="s">
        <v>596</v>
      </c>
      <c r="E693" s="155" t="s">
        <v>56</v>
      </c>
      <c r="F693" s="69" t="s">
        <v>698</v>
      </c>
      <c r="G693" s="69">
        <v>14</v>
      </c>
      <c r="H693" s="273">
        <v>42965.9166666667</v>
      </c>
      <c r="I693" s="273">
        <v>42967.8125</v>
      </c>
      <c r="J693" s="88">
        <f t="shared" si="25"/>
        <v>45.4999999991851</v>
      </c>
      <c r="K693" s="69">
        <v>23</v>
      </c>
      <c r="L693" s="88">
        <f t="shared" si="26"/>
        <v>1046.49999998126</v>
      </c>
      <c r="M693" s="29"/>
    </row>
    <row r="694" spans="1:13">
      <c r="A694" s="187">
        <v>42975</v>
      </c>
      <c r="B694" s="168" t="s">
        <v>54</v>
      </c>
      <c r="C694" s="167" t="s">
        <v>36</v>
      </c>
      <c r="D694" s="154" t="s">
        <v>581</v>
      </c>
      <c r="E694" s="155" t="s">
        <v>56</v>
      </c>
      <c r="F694" s="69" t="s">
        <v>1629</v>
      </c>
      <c r="G694" s="69">
        <v>7</v>
      </c>
      <c r="H694" s="273">
        <v>42968.6666666667</v>
      </c>
      <c r="I694" s="273">
        <v>42969.5</v>
      </c>
      <c r="J694" s="88">
        <f t="shared" si="25"/>
        <v>19.9999999991851</v>
      </c>
      <c r="K694" s="69">
        <v>23</v>
      </c>
      <c r="L694" s="88">
        <f t="shared" si="26"/>
        <v>459.999999981257</v>
      </c>
      <c r="M694" s="29"/>
    </row>
    <row r="695" spans="1:13">
      <c r="A695" s="187">
        <v>42975</v>
      </c>
      <c r="B695" s="168" t="s">
        <v>54</v>
      </c>
      <c r="C695" s="167" t="s">
        <v>560</v>
      </c>
      <c r="D695" s="154" t="s">
        <v>562</v>
      </c>
      <c r="E695" s="155" t="s">
        <v>56</v>
      </c>
      <c r="F695" s="69" t="s">
        <v>751</v>
      </c>
      <c r="G695" s="69">
        <v>15</v>
      </c>
      <c r="H695" s="273">
        <v>42972.4166666667</v>
      </c>
      <c r="I695" s="273">
        <v>42972.4583333333</v>
      </c>
      <c r="J695" s="88">
        <f t="shared" si="25"/>
        <v>0.999999998370185</v>
      </c>
      <c r="K695" s="69">
        <v>23</v>
      </c>
      <c r="L695" s="88">
        <f t="shared" si="26"/>
        <v>22.9999999625143</v>
      </c>
      <c r="M695" s="29"/>
    </row>
    <row r="696" spans="1:13">
      <c r="A696" s="187">
        <v>42975</v>
      </c>
      <c r="B696" s="168" t="s">
        <v>54</v>
      </c>
      <c r="C696" s="167" t="s">
        <v>340</v>
      </c>
      <c r="D696" s="154" t="s">
        <v>596</v>
      </c>
      <c r="E696" s="155" t="s">
        <v>56</v>
      </c>
      <c r="F696" s="69" t="s">
        <v>751</v>
      </c>
      <c r="G696" s="69">
        <v>4</v>
      </c>
      <c r="H696" s="273">
        <v>42970.125</v>
      </c>
      <c r="I696" s="273">
        <v>42970.5625</v>
      </c>
      <c r="J696" s="88">
        <f t="shared" si="25"/>
        <v>10.5</v>
      </c>
      <c r="K696" s="69">
        <v>23</v>
      </c>
      <c r="L696" s="88">
        <f t="shared" si="26"/>
        <v>241.5</v>
      </c>
      <c r="M696" s="29"/>
    </row>
    <row r="697" ht="24" spans="1:13">
      <c r="A697" s="187">
        <v>42975</v>
      </c>
      <c r="B697" s="159" t="s">
        <v>54</v>
      </c>
      <c r="C697" s="176" t="s">
        <v>38</v>
      </c>
      <c r="D697" s="175" t="s">
        <v>508</v>
      </c>
      <c r="E697" s="155" t="s">
        <v>56</v>
      </c>
      <c r="F697" s="69" t="s">
        <v>812</v>
      </c>
      <c r="G697" s="69" t="s">
        <v>1601</v>
      </c>
      <c r="H697" s="273">
        <v>42972.0833333333</v>
      </c>
      <c r="I697" s="273">
        <v>42974.7083333333</v>
      </c>
      <c r="J697" s="88">
        <f t="shared" si="25"/>
        <v>63</v>
      </c>
      <c r="K697" s="69">
        <v>23</v>
      </c>
      <c r="L697" s="88">
        <f t="shared" si="26"/>
        <v>1449</v>
      </c>
      <c r="M697" s="29"/>
    </row>
    <row r="698" spans="1:13">
      <c r="A698" s="187">
        <v>42975</v>
      </c>
      <c r="B698" s="168" t="s">
        <v>54</v>
      </c>
      <c r="C698" s="167" t="s">
        <v>27</v>
      </c>
      <c r="D698" s="154" t="s">
        <v>586</v>
      </c>
      <c r="E698" s="155" t="s">
        <v>56</v>
      </c>
      <c r="F698" s="69" t="s">
        <v>812</v>
      </c>
      <c r="G698" s="69">
        <v>4</v>
      </c>
      <c r="H698" s="273">
        <v>42971.375</v>
      </c>
      <c r="I698" s="273">
        <v>42973.7708333333</v>
      </c>
      <c r="J698" s="88">
        <f t="shared" si="25"/>
        <v>57.4999999991851</v>
      </c>
      <c r="K698" s="69">
        <v>23</v>
      </c>
      <c r="L698" s="88">
        <f t="shared" si="26"/>
        <v>1322.49999998126</v>
      </c>
      <c r="M698" s="29"/>
    </row>
    <row r="699" spans="1:13">
      <c r="A699" s="187">
        <v>42975</v>
      </c>
      <c r="B699" s="168" t="s">
        <v>54</v>
      </c>
      <c r="C699" s="167" t="s">
        <v>340</v>
      </c>
      <c r="D699" s="154" t="s">
        <v>596</v>
      </c>
      <c r="E699" s="155" t="s">
        <v>56</v>
      </c>
      <c r="F699" s="69" t="s">
        <v>695</v>
      </c>
      <c r="G699" s="69">
        <v>10</v>
      </c>
      <c r="H699" s="273">
        <v>42974.375</v>
      </c>
      <c r="I699" s="273">
        <v>42974.5</v>
      </c>
      <c r="J699" s="88">
        <f t="shared" si="25"/>
        <v>3</v>
      </c>
      <c r="K699" s="69">
        <v>23</v>
      </c>
      <c r="L699" s="88">
        <f t="shared" si="26"/>
        <v>69</v>
      </c>
      <c r="M699" s="29"/>
    </row>
    <row r="700" spans="1:13">
      <c r="A700" s="187">
        <v>42979</v>
      </c>
      <c r="B700" s="168" t="s">
        <v>54</v>
      </c>
      <c r="C700" s="161" t="s">
        <v>33</v>
      </c>
      <c r="D700" s="178" t="s">
        <v>605</v>
      </c>
      <c r="E700" s="196" t="s">
        <v>606</v>
      </c>
      <c r="F700" s="69" t="s">
        <v>751</v>
      </c>
      <c r="G700" s="69">
        <v>7</v>
      </c>
      <c r="H700" s="273">
        <v>42973.75</v>
      </c>
      <c r="I700" s="273">
        <v>42974.4375</v>
      </c>
      <c r="J700" s="88">
        <f t="shared" si="25"/>
        <v>16.5</v>
      </c>
      <c r="K700" s="69">
        <v>23</v>
      </c>
      <c r="L700" s="88">
        <f t="shared" si="26"/>
        <v>379.5</v>
      </c>
      <c r="M700" s="29"/>
    </row>
    <row r="701" spans="1:13">
      <c r="A701" s="187">
        <v>42979</v>
      </c>
      <c r="B701" s="168" t="s">
        <v>54</v>
      </c>
      <c r="C701" s="161" t="s">
        <v>33</v>
      </c>
      <c r="D701" s="178" t="s">
        <v>605</v>
      </c>
      <c r="E701" s="196" t="s">
        <v>606</v>
      </c>
      <c r="F701" s="69" t="s">
        <v>751</v>
      </c>
      <c r="G701" s="69">
        <v>7</v>
      </c>
      <c r="H701" s="273">
        <v>42974.4375</v>
      </c>
      <c r="I701" s="273">
        <v>42976.375</v>
      </c>
      <c r="J701" s="88">
        <f t="shared" si="25"/>
        <v>46.5</v>
      </c>
      <c r="K701" s="69">
        <v>23</v>
      </c>
      <c r="L701" s="88">
        <f t="shared" si="26"/>
        <v>1069.5</v>
      </c>
      <c r="M701" s="29"/>
    </row>
    <row r="702" spans="1:13">
      <c r="A702" s="187">
        <v>42979</v>
      </c>
      <c r="B702" s="168" t="s">
        <v>54</v>
      </c>
      <c r="C702" s="167" t="s">
        <v>30</v>
      </c>
      <c r="D702" s="154" t="s">
        <v>587</v>
      </c>
      <c r="E702" s="155" t="s">
        <v>56</v>
      </c>
      <c r="F702" s="69" t="s">
        <v>824</v>
      </c>
      <c r="G702" s="69">
        <v>7</v>
      </c>
      <c r="H702" s="273">
        <v>42969.5</v>
      </c>
      <c r="I702" s="273">
        <v>42973.75</v>
      </c>
      <c r="J702" s="88">
        <f t="shared" si="25"/>
        <v>102</v>
      </c>
      <c r="K702" s="69">
        <v>23</v>
      </c>
      <c r="L702" s="88">
        <f t="shared" si="26"/>
        <v>2346</v>
      </c>
      <c r="M702" s="29"/>
    </row>
    <row r="703" spans="1:13">
      <c r="A703" s="187">
        <v>42979</v>
      </c>
      <c r="B703" s="168" t="s">
        <v>54</v>
      </c>
      <c r="C703" s="167" t="s">
        <v>30</v>
      </c>
      <c r="D703" s="154" t="s">
        <v>588</v>
      </c>
      <c r="E703" s="155" t="s">
        <v>56</v>
      </c>
      <c r="F703" s="69" t="s">
        <v>812</v>
      </c>
      <c r="G703" s="69">
        <v>4</v>
      </c>
      <c r="H703" s="273">
        <v>42976.1875</v>
      </c>
      <c r="I703" s="273">
        <v>42976.625</v>
      </c>
      <c r="J703" s="88">
        <f t="shared" si="25"/>
        <v>10.5</v>
      </c>
      <c r="K703" s="69">
        <v>23</v>
      </c>
      <c r="L703" s="88">
        <f t="shared" si="26"/>
        <v>241.5</v>
      </c>
      <c r="M703" s="29"/>
    </row>
    <row r="704" spans="1:13">
      <c r="A704" s="187">
        <v>42979</v>
      </c>
      <c r="B704" s="168" t="s">
        <v>54</v>
      </c>
      <c r="C704" s="167" t="s">
        <v>30</v>
      </c>
      <c r="D704" s="154" t="s">
        <v>587</v>
      </c>
      <c r="E704" s="155" t="s">
        <v>56</v>
      </c>
      <c r="F704" s="69" t="s">
        <v>937</v>
      </c>
      <c r="G704" s="69">
        <v>4</v>
      </c>
      <c r="H704" s="273">
        <v>42975.9791666667</v>
      </c>
      <c r="I704" s="273">
        <v>42976.1875</v>
      </c>
      <c r="J704" s="88">
        <f t="shared" si="25"/>
        <v>4.99999999918509</v>
      </c>
      <c r="K704" s="69">
        <v>23</v>
      </c>
      <c r="L704" s="88">
        <f t="shared" si="26"/>
        <v>114.999999981257</v>
      </c>
      <c r="M704" s="29"/>
    </row>
    <row r="705" spans="1:13">
      <c r="A705" s="187">
        <v>42979</v>
      </c>
      <c r="B705" s="168" t="s">
        <v>54</v>
      </c>
      <c r="C705" s="167" t="s">
        <v>30</v>
      </c>
      <c r="D705" s="154" t="s">
        <v>587</v>
      </c>
      <c r="E705" s="155" t="s">
        <v>56</v>
      </c>
      <c r="F705" s="69" t="s">
        <v>937</v>
      </c>
      <c r="G705" s="69">
        <v>4</v>
      </c>
      <c r="H705" s="273">
        <v>42973.7708333333</v>
      </c>
      <c r="I705" s="273">
        <v>42975.9791666667</v>
      </c>
      <c r="J705" s="88">
        <f t="shared" si="25"/>
        <v>53.0000000016298</v>
      </c>
      <c r="K705" s="69">
        <v>23</v>
      </c>
      <c r="L705" s="88">
        <f t="shared" si="26"/>
        <v>1219.00000003749</v>
      </c>
      <c r="M705" s="29"/>
    </row>
    <row r="706" spans="1:13">
      <c r="A706" s="187">
        <v>42979</v>
      </c>
      <c r="B706" s="168" t="s">
        <v>54</v>
      </c>
      <c r="C706" s="167" t="s">
        <v>27</v>
      </c>
      <c r="D706" s="154" t="s">
        <v>585</v>
      </c>
      <c r="E706" s="155" t="s">
        <v>56</v>
      </c>
      <c r="F706" s="69" t="s">
        <v>1570</v>
      </c>
      <c r="G706" s="69">
        <v>12</v>
      </c>
      <c r="H706" s="273">
        <v>42975.7916666667</v>
      </c>
      <c r="I706" s="273">
        <v>42977.4166666667</v>
      </c>
      <c r="J706" s="88">
        <f t="shared" si="25"/>
        <v>39</v>
      </c>
      <c r="K706" s="69">
        <v>23</v>
      </c>
      <c r="L706" s="88">
        <f t="shared" si="26"/>
        <v>897</v>
      </c>
      <c r="M706" s="29"/>
    </row>
    <row r="707" spans="1:13">
      <c r="A707" s="187">
        <v>42979</v>
      </c>
      <c r="B707" s="168" t="s">
        <v>54</v>
      </c>
      <c r="C707" s="161" t="s">
        <v>33</v>
      </c>
      <c r="D707" s="178" t="s">
        <v>605</v>
      </c>
      <c r="E707" s="196" t="s">
        <v>606</v>
      </c>
      <c r="F707" s="69" t="s">
        <v>695</v>
      </c>
      <c r="G707" s="69">
        <v>8</v>
      </c>
      <c r="H707" s="273">
        <v>42970.8958333333</v>
      </c>
      <c r="I707" s="273">
        <v>42973.75</v>
      </c>
      <c r="J707" s="88">
        <f t="shared" si="25"/>
        <v>68.5000000008149</v>
      </c>
      <c r="K707" s="69">
        <v>23</v>
      </c>
      <c r="L707" s="88">
        <f t="shared" si="26"/>
        <v>1575.50000001874</v>
      </c>
      <c r="M707" s="29"/>
    </row>
    <row r="708" spans="1:13">
      <c r="A708" s="187">
        <v>42979</v>
      </c>
      <c r="B708" s="168" t="s">
        <v>54</v>
      </c>
      <c r="C708" s="167" t="s">
        <v>127</v>
      </c>
      <c r="D708" s="154" t="s">
        <v>584</v>
      </c>
      <c r="E708" s="155" t="s">
        <v>56</v>
      </c>
      <c r="F708" s="69" t="s">
        <v>1584</v>
      </c>
      <c r="G708" s="69">
        <v>7</v>
      </c>
      <c r="H708" s="273">
        <v>42976.375</v>
      </c>
      <c r="I708" s="273">
        <v>42976.4583333333</v>
      </c>
      <c r="J708" s="88">
        <f t="shared" si="25"/>
        <v>1.99999999918509</v>
      </c>
      <c r="K708" s="69">
        <v>23</v>
      </c>
      <c r="L708" s="88">
        <f t="shared" si="26"/>
        <v>45.9999999812571</v>
      </c>
      <c r="M708" s="29"/>
    </row>
    <row r="709" spans="1:13">
      <c r="A709" s="187">
        <v>42982</v>
      </c>
      <c r="B709" s="168" t="s">
        <v>54</v>
      </c>
      <c r="C709" s="161" t="s">
        <v>33</v>
      </c>
      <c r="D709" s="178" t="s">
        <v>615</v>
      </c>
      <c r="E709" s="196" t="s">
        <v>616</v>
      </c>
      <c r="F709" s="69" t="s">
        <v>812</v>
      </c>
      <c r="G709" s="69">
        <v>4</v>
      </c>
      <c r="H709" s="273">
        <v>42976.625</v>
      </c>
      <c r="I709" s="273">
        <v>42977.5833333333</v>
      </c>
      <c r="J709" s="88">
        <f t="shared" si="25"/>
        <v>23.0000000000582</v>
      </c>
      <c r="K709" s="69">
        <v>23</v>
      </c>
      <c r="L709" s="88">
        <f t="shared" si="26"/>
        <v>529.000000001339</v>
      </c>
      <c r="M709" s="29"/>
    </row>
    <row r="710" spans="1:13">
      <c r="A710" s="187">
        <v>42982</v>
      </c>
      <c r="B710" s="168" t="s">
        <v>54</v>
      </c>
      <c r="C710" s="161" t="s">
        <v>33</v>
      </c>
      <c r="D710" s="178" t="s">
        <v>615</v>
      </c>
      <c r="E710" s="196" t="s">
        <v>616</v>
      </c>
      <c r="F710" s="69" t="s">
        <v>751</v>
      </c>
      <c r="G710" s="69">
        <v>4</v>
      </c>
      <c r="H710" s="273">
        <v>42978.3541666667</v>
      </c>
      <c r="I710" s="273">
        <v>42978.9166666667</v>
      </c>
      <c r="J710" s="88">
        <f t="shared" si="25"/>
        <v>13.5</v>
      </c>
      <c r="K710" s="69">
        <v>23</v>
      </c>
      <c r="L710" s="88">
        <f t="shared" si="26"/>
        <v>310.5</v>
      </c>
      <c r="M710" s="29"/>
    </row>
    <row r="711" spans="1:13">
      <c r="A711" s="187">
        <v>42982</v>
      </c>
      <c r="B711" s="168" t="s">
        <v>54</v>
      </c>
      <c r="C711" s="167" t="s">
        <v>27</v>
      </c>
      <c r="D711" s="154" t="s">
        <v>586</v>
      </c>
      <c r="E711" s="155" t="s">
        <v>56</v>
      </c>
      <c r="F711" s="69" t="s">
        <v>937</v>
      </c>
      <c r="G711" s="69">
        <v>3</v>
      </c>
      <c r="H711" s="273">
        <v>42973.9583333333</v>
      </c>
      <c r="I711" s="273">
        <v>42975.9583333333</v>
      </c>
      <c r="J711" s="88">
        <f t="shared" si="25"/>
        <v>48</v>
      </c>
      <c r="K711" s="69">
        <v>23</v>
      </c>
      <c r="L711" s="88">
        <f t="shared" si="26"/>
        <v>1104</v>
      </c>
      <c r="M711" s="29"/>
    </row>
    <row r="712" spans="1:13">
      <c r="A712" s="187">
        <v>42982</v>
      </c>
      <c r="B712" s="168" t="s">
        <v>54</v>
      </c>
      <c r="C712" s="167" t="s">
        <v>36</v>
      </c>
      <c r="D712" s="154" t="s">
        <v>590</v>
      </c>
      <c r="E712" s="155" t="s">
        <v>56</v>
      </c>
      <c r="F712" s="69" t="s">
        <v>695</v>
      </c>
      <c r="G712" s="69">
        <v>13</v>
      </c>
      <c r="H712" s="273">
        <v>42970.9166666667</v>
      </c>
      <c r="I712" s="273">
        <v>42977.875</v>
      </c>
      <c r="J712" s="88">
        <f t="shared" si="25"/>
        <v>167.000000000058</v>
      </c>
      <c r="K712" s="69">
        <v>23</v>
      </c>
      <c r="L712" s="88">
        <f t="shared" si="26"/>
        <v>3841.00000000134</v>
      </c>
      <c r="M712" s="29"/>
    </row>
    <row r="713" spans="1:13">
      <c r="A713" s="187">
        <v>42982</v>
      </c>
      <c r="B713" s="168" t="s">
        <v>54</v>
      </c>
      <c r="C713" s="167" t="s">
        <v>27</v>
      </c>
      <c r="D713" s="154" t="s">
        <v>585</v>
      </c>
      <c r="E713" s="155" t="s">
        <v>56</v>
      </c>
      <c r="F713" s="69" t="s">
        <v>695</v>
      </c>
      <c r="G713" s="69">
        <v>3</v>
      </c>
      <c r="H713" s="273">
        <v>42975.9583333333</v>
      </c>
      <c r="I713" s="273">
        <v>42978.4166666667</v>
      </c>
      <c r="J713" s="88">
        <f t="shared" si="25"/>
        <v>58.9999999998836</v>
      </c>
      <c r="K713" s="69">
        <v>23</v>
      </c>
      <c r="L713" s="88">
        <f t="shared" si="26"/>
        <v>1356.99999999732</v>
      </c>
      <c r="M713" s="29"/>
    </row>
    <row r="714" spans="1:13">
      <c r="A714" s="187">
        <v>42982</v>
      </c>
      <c r="B714" s="168" t="s">
        <v>54</v>
      </c>
      <c r="C714" s="167" t="s">
        <v>27</v>
      </c>
      <c r="D714" s="154" t="s">
        <v>583</v>
      </c>
      <c r="E714" s="155" t="s">
        <v>56</v>
      </c>
      <c r="F714" s="69" t="s">
        <v>824</v>
      </c>
      <c r="G714" s="69">
        <v>12</v>
      </c>
      <c r="H714" s="273">
        <v>42981.25</v>
      </c>
      <c r="I714" s="273">
        <v>42981.375</v>
      </c>
      <c r="J714" s="88">
        <f t="shared" si="25"/>
        <v>3</v>
      </c>
      <c r="K714" s="69">
        <v>23</v>
      </c>
      <c r="L714" s="88">
        <f t="shared" si="26"/>
        <v>69</v>
      </c>
      <c r="M714" s="29"/>
    </row>
    <row r="715" spans="1:13">
      <c r="A715" s="187">
        <v>42982</v>
      </c>
      <c r="B715" s="168" t="s">
        <v>54</v>
      </c>
      <c r="C715" s="167" t="s">
        <v>27</v>
      </c>
      <c r="D715" s="154" t="s">
        <v>582</v>
      </c>
      <c r="E715" s="155" t="s">
        <v>56</v>
      </c>
      <c r="F715" s="69" t="s">
        <v>1642</v>
      </c>
      <c r="G715" s="69">
        <v>12</v>
      </c>
      <c r="H715" s="273">
        <v>42980.9583333333</v>
      </c>
      <c r="I715" s="273">
        <v>42981.0833333333</v>
      </c>
      <c r="J715" s="88">
        <f t="shared" si="25"/>
        <v>3</v>
      </c>
      <c r="K715" s="69">
        <v>23</v>
      </c>
      <c r="L715" s="88">
        <f t="shared" si="26"/>
        <v>69</v>
      </c>
      <c r="M715" s="29"/>
    </row>
    <row r="716" spans="1:13">
      <c r="A716" s="187">
        <v>42982</v>
      </c>
      <c r="B716" s="168" t="s">
        <v>54</v>
      </c>
      <c r="C716" s="167" t="s">
        <v>30</v>
      </c>
      <c r="D716" s="154" t="s">
        <v>587</v>
      </c>
      <c r="E716" s="155" t="s">
        <v>56</v>
      </c>
      <c r="F716" s="69" t="s">
        <v>695</v>
      </c>
      <c r="G716" s="69">
        <v>12</v>
      </c>
      <c r="H716" s="273">
        <v>42979.7916666667</v>
      </c>
      <c r="I716" s="273">
        <v>42979.8333333333</v>
      </c>
      <c r="J716" s="88">
        <f t="shared" si="25"/>
        <v>1.00000000011642</v>
      </c>
      <c r="K716" s="69">
        <v>23</v>
      </c>
      <c r="L716" s="88">
        <f t="shared" si="26"/>
        <v>23.0000000026776</v>
      </c>
      <c r="M716" s="29"/>
    </row>
    <row r="717" spans="1:13">
      <c r="A717" s="187">
        <v>42982</v>
      </c>
      <c r="B717" s="168" t="s">
        <v>54</v>
      </c>
      <c r="C717" s="161" t="s">
        <v>33</v>
      </c>
      <c r="D717" s="178" t="s">
        <v>615</v>
      </c>
      <c r="E717" s="196" t="s">
        <v>616</v>
      </c>
      <c r="F717" s="69" t="s">
        <v>695</v>
      </c>
      <c r="G717" s="69">
        <v>16</v>
      </c>
      <c r="H717" s="273">
        <v>42977.4375</v>
      </c>
      <c r="I717" s="273">
        <v>42978.5833333333</v>
      </c>
      <c r="J717" s="88">
        <f t="shared" si="25"/>
        <v>27.5000000000582</v>
      </c>
      <c r="K717" s="69">
        <v>23</v>
      </c>
      <c r="L717" s="88">
        <f t="shared" si="26"/>
        <v>632.500000001339</v>
      </c>
      <c r="M717" s="29"/>
    </row>
    <row r="718" spans="1:13">
      <c r="A718" s="187">
        <v>42982</v>
      </c>
      <c r="B718" s="168" t="s">
        <v>54</v>
      </c>
      <c r="C718" s="167" t="s">
        <v>27</v>
      </c>
      <c r="D718" s="154" t="s">
        <v>586</v>
      </c>
      <c r="E718" s="155" t="s">
        <v>56</v>
      </c>
      <c r="F718" s="69" t="s">
        <v>1570</v>
      </c>
      <c r="G718" s="69">
        <v>3</v>
      </c>
      <c r="H718" s="273">
        <v>42978.4166666667</v>
      </c>
      <c r="I718" s="273">
        <v>42979</v>
      </c>
      <c r="J718" s="88">
        <f t="shared" si="25"/>
        <v>14.0000000000582</v>
      </c>
      <c r="K718" s="69">
        <v>23</v>
      </c>
      <c r="L718" s="88">
        <f t="shared" si="26"/>
        <v>322.000000001339</v>
      </c>
      <c r="M718" s="29"/>
    </row>
    <row r="719" spans="1:13">
      <c r="A719" s="187">
        <v>42982</v>
      </c>
      <c r="B719" s="168" t="s">
        <v>54</v>
      </c>
      <c r="C719" s="167" t="s">
        <v>82</v>
      </c>
      <c r="D719" s="154" t="s">
        <v>441</v>
      </c>
      <c r="E719" s="154" t="s">
        <v>280</v>
      </c>
      <c r="F719" s="69" t="s">
        <v>1588</v>
      </c>
      <c r="G719" s="69">
        <v>3</v>
      </c>
      <c r="H719" s="273">
        <v>42973.4166666667</v>
      </c>
      <c r="I719" s="273">
        <v>42973.9583333333</v>
      </c>
      <c r="J719" s="88">
        <f t="shared" si="25"/>
        <v>13.0000000001164</v>
      </c>
      <c r="K719" s="69">
        <v>23</v>
      </c>
      <c r="L719" s="88">
        <f t="shared" si="26"/>
        <v>299.000000002678</v>
      </c>
      <c r="M719" s="29"/>
    </row>
    <row r="720" spans="1:13">
      <c r="A720" s="187"/>
      <c r="B720" s="68"/>
      <c r="C720" s="61"/>
      <c r="D720" s="69"/>
      <c r="E720" s="69"/>
      <c r="F720" s="69"/>
      <c r="G720" s="69"/>
      <c r="H720" s="273"/>
      <c r="I720" s="273"/>
      <c r="J720" s="88">
        <f t="shared" si="25"/>
        <v>0</v>
      </c>
      <c r="K720" s="69"/>
      <c r="L720" s="88">
        <f t="shared" si="26"/>
        <v>0</v>
      </c>
      <c r="M720" s="29"/>
    </row>
    <row r="721" spans="1:13">
      <c r="A721" s="187"/>
      <c r="B721" s="68"/>
      <c r="C721" s="61"/>
      <c r="D721" s="69"/>
      <c r="E721" s="69"/>
      <c r="F721" s="69"/>
      <c r="G721" s="69"/>
      <c r="H721" s="273"/>
      <c r="I721" s="273"/>
      <c r="J721" s="88">
        <f t="shared" si="25"/>
        <v>0</v>
      </c>
      <c r="K721" s="69"/>
      <c r="L721" s="88">
        <f t="shared" si="26"/>
        <v>0</v>
      </c>
      <c r="M721" s="29"/>
    </row>
    <row r="722" spans="1:13">
      <c r="A722" s="187"/>
      <c r="B722" s="68"/>
      <c r="C722" s="61"/>
      <c r="D722" s="69"/>
      <c r="E722" s="69"/>
      <c r="F722" s="69"/>
      <c r="G722" s="69"/>
      <c r="H722" s="273"/>
      <c r="I722" s="273"/>
      <c r="J722" s="88">
        <f t="shared" si="25"/>
        <v>0</v>
      </c>
      <c r="K722" s="69"/>
      <c r="L722" s="88">
        <f t="shared" si="26"/>
        <v>0</v>
      </c>
      <c r="M722" s="29"/>
    </row>
    <row r="723" spans="1:13">
      <c r="A723" s="187"/>
      <c r="B723" s="68"/>
      <c r="C723" s="61"/>
      <c r="D723" s="69"/>
      <c r="E723" s="69"/>
      <c r="F723" s="69"/>
      <c r="G723" s="69"/>
      <c r="H723" s="273"/>
      <c r="I723" s="273"/>
      <c r="J723" s="88">
        <f t="shared" ref="J723:J786" si="27">(I723-H723)*24</f>
        <v>0</v>
      </c>
      <c r="K723" s="69"/>
      <c r="L723" s="88">
        <f t="shared" ref="L723:L786" si="28">J723*K723</f>
        <v>0</v>
      </c>
      <c r="M723" s="29"/>
    </row>
    <row r="724" spans="1:13">
      <c r="A724" s="187"/>
      <c r="B724" s="68"/>
      <c r="C724" s="61"/>
      <c r="D724" s="69"/>
      <c r="E724" s="69"/>
      <c r="F724" s="69"/>
      <c r="G724" s="69"/>
      <c r="H724" s="273"/>
      <c r="I724" s="273"/>
      <c r="J724" s="88">
        <f t="shared" si="27"/>
        <v>0</v>
      </c>
      <c r="K724" s="69"/>
      <c r="L724" s="88">
        <f t="shared" si="28"/>
        <v>0</v>
      </c>
      <c r="M724" s="29"/>
    </row>
    <row r="725" spans="1:13">
      <c r="A725" s="187"/>
      <c r="B725" s="68"/>
      <c r="C725" s="61"/>
      <c r="D725" s="69"/>
      <c r="E725" s="69"/>
      <c r="F725" s="69"/>
      <c r="G725" s="69"/>
      <c r="H725" s="273"/>
      <c r="I725" s="273"/>
      <c r="J725" s="88">
        <f t="shared" si="27"/>
        <v>0</v>
      </c>
      <c r="K725" s="69"/>
      <c r="L725" s="88">
        <f t="shared" si="28"/>
        <v>0</v>
      </c>
      <c r="M725" s="29"/>
    </row>
    <row r="726" spans="1:13">
      <c r="A726" s="187"/>
      <c r="B726" s="68"/>
      <c r="C726" s="61"/>
      <c r="D726" s="69"/>
      <c r="E726" s="69"/>
      <c r="F726" s="69"/>
      <c r="G726" s="69"/>
      <c r="H726" s="273"/>
      <c r="I726" s="273"/>
      <c r="J726" s="88">
        <f t="shared" si="27"/>
        <v>0</v>
      </c>
      <c r="K726" s="69"/>
      <c r="L726" s="88">
        <f t="shared" si="28"/>
        <v>0</v>
      </c>
      <c r="M726" s="29"/>
    </row>
    <row r="727" spans="1:13">
      <c r="A727" s="187"/>
      <c r="B727" s="68"/>
      <c r="C727" s="61"/>
      <c r="D727" s="69"/>
      <c r="E727" s="69"/>
      <c r="F727" s="69"/>
      <c r="G727" s="69"/>
      <c r="H727" s="273"/>
      <c r="I727" s="273"/>
      <c r="J727" s="88">
        <f t="shared" si="27"/>
        <v>0</v>
      </c>
      <c r="K727" s="69"/>
      <c r="L727" s="88">
        <f t="shared" si="28"/>
        <v>0</v>
      </c>
      <c r="M727" s="29"/>
    </row>
    <row r="728" spans="1:13">
      <c r="A728" s="187"/>
      <c r="B728" s="68"/>
      <c r="C728" s="61"/>
      <c r="D728" s="69"/>
      <c r="E728" s="69"/>
      <c r="F728" s="69"/>
      <c r="G728" s="69"/>
      <c r="H728" s="273"/>
      <c r="I728" s="273"/>
      <c r="J728" s="88">
        <f t="shared" si="27"/>
        <v>0</v>
      </c>
      <c r="K728" s="69"/>
      <c r="L728" s="88">
        <f t="shared" si="28"/>
        <v>0</v>
      </c>
      <c r="M728" s="29"/>
    </row>
    <row r="729" spans="1:13">
      <c r="A729" s="187"/>
      <c r="B729" s="68"/>
      <c r="C729" s="61"/>
      <c r="D729" s="69"/>
      <c r="E729" s="69"/>
      <c r="F729" s="69"/>
      <c r="G729" s="69"/>
      <c r="H729" s="273"/>
      <c r="I729" s="273"/>
      <c r="J729" s="88">
        <f t="shared" si="27"/>
        <v>0</v>
      </c>
      <c r="K729" s="69"/>
      <c r="L729" s="88">
        <f t="shared" si="28"/>
        <v>0</v>
      </c>
      <c r="M729" s="29"/>
    </row>
    <row r="730" spans="1:13">
      <c r="A730" s="187"/>
      <c r="B730" s="68"/>
      <c r="C730" s="61"/>
      <c r="D730" s="69"/>
      <c r="E730" s="69"/>
      <c r="F730" s="69"/>
      <c r="G730" s="69"/>
      <c r="H730" s="273"/>
      <c r="I730" s="273"/>
      <c r="J730" s="88">
        <f t="shared" si="27"/>
        <v>0</v>
      </c>
      <c r="K730" s="69"/>
      <c r="L730" s="88">
        <f t="shared" si="28"/>
        <v>0</v>
      </c>
      <c r="M730" s="29"/>
    </row>
    <row r="731" spans="1:13">
      <c r="A731" s="187"/>
      <c r="B731" s="68"/>
      <c r="C731" s="61"/>
      <c r="D731" s="69"/>
      <c r="E731" s="69"/>
      <c r="F731" s="69"/>
      <c r="G731" s="69"/>
      <c r="H731" s="273"/>
      <c r="I731" s="273"/>
      <c r="J731" s="88">
        <f t="shared" si="27"/>
        <v>0</v>
      </c>
      <c r="K731" s="69"/>
      <c r="L731" s="88">
        <f t="shared" si="28"/>
        <v>0</v>
      </c>
      <c r="M731" s="29"/>
    </row>
    <row r="732" spans="1:13">
      <c r="A732" s="187"/>
      <c r="B732" s="68"/>
      <c r="C732" s="61"/>
      <c r="D732" s="69"/>
      <c r="E732" s="69"/>
      <c r="F732" s="69"/>
      <c r="G732" s="69"/>
      <c r="H732" s="273"/>
      <c r="I732" s="273"/>
      <c r="J732" s="88">
        <f t="shared" si="27"/>
        <v>0</v>
      </c>
      <c r="K732" s="69"/>
      <c r="L732" s="88">
        <f t="shared" si="28"/>
        <v>0</v>
      </c>
      <c r="M732" s="29"/>
    </row>
    <row r="733" spans="1:13">
      <c r="A733" s="187"/>
      <c r="B733" s="68"/>
      <c r="C733" s="61"/>
      <c r="D733" s="69"/>
      <c r="E733" s="69"/>
      <c r="F733" s="69"/>
      <c r="G733" s="69"/>
      <c r="H733" s="273"/>
      <c r="I733" s="273"/>
      <c r="J733" s="88">
        <f t="shared" si="27"/>
        <v>0</v>
      </c>
      <c r="K733" s="69"/>
      <c r="L733" s="88">
        <f t="shared" si="28"/>
        <v>0</v>
      </c>
      <c r="M733" s="29"/>
    </row>
    <row r="734" spans="1:13">
      <c r="A734" s="187"/>
      <c r="B734" s="68"/>
      <c r="C734" s="61"/>
      <c r="D734" s="69"/>
      <c r="E734" s="69"/>
      <c r="F734" s="69"/>
      <c r="G734" s="69"/>
      <c r="H734" s="273"/>
      <c r="I734" s="273"/>
      <c r="J734" s="88">
        <f t="shared" si="27"/>
        <v>0</v>
      </c>
      <c r="K734" s="69"/>
      <c r="L734" s="88">
        <f t="shared" si="28"/>
        <v>0</v>
      </c>
      <c r="M734" s="29"/>
    </row>
    <row r="735" spans="1:13">
      <c r="A735" s="187"/>
      <c r="B735" s="68"/>
      <c r="C735" s="61"/>
      <c r="D735" s="69"/>
      <c r="E735" s="69"/>
      <c r="F735" s="69"/>
      <c r="G735" s="69"/>
      <c r="H735" s="273"/>
      <c r="I735" s="273"/>
      <c r="J735" s="88">
        <f t="shared" si="27"/>
        <v>0</v>
      </c>
      <c r="K735" s="69"/>
      <c r="L735" s="88">
        <f t="shared" si="28"/>
        <v>0</v>
      </c>
      <c r="M735" s="29"/>
    </row>
    <row r="736" spans="1:13">
      <c r="A736" s="187"/>
      <c r="B736" s="68"/>
      <c r="C736" s="61"/>
      <c r="D736" s="69"/>
      <c r="E736" s="69"/>
      <c r="F736" s="69"/>
      <c r="G736" s="69"/>
      <c r="H736" s="273"/>
      <c r="I736" s="273"/>
      <c r="J736" s="88">
        <f t="shared" si="27"/>
        <v>0</v>
      </c>
      <c r="K736" s="69"/>
      <c r="L736" s="88">
        <f t="shared" si="28"/>
        <v>0</v>
      </c>
      <c r="M736" s="29"/>
    </row>
    <row r="737" spans="1:13">
      <c r="A737" s="187"/>
      <c r="B737" s="68"/>
      <c r="C737" s="61"/>
      <c r="D737" s="69"/>
      <c r="E737" s="69"/>
      <c r="F737" s="69"/>
      <c r="G737" s="69"/>
      <c r="H737" s="273"/>
      <c r="I737" s="273"/>
      <c r="J737" s="88">
        <f t="shared" si="27"/>
        <v>0</v>
      </c>
      <c r="K737" s="69"/>
      <c r="L737" s="88">
        <f t="shared" si="28"/>
        <v>0</v>
      </c>
      <c r="M737" s="29"/>
    </row>
    <row r="738" spans="1:13">
      <c r="A738" s="187"/>
      <c r="B738" s="68"/>
      <c r="C738" s="61"/>
      <c r="D738" s="69"/>
      <c r="E738" s="69"/>
      <c r="F738" s="69"/>
      <c r="G738" s="69"/>
      <c r="H738" s="273"/>
      <c r="I738" s="273"/>
      <c r="J738" s="88">
        <f t="shared" si="27"/>
        <v>0</v>
      </c>
      <c r="K738" s="69"/>
      <c r="L738" s="88">
        <f t="shared" si="28"/>
        <v>0</v>
      </c>
      <c r="M738" s="29"/>
    </row>
    <row r="739" spans="1:13">
      <c r="A739" s="187"/>
      <c r="B739" s="68"/>
      <c r="C739" s="61"/>
      <c r="D739" s="69"/>
      <c r="E739" s="69"/>
      <c r="F739" s="69"/>
      <c r="G739" s="69"/>
      <c r="H739" s="273"/>
      <c r="I739" s="273"/>
      <c r="J739" s="88">
        <f t="shared" si="27"/>
        <v>0</v>
      </c>
      <c r="K739" s="69"/>
      <c r="L739" s="88">
        <f t="shared" si="28"/>
        <v>0</v>
      </c>
      <c r="M739" s="29"/>
    </row>
    <row r="740" spans="1:13">
      <c r="A740" s="187"/>
      <c r="B740" s="68"/>
      <c r="C740" s="61"/>
      <c r="D740" s="69"/>
      <c r="E740" s="69"/>
      <c r="F740" s="69"/>
      <c r="G740" s="69"/>
      <c r="H740" s="273"/>
      <c r="I740" s="273"/>
      <c r="J740" s="88">
        <f t="shared" si="27"/>
        <v>0</v>
      </c>
      <c r="K740" s="69"/>
      <c r="L740" s="88">
        <f t="shared" si="28"/>
        <v>0</v>
      </c>
      <c r="M740" s="29"/>
    </row>
    <row r="741" spans="1:13">
      <c r="A741" s="187"/>
      <c r="B741" s="68"/>
      <c r="C741" s="61"/>
      <c r="D741" s="69"/>
      <c r="E741" s="69"/>
      <c r="F741" s="69"/>
      <c r="G741" s="69"/>
      <c r="H741" s="273"/>
      <c r="I741" s="273"/>
      <c r="J741" s="88">
        <f t="shared" si="27"/>
        <v>0</v>
      </c>
      <c r="K741" s="69"/>
      <c r="L741" s="88">
        <f t="shared" si="28"/>
        <v>0</v>
      </c>
      <c r="M741" s="29"/>
    </row>
    <row r="742" spans="1:13">
      <c r="A742" s="187"/>
      <c r="B742" s="68"/>
      <c r="C742" s="61"/>
      <c r="D742" s="69"/>
      <c r="E742" s="69"/>
      <c r="F742" s="69"/>
      <c r="G742" s="69"/>
      <c r="H742" s="273"/>
      <c r="I742" s="273"/>
      <c r="J742" s="88">
        <f t="shared" si="27"/>
        <v>0</v>
      </c>
      <c r="K742" s="69"/>
      <c r="L742" s="88">
        <f t="shared" si="28"/>
        <v>0</v>
      </c>
      <c r="M742" s="29"/>
    </row>
    <row r="743" spans="1:13">
      <c r="A743" s="187"/>
      <c r="B743" s="68"/>
      <c r="C743" s="61"/>
      <c r="D743" s="69"/>
      <c r="E743" s="69"/>
      <c r="F743" s="69"/>
      <c r="G743" s="69"/>
      <c r="H743" s="273"/>
      <c r="I743" s="273"/>
      <c r="J743" s="88">
        <f t="shared" si="27"/>
        <v>0</v>
      </c>
      <c r="K743" s="69"/>
      <c r="L743" s="88">
        <f t="shared" si="28"/>
        <v>0</v>
      </c>
      <c r="M743" s="29"/>
    </row>
    <row r="744" spans="1:13">
      <c r="A744" s="187"/>
      <c r="B744" s="68"/>
      <c r="C744" s="61"/>
      <c r="D744" s="69"/>
      <c r="E744" s="69"/>
      <c r="F744" s="69"/>
      <c r="G744" s="69"/>
      <c r="H744" s="273"/>
      <c r="I744" s="273"/>
      <c r="J744" s="88">
        <f t="shared" si="27"/>
        <v>0</v>
      </c>
      <c r="K744" s="69"/>
      <c r="L744" s="88">
        <f t="shared" si="28"/>
        <v>0</v>
      </c>
      <c r="M744" s="29"/>
    </row>
    <row r="745" spans="1:13">
      <c r="A745" s="187"/>
      <c r="B745" s="68"/>
      <c r="C745" s="61"/>
      <c r="D745" s="69"/>
      <c r="E745" s="69"/>
      <c r="F745" s="69"/>
      <c r="G745" s="69"/>
      <c r="H745" s="273"/>
      <c r="I745" s="273"/>
      <c r="J745" s="88">
        <f t="shared" si="27"/>
        <v>0</v>
      </c>
      <c r="K745" s="69"/>
      <c r="L745" s="88">
        <f t="shared" si="28"/>
        <v>0</v>
      </c>
      <c r="M745" s="29"/>
    </row>
    <row r="746" spans="1:13">
      <c r="A746" s="187"/>
      <c r="B746" s="68"/>
      <c r="C746" s="61"/>
      <c r="D746" s="69"/>
      <c r="E746" s="69"/>
      <c r="F746" s="69"/>
      <c r="G746" s="69"/>
      <c r="H746" s="273"/>
      <c r="I746" s="273"/>
      <c r="J746" s="88">
        <f t="shared" si="27"/>
        <v>0</v>
      </c>
      <c r="K746" s="69"/>
      <c r="L746" s="88">
        <f t="shared" si="28"/>
        <v>0</v>
      </c>
      <c r="M746" s="29"/>
    </row>
    <row r="747" spans="1:13">
      <c r="A747" s="187"/>
      <c r="B747" s="68"/>
      <c r="C747" s="61"/>
      <c r="D747" s="69"/>
      <c r="E747" s="69"/>
      <c r="F747" s="69"/>
      <c r="G747" s="69"/>
      <c r="H747" s="273"/>
      <c r="I747" s="273"/>
      <c r="J747" s="88">
        <f t="shared" si="27"/>
        <v>0</v>
      </c>
      <c r="K747" s="69"/>
      <c r="L747" s="88">
        <f t="shared" si="28"/>
        <v>0</v>
      </c>
      <c r="M747" s="29"/>
    </row>
    <row r="748" spans="1:13">
      <c r="A748" s="187"/>
      <c r="B748" s="68"/>
      <c r="C748" s="61"/>
      <c r="D748" s="69"/>
      <c r="E748" s="69"/>
      <c r="F748" s="69"/>
      <c r="G748" s="69"/>
      <c r="H748" s="273"/>
      <c r="I748" s="273"/>
      <c r="J748" s="88">
        <f t="shared" si="27"/>
        <v>0</v>
      </c>
      <c r="K748" s="69"/>
      <c r="L748" s="88">
        <f t="shared" si="28"/>
        <v>0</v>
      </c>
      <c r="M748" s="29"/>
    </row>
    <row r="749" spans="1:13">
      <c r="A749" s="187"/>
      <c r="B749" s="68"/>
      <c r="C749" s="61"/>
      <c r="D749" s="69"/>
      <c r="E749" s="69"/>
      <c r="F749" s="69"/>
      <c r="G749" s="69"/>
      <c r="H749" s="273"/>
      <c r="I749" s="273"/>
      <c r="J749" s="88">
        <f t="shared" si="27"/>
        <v>0</v>
      </c>
      <c r="K749" s="69"/>
      <c r="L749" s="88">
        <f t="shared" si="28"/>
        <v>0</v>
      </c>
      <c r="M749" s="29"/>
    </row>
    <row r="750" spans="1:13">
      <c r="A750" s="187"/>
      <c r="B750" s="68"/>
      <c r="C750" s="61"/>
      <c r="D750" s="69"/>
      <c r="E750" s="69"/>
      <c r="F750" s="69"/>
      <c r="G750" s="69"/>
      <c r="H750" s="273"/>
      <c r="I750" s="273"/>
      <c r="J750" s="88">
        <f t="shared" si="27"/>
        <v>0</v>
      </c>
      <c r="K750" s="69"/>
      <c r="L750" s="88">
        <f t="shared" si="28"/>
        <v>0</v>
      </c>
      <c r="M750" s="29"/>
    </row>
    <row r="751" spans="1:13">
      <c r="A751" s="187"/>
      <c r="B751" s="68"/>
      <c r="C751" s="61"/>
      <c r="D751" s="69"/>
      <c r="E751" s="69"/>
      <c r="F751" s="69"/>
      <c r="G751" s="69"/>
      <c r="H751" s="273"/>
      <c r="I751" s="273"/>
      <c r="J751" s="88">
        <f t="shared" si="27"/>
        <v>0</v>
      </c>
      <c r="K751" s="69"/>
      <c r="L751" s="88">
        <f t="shared" si="28"/>
        <v>0</v>
      </c>
      <c r="M751" s="29"/>
    </row>
    <row r="752" spans="1:13">
      <c r="A752" s="187"/>
      <c r="B752" s="68"/>
      <c r="C752" s="61"/>
      <c r="D752" s="69"/>
      <c r="E752" s="69"/>
      <c r="F752" s="69"/>
      <c r="G752" s="69"/>
      <c r="H752" s="273"/>
      <c r="I752" s="273"/>
      <c r="J752" s="88">
        <f t="shared" si="27"/>
        <v>0</v>
      </c>
      <c r="K752" s="69"/>
      <c r="L752" s="88">
        <f t="shared" si="28"/>
        <v>0</v>
      </c>
      <c r="M752" s="29"/>
    </row>
    <row r="753" spans="1:13">
      <c r="A753" s="187"/>
      <c r="B753" s="68"/>
      <c r="C753" s="61"/>
      <c r="D753" s="69"/>
      <c r="E753" s="69"/>
      <c r="F753" s="69"/>
      <c r="G753" s="69"/>
      <c r="H753" s="273"/>
      <c r="I753" s="273"/>
      <c r="J753" s="88">
        <f t="shared" si="27"/>
        <v>0</v>
      </c>
      <c r="K753" s="69"/>
      <c r="L753" s="88">
        <f t="shared" si="28"/>
        <v>0</v>
      </c>
      <c r="M753" s="29"/>
    </row>
    <row r="754" spans="1:13">
      <c r="A754" s="187"/>
      <c r="B754" s="68"/>
      <c r="C754" s="61"/>
      <c r="D754" s="69"/>
      <c r="E754" s="69"/>
      <c r="F754" s="69"/>
      <c r="G754" s="69"/>
      <c r="H754" s="273"/>
      <c r="I754" s="273"/>
      <c r="J754" s="88">
        <f t="shared" si="27"/>
        <v>0</v>
      </c>
      <c r="K754" s="69"/>
      <c r="L754" s="88">
        <f t="shared" si="28"/>
        <v>0</v>
      </c>
      <c r="M754" s="29"/>
    </row>
    <row r="755" spans="1:13">
      <c r="A755" s="187"/>
      <c r="B755" s="68"/>
      <c r="C755" s="61"/>
      <c r="D755" s="69"/>
      <c r="E755" s="69"/>
      <c r="F755" s="69"/>
      <c r="G755" s="69"/>
      <c r="H755" s="273"/>
      <c r="I755" s="273"/>
      <c r="J755" s="88">
        <f t="shared" si="27"/>
        <v>0</v>
      </c>
      <c r="K755" s="69"/>
      <c r="L755" s="88">
        <f t="shared" si="28"/>
        <v>0</v>
      </c>
      <c r="M755" s="29"/>
    </row>
    <row r="756" spans="1:13">
      <c r="A756" s="187"/>
      <c r="B756" s="68"/>
      <c r="C756" s="61"/>
      <c r="D756" s="69"/>
      <c r="E756" s="69"/>
      <c r="F756" s="69"/>
      <c r="G756" s="69"/>
      <c r="H756" s="273"/>
      <c r="I756" s="273"/>
      <c r="J756" s="88">
        <f t="shared" si="27"/>
        <v>0</v>
      </c>
      <c r="K756" s="69"/>
      <c r="L756" s="88">
        <f t="shared" si="28"/>
        <v>0</v>
      </c>
      <c r="M756" s="29"/>
    </row>
    <row r="757" spans="1:13">
      <c r="A757" s="187"/>
      <c r="B757" s="68"/>
      <c r="C757" s="61"/>
      <c r="D757" s="69"/>
      <c r="E757" s="69"/>
      <c r="F757" s="69"/>
      <c r="G757" s="69"/>
      <c r="H757" s="273"/>
      <c r="I757" s="273"/>
      <c r="J757" s="88">
        <f t="shared" si="27"/>
        <v>0</v>
      </c>
      <c r="K757" s="69"/>
      <c r="L757" s="88">
        <f t="shared" si="28"/>
        <v>0</v>
      </c>
      <c r="M757" s="29"/>
    </row>
    <row r="758" spans="1:13">
      <c r="A758" s="187"/>
      <c r="B758" s="68"/>
      <c r="C758" s="61"/>
      <c r="D758" s="69"/>
      <c r="E758" s="69"/>
      <c r="F758" s="69"/>
      <c r="G758" s="69"/>
      <c r="H758" s="273"/>
      <c r="I758" s="273"/>
      <c r="J758" s="88">
        <f t="shared" si="27"/>
        <v>0</v>
      </c>
      <c r="K758" s="69"/>
      <c r="L758" s="88">
        <f t="shared" si="28"/>
        <v>0</v>
      </c>
      <c r="M758" s="29"/>
    </row>
    <row r="759" spans="1:13">
      <c r="A759" s="187"/>
      <c r="B759" s="68"/>
      <c r="C759" s="61"/>
      <c r="D759" s="69"/>
      <c r="E759" s="69"/>
      <c r="F759" s="69"/>
      <c r="G759" s="69"/>
      <c r="H759" s="273"/>
      <c r="I759" s="273"/>
      <c r="J759" s="88">
        <f t="shared" si="27"/>
        <v>0</v>
      </c>
      <c r="K759" s="69"/>
      <c r="L759" s="88">
        <f t="shared" si="28"/>
        <v>0</v>
      </c>
      <c r="M759" s="29"/>
    </row>
    <row r="760" spans="1:13">
      <c r="A760" s="187"/>
      <c r="B760" s="68"/>
      <c r="C760" s="61"/>
      <c r="D760" s="69"/>
      <c r="E760" s="69"/>
      <c r="F760" s="69"/>
      <c r="G760" s="69"/>
      <c r="H760" s="273"/>
      <c r="I760" s="273"/>
      <c r="J760" s="88">
        <f t="shared" si="27"/>
        <v>0</v>
      </c>
      <c r="K760" s="69"/>
      <c r="L760" s="88">
        <f t="shared" si="28"/>
        <v>0</v>
      </c>
      <c r="M760" s="29"/>
    </row>
    <row r="761" spans="1:13">
      <c r="A761" s="187"/>
      <c r="B761" s="68"/>
      <c r="C761" s="61"/>
      <c r="D761" s="69"/>
      <c r="E761" s="69"/>
      <c r="F761" s="69"/>
      <c r="G761" s="69"/>
      <c r="H761" s="273"/>
      <c r="I761" s="273"/>
      <c r="J761" s="88">
        <f t="shared" si="27"/>
        <v>0</v>
      </c>
      <c r="K761" s="69"/>
      <c r="L761" s="88">
        <f t="shared" si="28"/>
        <v>0</v>
      </c>
      <c r="M761" s="29"/>
    </row>
    <row r="762" spans="1:13">
      <c r="A762" s="187"/>
      <c r="B762" s="68"/>
      <c r="C762" s="61"/>
      <c r="D762" s="69"/>
      <c r="E762" s="69"/>
      <c r="F762" s="69"/>
      <c r="G762" s="69"/>
      <c r="H762" s="273"/>
      <c r="I762" s="273"/>
      <c r="J762" s="88">
        <f t="shared" si="27"/>
        <v>0</v>
      </c>
      <c r="K762" s="69"/>
      <c r="L762" s="88">
        <f t="shared" si="28"/>
        <v>0</v>
      </c>
      <c r="M762" s="29"/>
    </row>
    <row r="763" spans="1:13">
      <c r="A763" s="187"/>
      <c r="B763" s="68"/>
      <c r="C763" s="61"/>
      <c r="D763" s="69"/>
      <c r="E763" s="69"/>
      <c r="F763" s="69"/>
      <c r="G763" s="69"/>
      <c r="H763" s="273"/>
      <c r="I763" s="273"/>
      <c r="J763" s="88">
        <f t="shared" si="27"/>
        <v>0</v>
      </c>
      <c r="K763" s="69"/>
      <c r="L763" s="88">
        <f t="shared" si="28"/>
        <v>0</v>
      </c>
      <c r="M763" s="29"/>
    </row>
    <row r="764" spans="1:13">
      <c r="A764" s="187"/>
      <c r="B764" s="68"/>
      <c r="C764" s="61"/>
      <c r="D764" s="69"/>
      <c r="E764" s="69"/>
      <c r="F764" s="69"/>
      <c r="G764" s="69"/>
      <c r="H764" s="273"/>
      <c r="I764" s="273"/>
      <c r="J764" s="88">
        <f t="shared" si="27"/>
        <v>0</v>
      </c>
      <c r="K764" s="69"/>
      <c r="L764" s="88">
        <f t="shared" si="28"/>
        <v>0</v>
      </c>
      <c r="M764" s="29"/>
    </row>
    <row r="765" spans="1:13">
      <c r="A765" s="187"/>
      <c r="B765" s="68"/>
      <c r="C765" s="61"/>
      <c r="D765" s="69"/>
      <c r="E765" s="69"/>
      <c r="F765" s="69"/>
      <c r="G765" s="69"/>
      <c r="H765" s="273"/>
      <c r="I765" s="273"/>
      <c r="J765" s="88">
        <f t="shared" si="27"/>
        <v>0</v>
      </c>
      <c r="K765" s="69"/>
      <c r="L765" s="88">
        <f t="shared" si="28"/>
        <v>0</v>
      </c>
      <c r="M765" s="29"/>
    </row>
    <row r="766" spans="1:13">
      <c r="A766" s="187"/>
      <c r="B766" s="68"/>
      <c r="C766" s="61"/>
      <c r="D766" s="69"/>
      <c r="E766" s="69"/>
      <c r="F766" s="69"/>
      <c r="G766" s="69"/>
      <c r="H766" s="273"/>
      <c r="I766" s="273"/>
      <c r="J766" s="88">
        <f t="shared" si="27"/>
        <v>0</v>
      </c>
      <c r="K766" s="69"/>
      <c r="L766" s="88">
        <f t="shared" si="28"/>
        <v>0</v>
      </c>
      <c r="M766" s="29"/>
    </row>
    <row r="767" spans="1:13">
      <c r="A767" s="187"/>
      <c r="B767" s="68"/>
      <c r="C767" s="61"/>
      <c r="D767" s="69"/>
      <c r="E767" s="69"/>
      <c r="F767" s="69"/>
      <c r="G767" s="69"/>
      <c r="H767" s="273"/>
      <c r="I767" s="273"/>
      <c r="J767" s="88">
        <f t="shared" si="27"/>
        <v>0</v>
      </c>
      <c r="K767" s="69"/>
      <c r="L767" s="88">
        <f t="shared" si="28"/>
        <v>0</v>
      </c>
      <c r="M767" s="29"/>
    </row>
    <row r="768" spans="1:13">
      <c r="A768" s="187"/>
      <c r="B768" s="68"/>
      <c r="C768" s="61"/>
      <c r="D768" s="69"/>
      <c r="E768" s="69"/>
      <c r="F768" s="69"/>
      <c r="G768" s="69"/>
      <c r="H768" s="273"/>
      <c r="I768" s="273"/>
      <c r="J768" s="88">
        <f t="shared" si="27"/>
        <v>0</v>
      </c>
      <c r="K768" s="69"/>
      <c r="L768" s="88">
        <f t="shared" si="28"/>
        <v>0</v>
      </c>
      <c r="M768" s="29"/>
    </row>
    <row r="769" spans="1:13">
      <c r="A769" s="187"/>
      <c r="B769" s="68"/>
      <c r="C769" s="61"/>
      <c r="D769" s="69"/>
      <c r="E769" s="69"/>
      <c r="F769" s="69"/>
      <c r="G769" s="69"/>
      <c r="H769" s="273"/>
      <c r="I769" s="273"/>
      <c r="J769" s="88">
        <f t="shared" si="27"/>
        <v>0</v>
      </c>
      <c r="K769" s="69"/>
      <c r="L769" s="88">
        <f t="shared" si="28"/>
        <v>0</v>
      </c>
      <c r="M769" s="29"/>
    </row>
    <row r="770" spans="1:13">
      <c r="A770" s="187"/>
      <c r="B770" s="68"/>
      <c r="C770" s="61"/>
      <c r="D770" s="69"/>
      <c r="E770" s="69"/>
      <c r="F770" s="69"/>
      <c r="G770" s="69"/>
      <c r="H770" s="273"/>
      <c r="I770" s="273"/>
      <c r="J770" s="88">
        <f t="shared" si="27"/>
        <v>0</v>
      </c>
      <c r="K770" s="69"/>
      <c r="L770" s="88">
        <f t="shared" si="28"/>
        <v>0</v>
      </c>
      <c r="M770" s="29"/>
    </row>
    <row r="771" spans="1:13">
      <c r="A771" s="187"/>
      <c r="B771" s="68"/>
      <c r="C771" s="61"/>
      <c r="D771" s="69"/>
      <c r="E771" s="69"/>
      <c r="F771" s="69"/>
      <c r="G771" s="69"/>
      <c r="H771" s="273"/>
      <c r="I771" s="273"/>
      <c r="J771" s="88">
        <f t="shared" si="27"/>
        <v>0</v>
      </c>
      <c r="K771" s="69"/>
      <c r="L771" s="88">
        <f t="shared" si="28"/>
        <v>0</v>
      </c>
      <c r="M771" s="29"/>
    </row>
    <row r="772" spans="1:13">
      <c r="A772" s="187"/>
      <c r="B772" s="68"/>
      <c r="C772" s="61"/>
      <c r="D772" s="69"/>
      <c r="E772" s="69"/>
      <c r="F772" s="69"/>
      <c r="G772" s="69"/>
      <c r="H772" s="273"/>
      <c r="I772" s="273"/>
      <c r="J772" s="88">
        <f t="shared" si="27"/>
        <v>0</v>
      </c>
      <c r="K772" s="69"/>
      <c r="L772" s="88">
        <f t="shared" si="28"/>
        <v>0</v>
      </c>
      <c r="M772" s="29"/>
    </row>
    <row r="773" spans="1:13">
      <c r="A773" s="187"/>
      <c r="B773" s="68"/>
      <c r="C773" s="61"/>
      <c r="D773" s="69"/>
      <c r="E773" s="69"/>
      <c r="F773" s="69"/>
      <c r="G773" s="69"/>
      <c r="H773" s="273"/>
      <c r="I773" s="273"/>
      <c r="J773" s="88">
        <f t="shared" si="27"/>
        <v>0</v>
      </c>
      <c r="K773" s="69"/>
      <c r="L773" s="88">
        <f t="shared" si="28"/>
        <v>0</v>
      </c>
      <c r="M773" s="29"/>
    </row>
    <row r="774" spans="1:13">
      <c r="A774" s="187"/>
      <c r="B774" s="68"/>
      <c r="C774" s="61"/>
      <c r="D774" s="69"/>
      <c r="E774" s="69"/>
      <c r="F774" s="69"/>
      <c r="G774" s="69"/>
      <c r="H774" s="273"/>
      <c r="I774" s="273"/>
      <c r="J774" s="88">
        <f t="shared" si="27"/>
        <v>0</v>
      </c>
      <c r="K774" s="69"/>
      <c r="L774" s="88">
        <f t="shared" si="28"/>
        <v>0</v>
      </c>
      <c r="M774" s="29"/>
    </row>
    <row r="775" spans="1:13">
      <c r="A775" s="187"/>
      <c r="B775" s="68"/>
      <c r="C775" s="61"/>
      <c r="D775" s="69"/>
      <c r="E775" s="69"/>
      <c r="F775" s="69"/>
      <c r="G775" s="69"/>
      <c r="H775" s="273"/>
      <c r="I775" s="273"/>
      <c r="J775" s="88">
        <f t="shared" si="27"/>
        <v>0</v>
      </c>
      <c r="K775" s="69"/>
      <c r="L775" s="88">
        <f t="shared" si="28"/>
        <v>0</v>
      </c>
      <c r="M775" s="29"/>
    </row>
    <row r="776" spans="1:13">
      <c r="A776" s="187"/>
      <c r="B776" s="68"/>
      <c r="C776" s="61"/>
      <c r="D776" s="69"/>
      <c r="E776" s="69"/>
      <c r="F776" s="69"/>
      <c r="G776" s="69"/>
      <c r="H776" s="273"/>
      <c r="I776" s="273"/>
      <c r="J776" s="88">
        <f t="shared" si="27"/>
        <v>0</v>
      </c>
      <c r="K776" s="69"/>
      <c r="L776" s="88">
        <f t="shared" si="28"/>
        <v>0</v>
      </c>
      <c r="M776" s="29"/>
    </row>
    <row r="777" spans="1:13">
      <c r="A777" s="187"/>
      <c r="B777" s="68"/>
      <c r="C777" s="61"/>
      <c r="D777" s="69"/>
      <c r="E777" s="69"/>
      <c r="F777" s="69"/>
      <c r="G777" s="69"/>
      <c r="H777" s="273"/>
      <c r="I777" s="273"/>
      <c r="J777" s="88">
        <f t="shared" si="27"/>
        <v>0</v>
      </c>
      <c r="K777" s="69"/>
      <c r="L777" s="88">
        <f t="shared" si="28"/>
        <v>0</v>
      </c>
      <c r="M777" s="29"/>
    </row>
    <row r="778" spans="1:13">
      <c r="A778" s="187"/>
      <c r="B778" s="68"/>
      <c r="C778" s="61"/>
      <c r="D778" s="69"/>
      <c r="E778" s="69"/>
      <c r="F778" s="69"/>
      <c r="G778" s="69"/>
      <c r="H778" s="273"/>
      <c r="I778" s="273"/>
      <c r="J778" s="88">
        <f t="shared" si="27"/>
        <v>0</v>
      </c>
      <c r="K778" s="69"/>
      <c r="L778" s="88">
        <f t="shared" si="28"/>
        <v>0</v>
      </c>
      <c r="M778" s="29"/>
    </row>
    <row r="779" spans="1:13">
      <c r="A779" s="187"/>
      <c r="B779" s="68"/>
      <c r="C779" s="61"/>
      <c r="D779" s="69"/>
      <c r="E779" s="69"/>
      <c r="F779" s="69"/>
      <c r="G779" s="69"/>
      <c r="H779" s="273"/>
      <c r="I779" s="273"/>
      <c r="J779" s="88">
        <f t="shared" si="27"/>
        <v>0</v>
      </c>
      <c r="K779" s="69"/>
      <c r="L779" s="88">
        <f t="shared" si="28"/>
        <v>0</v>
      </c>
      <c r="M779" s="29"/>
    </row>
    <row r="780" spans="1:13">
      <c r="A780" s="187"/>
      <c r="B780" s="68"/>
      <c r="C780" s="61"/>
      <c r="D780" s="69"/>
      <c r="E780" s="69"/>
      <c r="F780" s="69"/>
      <c r="G780" s="69"/>
      <c r="H780" s="273"/>
      <c r="I780" s="273"/>
      <c r="J780" s="88">
        <f t="shared" si="27"/>
        <v>0</v>
      </c>
      <c r="K780" s="69"/>
      <c r="L780" s="88">
        <f t="shared" si="28"/>
        <v>0</v>
      </c>
      <c r="M780" s="29"/>
    </row>
    <row r="781" spans="1:13">
      <c r="A781" s="187"/>
      <c r="B781" s="68"/>
      <c r="C781" s="61"/>
      <c r="D781" s="69"/>
      <c r="E781" s="69"/>
      <c r="F781" s="69"/>
      <c r="G781" s="69"/>
      <c r="H781" s="273"/>
      <c r="I781" s="273"/>
      <c r="J781" s="88">
        <f t="shared" si="27"/>
        <v>0</v>
      </c>
      <c r="K781" s="69"/>
      <c r="L781" s="88">
        <f t="shared" si="28"/>
        <v>0</v>
      </c>
      <c r="M781" s="29"/>
    </row>
    <row r="782" spans="1:13">
      <c r="A782" s="187"/>
      <c r="B782" s="68"/>
      <c r="C782" s="61"/>
      <c r="D782" s="69"/>
      <c r="E782" s="69"/>
      <c r="F782" s="69"/>
      <c r="G782" s="69"/>
      <c r="H782" s="273"/>
      <c r="I782" s="273"/>
      <c r="J782" s="88">
        <f t="shared" si="27"/>
        <v>0</v>
      </c>
      <c r="K782" s="69"/>
      <c r="L782" s="88">
        <f t="shared" si="28"/>
        <v>0</v>
      </c>
      <c r="M782" s="29"/>
    </row>
    <row r="783" spans="1:13">
      <c r="A783" s="187"/>
      <c r="B783" s="68"/>
      <c r="C783" s="61"/>
      <c r="D783" s="69"/>
      <c r="E783" s="69"/>
      <c r="F783" s="69"/>
      <c r="G783" s="69"/>
      <c r="H783" s="273"/>
      <c r="I783" s="273"/>
      <c r="J783" s="88">
        <f t="shared" si="27"/>
        <v>0</v>
      </c>
      <c r="K783" s="69"/>
      <c r="L783" s="88">
        <f t="shared" si="28"/>
        <v>0</v>
      </c>
      <c r="M783" s="29"/>
    </row>
    <row r="784" spans="1:13">
      <c r="A784" s="187"/>
      <c r="B784" s="68"/>
      <c r="C784" s="61"/>
      <c r="D784" s="69"/>
      <c r="E784" s="69"/>
      <c r="F784" s="69"/>
      <c r="G784" s="69"/>
      <c r="H784" s="273"/>
      <c r="I784" s="273"/>
      <c r="J784" s="88">
        <f t="shared" si="27"/>
        <v>0</v>
      </c>
      <c r="K784" s="69"/>
      <c r="L784" s="88">
        <f t="shared" si="28"/>
        <v>0</v>
      </c>
      <c r="M784" s="29"/>
    </row>
    <row r="785" spans="1:13">
      <c r="A785" s="187"/>
      <c r="B785" s="68"/>
      <c r="C785" s="61"/>
      <c r="D785" s="69"/>
      <c r="E785" s="69"/>
      <c r="F785" s="69"/>
      <c r="G785" s="69"/>
      <c r="H785" s="273"/>
      <c r="I785" s="273"/>
      <c r="J785" s="88">
        <f t="shared" si="27"/>
        <v>0</v>
      </c>
      <c r="K785" s="69"/>
      <c r="L785" s="88">
        <f t="shared" si="28"/>
        <v>0</v>
      </c>
      <c r="M785" s="29"/>
    </row>
    <row r="786" spans="1:13">
      <c r="A786" s="187"/>
      <c r="B786" s="68"/>
      <c r="C786" s="61"/>
      <c r="D786" s="69"/>
      <c r="E786" s="69"/>
      <c r="F786" s="69"/>
      <c r="G786" s="69"/>
      <c r="H786" s="273"/>
      <c r="I786" s="273"/>
      <c r="J786" s="88">
        <f t="shared" si="27"/>
        <v>0</v>
      </c>
      <c r="K786" s="69"/>
      <c r="L786" s="88">
        <f t="shared" si="28"/>
        <v>0</v>
      </c>
      <c r="M786" s="29"/>
    </row>
    <row r="787" spans="1:13">
      <c r="A787" s="187"/>
      <c r="B787" s="68"/>
      <c r="C787" s="61"/>
      <c r="D787" s="69"/>
      <c r="E787" s="69"/>
      <c r="F787" s="69"/>
      <c r="G787" s="69"/>
      <c r="H787" s="273"/>
      <c r="I787" s="273"/>
      <c r="J787" s="88">
        <f t="shared" ref="J787:J850" si="29">(I787-H787)*24</f>
        <v>0</v>
      </c>
      <c r="K787" s="69"/>
      <c r="L787" s="88">
        <f t="shared" ref="L787:L850" si="30">J787*K787</f>
        <v>0</v>
      </c>
      <c r="M787" s="29"/>
    </row>
    <row r="788" spans="1:13">
      <c r="A788" s="187"/>
      <c r="B788" s="68"/>
      <c r="C788" s="61"/>
      <c r="D788" s="69"/>
      <c r="E788" s="69"/>
      <c r="F788" s="69"/>
      <c r="G788" s="69"/>
      <c r="H788" s="273"/>
      <c r="I788" s="273"/>
      <c r="J788" s="88">
        <f t="shared" si="29"/>
        <v>0</v>
      </c>
      <c r="K788" s="69"/>
      <c r="L788" s="88">
        <f t="shared" si="30"/>
        <v>0</v>
      </c>
      <c r="M788" s="29"/>
    </row>
    <row r="789" spans="1:13">
      <c r="A789" s="187"/>
      <c r="B789" s="68"/>
      <c r="C789" s="61"/>
      <c r="D789" s="69"/>
      <c r="E789" s="69"/>
      <c r="F789" s="69"/>
      <c r="G789" s="69"/>
      <c r="H789" s="273"/>
      <c r="I789" s="273"/>
      <c r="J789" s="88">
        <f t="shared" si="29"/>
        <v>0</v>
      </c>
      <c r="K789" s="69"/>
      <c r="L789" s="88">
        <f t="shared" si="30"/>
        <v>0</v>
      </c>
      <c r="M789" s="29"/>
    </row>
    <row r="790" spans="1:13">
      <c r="A790" s="187"/>
      <c r="B790" s="68"/>
      <c r="C790" s="61"/>
      <c r="D790" s="69"/>
      <c r="E790" s="69"/>
      <c r="F790" s="69"/>
      <c r="G790" s="69"/>
      <c r="H790" s="273"/>
      <c r="I790" s="273"/>
      <c r="J790" s="88">
        <f t="shared" si="29"/>
        <v>0</v>
      </c>
      <c r="K790" s="69"/>
      <c r="L790" s="88">
        <f t="shared" si="30"/>
        <v>0</v>
      </c>
      <c r="M790" s="29"/>
    </row>
    <row r="791" spans="1:13">
      <c r="A791" s="187"/>
      <c r="B791" s="68"/>
      <c r="C791" s="61"/>
      <c r="D791" s="69"/>
      <c r="E791" s="69"/>
      <c r="F791" s="69"/>
      <c r="G791" s="69"/>
      <c r="H791" s="273"/>
      <c r="I791" s="273"/>
      <c r="J791" s="88">
        <f t="shared" si="29"/>
        <v>0</v>
      </c>
      <c r="K791" s="69"/>
      <c r="L791" s="88">
        <f t="shared" si="30"/>
        <v>0</v>
      </c>
      <c r="M791" s="29"/>
    </row>
    <row r="792" spans="1:13">
      <c r="A792" s="187"/>
      <c r="B792" s="68"/>
      <c r="C792" s="61"/>
      <c r="D792" s="69"/>
      <c r="E792" s="69"/>
      <c r="F792" s="69"/>
      <c r="G792" s="69"/>
      <c r="H792" s="273"/>
      <c r="I792" s="273"/>
      <c r="J792" s="88">
        <f t="shared" si="29"/>
        <v>0</v>
      </c>
      <c r="K792" s="69"/>
      <c r="L792" s="88">
        <f t="shared" si="30"/>
        <v>0</v>
      </c>
      <c r="M792" s="29"/>
    </row>
    <row r="793" spans="1:13">
      <c r="A793" s="187"/>
      <c r="B793" s="68"/>
      <c r="C793" s="61"/>
      <c r="D793" s="69"/>
      <c r="E793" s="69"/>
      <c r="F793" s="69"/>
      <c r="G793" s="69"/>
      <c r="H793" s="273"/>
      <c r="I793" s="273"/>
      <c r="J793" s="88">
        <f t="shared" si="29"/>
        <v>0</v>
      </c>
      <c r="K793" s="69"/>
      <c r="L793" s="88">
        <f t="shared" si="30"/>
        <v>0</v>
      </c>
      <c r="M793" s="29"/>
    </row>
    <row r="794" spans="1:13">
      <c r="A794" s="187"/>
      <c r="B794" s="68"/>
      <c r="C794" s="61"/>
      <c r="D794" s="69"/>
      <c r="E794" s="69"/>
      <c r="F794" s="69"/>
      <c r="G794" s="69"/>
      <c r="H794" s="273"/>
      <c r="I794" s="273"/>
      <c r="J794" s="88">
        <f t="shared" si="29"/>
        <v>0</v>
      </c>
      <c r="K794" s="69"/>
      <c r="L794" s="88">
        <f t="shared" si="30"/>
        <v>0</v>
      </c>
      <c r="M794" s="29"/>
    </row>
    <row r="795" spans="1:13">
      <c r="A795" s="187"/>
      <c r="B795" s="68"/>
      <c r="C795" s="61"/>
      <c r="D795" s="69"/>
      <c r="E795" s="69"/>
      <c r="F795" s="69"/>
      <c r="G795" s="69"/>
      <c r="H795" s="273"/>
      <c r="I795" s="273"/>
      <c r="J795" s="88">
        <f t="shared" si="29"/>
        <v>0</v>
      </c>
      <c r="K795" s="69"/>
      <c r="L795" s="88">
        <f t="shared" si="30"/>
        <v>0</v>
      </c>
      <c r="M795" s="29"/>
    </row>
    <row r="796" spans="1:13">
      <c r="A796" s="187"/>
      <c r="B796" s="68"/>
      <c r="C796" s="61"/>
      <c r="D796" s="69"/>
      <c r="E796" s="69"/>
      <c r="F796" s="69"/>
      <c r="G796" s="69"/>
      <c r="H796" s="273"/>
      <c r="I796" s="273"/>
      <c r="J796" s="88">
        <f t="shared" si="29"/>
        <v>0</v>
      </c>
      <c r="K796" s="69"/>
      <c r="L796" s="88">
        <f t="shared" si="30"/>
        <v>0</v>
      </c>
      <c r="M796" s="29"/>
    </row>
    <row r="797" spans="1:13">
      <c r="A797" s="187"/>
      <c r="B797" s="68"/>
      <c r="C797" s="61"/>
      <c r="D797" s="69"/>
      <c r="E797" s="69"/>
      <c r="F797" s="69"/>
      <c r="G797" s="69"/>
      <c r="H797" s="273"/>
      <c r="I797" s="273"/>
      <c r="J797" s="88">
        <f t="shared" si="29"/>
        <v>0</v>
      </c>
      <c r="K797" s="69"/>
      <c r="L797" s="88">
        <f t="shared" si="30"/>
        <v>0</v>
      </c>
      <c r="M797" s="29"/>
    </row>
    <row r="798" spans="1:13">
      <c r="A798" s="187"/>
      <c r="B798" s="68"/>
      <c r="C798" s="61"/>
      <c r="D798" s="69"/>
      <c r="E798" s="69"/>
      <c r="F798" s="69"/>
      <c r="G798" s="69"/>
      <c r="H798" s="273"/>
      <c r="I798" s="273"/>
      <c r="J798" s="88">
        <f t="shared" si="29"/>
        <v>0</v>
      </c>
      <c r="K798" s="69"/>
      <c r="L798" s="88">
        <f t="shared" si="30"/>
        <v>0</v>
      </c>
      <c r="M798" s="29"/>
    </row>
    <row r="799" spans="1:13">
      <c r="A799" s="187"/>
      <c r="B799" s="68"/>
      <c r="C799" s="61"/>
      <c r="D799" s="69"/>
      <c r="E799" s="69"/>
      <c r="F799" s="69"/>
      <c r="G799" s="69"/>
      <c r="H799" s="273"/>
      <c r="I799" s="273"/>
      <c r="J799" s="88">
        <f t="shared" si="29"/>
        <v>0</v>
      </c>
      <c r="K799" s="69"/>
      <c r="L799" s="88">
        <f t="shared" si="30"/>
        <v>0</v>
      </c>
      <c r="M799" s="29"/>
    </row>
    <row r="800" spans="1:13">
      <c r="A800" s="187"/>
      <c r="B800" s="68"/>
      <c r="C800" s="61"/>
      <c r="D800" s="69"/>
      <c r="E800" s="69"/>
      <c r="F800" s="69"/>
      <c r="G800" s="69"/>
      <c r="H800" s="273"/>
      <c r="I800" s="273"/>
      <c r="J800" s="88">
        <f t="shared" si="29"/>
        <v>0</v>
      </c>
      <c r="K800" s="69"/>
      <c r="L800" s="88">
        <f t="shared" si="30"/>
        <v>0</v>
      </c>
      <c r="M800" s="29"/>
    </row>
    <row r="801" spans="1:13">
      <c r="A801" s="187"/>
      <c r="B801" s="68"/>
      <c r="C801" s="61"/>
      <c r="D801" s="69"/>
      <c r="E801" s="69"/>
      <c r="F801" s="69"/>
      <c r="G801" s="69"/>
      <c r="H801" s="273"/>
      <c r="I801" s="273"/>
      <c r="J801" s="88">
        <f t="shared" si="29"/>
        <v>0</v>
      </c>
      <c r="K801" s="69"/>
      <c r="L801" s="88">
        <f t="shared" si="30"/>
        <v>0</v>
      </c>
      <c r="M801" s="29"/>
    </row>
    <row r="802" spans="1:13">
      <c r="A802" s="187"/>
      <c r="B802" s="68"/>
      <c r="C802" s="61"/>
      <c r="D802" s="69"/>
      <c r="E802" s="69"/>
      <c r="F802" s="69"/>
      <c r="G802" s="69"/>
      <c r="H802" s="273"/>
      <c r="I802" s="273"/>
      <c r="J802" s="88">
        <f t="shared" si="29"/>
        <v>0</v>
      </c>
      <c r="K802" s="69"/>
      <c r="L802" s="88">
        <f t="shared" si="30"/>
        <v>0</v>
      </c>
      <c r="M802" s="29"/>
    </row>
    <row r="803" spans="1:13">
      <c r="A803" s="187"/>
      <c r="B803" s="68"/>
      <c r="C803" s="61"/>
      <c r="D803" s="69"/>
      <c r="E803" s="69"/>
      <c r="F803" s="69"/>
      <c r="G803" s="69"/>
      <c r="H803" s="273"/>
      <c r="I803" s="273"/>
      <c r="J803" s="88">
        <f t="shared" si="29"/>
        <v>0</v>
      </c>
      <c r="K803" s="69"/>
      <c r="L803" s="88">
        <f t="shared" si="30"/>
        <v>0</v>
      </c>
      <c r="M803" s="29"/>
    </row>
    <row r="804" spans="1:13">
      <c r="A804" s="187"/>
      <c r="B804" s="68"/>
      <c r="C804" s="61"/>
      <c r="D804" s="69"/>
      <c r="E804" s="69"/>
      <c r="F804" s="69"/>
      <c r="G804" s="69"/>
      <c r="H804" s="273"/>
      <c r="I804" s="273"/>
      <c r="J804" s="88">
        <f t="shared" si="29"/>
        <v>0</v>
      </c>
      <c r="K804" s="69"/>
      <c r="L804" s="88">
        <f t="shared" si="30"/>
        <v>0</v>
      </c>
      <c r="M804" s="29"/>
    </row>
    <row r="805" spans="1:13">
      <c r="A805" s="187"/>
      <c r="B805" s="68"/>
      <c r="C805" s="61"/>
      <c r="D805" s="69"/>
      <c r="E805" s="69"/>
      <c r="F805" s="69"/>
      <c r="G805" s="69"/>
      <c r="H805" s="273"/>
      <c r="I805" s="273"/>
      <c r="J805" s="88">
        <f t="shared" si="29"/>
        <v>0</v>
      </c>
      <c r="K805" s="69"/>
      <c r="L805" s="88">
        <f t="shared" si="30"/>
        <v>0</v>
      </c>
      <c r="M805" s="29"/>
    </row>
    <row r="806" spans="1:13">
      <c r="A806" s="187"/>
      <c r="B806" s="68"/>
      <c r="C806" s="61"/>
      <c r="D806" s="69"/>
      <c r="E806" s="69"/>
      <c r="F806" s="69"/>
      <c r="G806" s="69"/>
      <c r="H806" s="273"/>
      <c r="I806" s="273"/>
      <c r="J806" s="88">
        <f t="shared" si="29"/>
        <v>0</v>
      </c>
      <c r="K806" s="69"/>
      <c r="L806" s="88">
        <f t="shared" si="30"/>
        <v>0</v>
      </c>
      <c r="M806" s="29"/>
    </row>
    <row r="807" spans="1:13">
      <c r="A807" s="187"/>
      <c r="B807" s="68"/>
      <c r="C807" s="61"/>
      <c r="D807" s="69"/>
      <c r="E807" s="69"/>
      <c r="F807" s="69"/>
      <c r="G807" s="69"/>
      <c r="H807" s="273"/>
      <c r="I807" s="273"/>
      <c r="J807" s="88">
        <f t="shared" si="29"/>
        <v>0</v>
      </c>
      <c r="K807" s="69"/>
      <c r="L807" s="88">
        <f t="shared" si="30"/>
        <v>0</v>
      </c>
      <c r="M807" s="29"/>
    </row>
    <row r="808" spans="1:13">
      <c r="A808" s="187"/>
      <c r="B808" s="68"/>
      <c r="C808" s="61"/>
      <c r="D808" s="69"/>
      <c r="E808" s="69"/>
      <c r="F808" s="69"/>
      <c r="G808" s="69"/>
      <c r="H808" s="273"/>
      <c r="I808" s="273"/>
      <c r="J808" s="88">
        <f t="shared" si="29"/>
        <v>0</v>
      </c>
      <c r="K808" s="69"/>
      <c r="L808" s="88">
        <f t="shared" si="30"/>
        <v>0</v>
      </c>
      <c r="M808" s="29"/>
    </row>
    <row r="809" spans="1:13">
      <c r="A809" s="187"/>
      <c r="B809" s="68"/>
      <c r="C809" s="61"/>
      <c r="D809" s="69"/>
      <c r="E809" s="69"/>
      <c r="F809" s="69"/>
      <c r="G809" s="69"/>
      <c r="H809" s="273"/>
      <c r="I809" s="273"/>
      <c r="J809" s="88">
        <f t="shared" si="29"/>
        <v>0</v>
      </c>
      <c r="K809" s="69"/>
      <c r="L809" s="88">
        <f t="shared" si="30"/>
        <v>0</v>
      </c>
      <c r="M809" s="29"/>
    </row>
    <row r="810" spans="1:13">
      <c r="A810" s="187"/>
      <c r="B810" s="68"/>
      <c r="C810" s="61"/>
      <c r="D810" s="69"/>
      <c r="E810" s="69"/>
      <c r="F810" s="69"/>
      <c r="G810" s="69"/>
      <c r="H810" s="273"/>
      <c r="I810" s="273"/>
      <c r="J810" s="88">
        <f t="shared" si="29"/>
        <v>0</v>
      </c>
      <c r="K810" s="69"/>
      <c r="L810" s="88">
        <f t="shared" si="30"/>
        <v>0</v>
      </c>
      <c r="M810" s="29"/>
    </row>
    <row r="811" spans="1:13">
      <c r="A811" s="187"/>
      <c r="B811" s="68"/>
      <c r="C811" s="61"/>
      <c r="D811" s="69"/>
      <c r="E811" s="69"/>
      <c r="F811" s="69"/>
      <c r="G811" s="69"/>
      <c r="H811" s="273"/>
      <c r="I811" s="273"/>
      <c r="J811" s="88">
        <f t="shared" si="29"/>
        <v>0</v>
      </c>
      <c r="K811" s="69"/>
      <c r="L811" s="88">
        <f t="shared" si="30"/>
        <v>0</v>
      </c>
      <c r="M811" s="29"/>
    </row>
    <row r="812" spans="1:13">
      <c r="A812" s="187"/>
      <c r="B812" s="68"/>
      <c r="C812" s="61"/>
      <c r="D812" s="69"/>
      <c r="E812" s="69"/>
      <c r="F812" s="69"/>
      <c r="G812" s="69"/>
      <c r="H812" s="273"/>
      <c r="I812" s="273"/>
      <c r="J812" s="88">
        <f t="shared" si="29"/>
        <v>0</v>
      </c>
      <c r="K812" s="69"/>
      <c r="L812" s="88">
        <f t="shared" si="30"/>
        <v>0</v>
      </c>
      <c r="M812" s="29"/>
    </row>
    <row r="813" spans="1:13">
      <c r="A813" s="187"/>
      <c r="B813" s="68"/>
      <c r="C813" s="61"/>
      <c r="D813" s="69"/>
      <c r="E813" s="69"/>
      <c r="F813" s="69"/>
      <c r="G813" s="69"/>
      <c r="H813" s="273"/>
      <c r="I813" s="273"/>
      <c r="J813" s="88">
        <f t="shared" si="29"/>
        <v>0</v>
      </c>
      <c r="K813" s="69"/>
      <c r="L813" s="88">
        <f t="shared" si="30"/>
        <v>0</v>
      </c>
      <c r="M813" s="29"/>
    </row>
    <row r="814" spans="1:13">
      <c r="A814" s="187"/>
      <c r="B814" s="68"/>
      <c r="C814" s="61"/>
      <c r="D814" s="69"/>
      <c r="E814" s="69"/>
      <c r="F814" s="69"/>
      <c r="G814" s="69"/>
      <c r="H814" s="273"/>
      <c r="I814" s="273"/>
      <c r="J814" s="88">
        <f t="shared" si="29"/>
        <v>0</v>
      </c>
      <c r="K814" s="69"/>
      <c r="L814" s="88">
        <f t="shared" si="30"/>
        <v>0</v>
      </c>
      <c r="M814" s="29"/>
    </row>
    <row r="815" spans="1:13">
      <c r="A815" s="187"/>
      <c r="B815" s="68"/>
      <c r="C815" s="61"/>
      <c r="D815" s="69"/>
      <c r="E815" s="69"/>
      <c r="F815" s="69"/>
      <c r="G815" s="69"/>
      <c r="H815" s="273"/>
      <c r="I815" s="273"/>
      <c r="J815" s="88">
        <f t="shared" si="29"/>
        <v>0</v>
      </c>
      <c r="K815" s="69"/>
      <c r="L815" s="88">
        <f t="shared" si="30"/>
        <v>0</v>
      </c>
      <c r="M815" s="29"/>
    </row>
    <row r="816" spans="1:13">
      <c r="A816" s="187"/>
      <c r="B816" s="68"/>
      <c r="C816" s="61"/>
      <c r="D816" s="69"/>
      <c r="E816" s="69"/>
      <c r="F816" s="69"/>
      <c r="G816" s="69"/>
      <c r="H816" s="273"/>
      <c r="I816" s="273"/>
      <c r="J816" s="88">
        <f t="shared" si="29"/>
        <v>0</v>
      </c>
      <c r="K816" s="69"/>
      <c r="L816" s="88">
        <f t="shared" si="30"/>
        <v>0</v>
      </c>
      <c r="M816" s="29"/>
    </row>
    <row r="817" spans="1:13">
      <c r="A817" s="187"/>
      <c r="B817" s="68"/>
      <c r="C817" s="61"/>
      <c r="D817" s="69"/>
      <c r="E817" s="69"/>
      <c r="F817" s="69"/>
      <c r="G817" s="69"/>
      <c r="H817" s="273"/>
      <c r="I817" s="273"/>
      <c r="J817" s="88">
        <f t="shared" si="29"/>
        <v>0</v>
      </c>
      <c r="K817" s="69"/>
      <c r="L817" s="88">
        <f t="shared" si="30"/>
        <v>0</v>
      </c>
      <c r="M817" s="29"/>
    </row>
    <row r="818" spans="1:13">
      <c r="A818" s="187"/>
      <c r="B818" s="68"/>
      <c r="C818" s="61"/>
      <c r="D818" s="69"/>
      <c r="E818" s="69"/>
      <c r="F818" s="69"/>
      <c r="G818" s="69"/>
      <c r="H818" s="273"/>
      <c r="I818" s="273"/>
      <c r="J818" s="88">
        <f t="shared" si="29"/>
        <v>0</v>
      </c>
      <c r="K818" s="69"/>
      <c r="L818" s="88">
        <f t="shared" si="30"/>
        <v>0</v>
      </c>
      <c r="M818" s="29"/>
    </row>
    <row r="819" spans="1:13">
      <c r="A819" s="187"/>
      <c r="B819" s="68"/>
      <c r="C819" s="61"/>
      <c r="D819" s="69"/>
      <c r="E819" s="69"/>
      <c r="F819" s="69"/>
      <c r="G819" s="69"/>
      <c r="H819" s="273"/>
      <c r="I819" s="273"/>
      <c r="J819" s="88">
        <f t="shared" si="29"/>
        <v>0</v>
      </c>
      <c r="K819" s="69"/>
      <c r="L819" s="88">
        <f t="shared" si="30"/>
        <v>0</v>
      </c>
      <c r="M819" s="29"/>
    </row>
    <row r="820" spans="1:13">
      <c r="A820" s="187"/>
      <c r="B820" s="68"/>
      <c r="C820" s="61"/>
      <c r="D820" s="69"/>
      <c r="E820" s="69"/>
      <c r="F820" s="69"/>
      <c r="G820" s="69"/>
      <c r="H820" s="273"/>
      <c r="I820" s="273"/>
      <c r="J820" s="88">
        <f t="shared" si="29"/>
        <v>0</v>
      </c>
      <c r="K820" s="69"/>
      <c r="L820" s="88">
        <f t="shared" si="30"/>
        <v>0</v>
      </c>
      <c r="M820" s="29"/>
    </row>
    <row r="821" spans="1:13">
      <c r="A821" s="187"/>
      <c r="B821" s="68"/>
      <c r="C821" s="61"/>
      <c r="D821" s="69"/>
      <c r="E821" s="69"/>
      <c r="F821" s="69"/>
      <c r="G821" s="69"/>
      <c r="H821" s="273"/>
      <c r="I821" s="273"/>
      <c r="J821" s="88">
        <f t="shared" si="29"/>
        <v>0</v>
      </c>
      <c r="K821" s="69"/>
      <c r="L821" s="88">
        <f t="shared" si="30"/>
        <v>0</v>
      </c>
      <c r="M821" s="29"/>
    </row>
    <row r="822" spans="1:13">
      <c r="A822" s="187"/>
      <c r="B822" s="68"/>
      <c r="C822" s="61"/>
      <c r="D822" s="69"/>
      <c r="E822" s="69"/>
      <c r="F822" s="69"/>
      <c r="G822" s="69"/>
      <c r="H822" s="273"/>
      <c r="I822" s="273"/>
      <c r="J822" s="88">
        <f t="shared" si="29"/>
        <v>0</v>
      </c>
      <c r="K822" s="69"/>
      <c r="L822" s="88">
        <f t="shared" si="30"/>
        <v>0</v>
      </c>
      <c r="M822" s="29"/>
    </row>
    <row r="823" spans="1:13">
      <c r="A823" s="187"/>
      <c r="B823" s="68"/>
      <c r="C823" s="61"/>
      <c r="D823" s="69"/>
      <c r="E823" s="69"/>
      <c r="F823" s="69"/>
      <c r="G823" s="69"/>
      <c r="H823" s="273"/>
      <c r="I823" s="273"/>
      <c r="J823" s="88">
        <f t="shared" si="29"/>
        <v>0</v>
      </c>
      <c r="K823" s="69"/>
      <c r="L823" s="88">
        <f t="shared" si="30"/>
        <v>0</v>
      </c>
      <c r="M823" s="29"/>
    </row>
    <row r="824" spans="1:13">
      <c r="A824" s="187"/>
      <c r="B824" s="68"/>
      <c r="C824" s="61"/>
      <c r="D824" s="69"/>
      <c r="E824" s="69"/>
      <c r="F824" s="69"/>
      <c r="G824" s="69"/>
      <c r="H824" s="273"/>
      <c r="I824" s="273"/>
      <c r="J824" s="88">
        <f t="shared" si="29"/>
        <v>0</v>
      </c>
      <c r="K824" s="69"/>
      <c r="L824" s="88">
        <f t="shared" si="30"/>
        <v>0</v>
      </c>
      <c r="M824" s="29"/>
    </row>
    <row r="825" spans="1:13">
      <c r="A825" s="187"/>
      <c r="B825" s="68"/>
      <c r="C825" s="61"/>
      <c r="D825" s="69"/>
      <c r="E825" s="69"/>
      <c r="F825" s="69"/>
      <c r="G825" s="69"/>
      <c r="H825" s="273"/>
      <c r="I825" s="273"/>
      <c r="J825" s="88">
        <f t="shared" si="29"/>
        <v>0</v>
      </c>
      <c r="K825" s="69"/>
      <c r="L825" s="88">
        <f t="shared" si="30"/>
        <v>0</v>
      </c>
      <c r="M825" s="29"/>
    </row>
    <row r="826" spans="1:13">
      <c r="A826" s="187"/>
      <c r="B826" s="68"/>
      <c r="C826" s="61"/>
      <c r="D826" s="69"/>
      <c r="E826" s="69"/>
      <c r="F826" s="69"/>
      <c r="G826" s="69"/>
      <c r="H826" s="273"/>
      <c r="I826" s="273"/>
      <c r="J826" s="88">
        <f t="shared" si="29"/>
        <v>0</v>
      </c>
      <c r="K826" s="69"/>
      <c r="L826" s="88">
        <f t="shared" si="30"/>
        <v>0</v>
      </c>
      <c r="M826" s="29"/>
    </row>
    <row r="827" spans="1:13">
      <c r="A827" s="187"/>
      <c r="B827" s="68"/>
      <c r="C827" s="61"/>
      <c r="D827" s="69"/>
      <c r="E827" s="69"/>
      <c r="F827" s="69"/>
      <c r="G827" s="69"/>
      <c r="H827" s="273"/>
      <c r="I827" s="273"/>
      <c r="J827" s="88">
        <f t="shared" si="29"/>
        <v>0</v>
      </c>
      <c r="K827" s="69"/>
      <c r="L827" s="88">
        <f t="shared" si="30"/>
        <v>0</v>
      </c>
      <c r="M827" s="29"/>
    </row>
    <row r="828" spans="1:13">
      <c r="A828" s="187"/>
      <c r="B828" s="68"/>
      <c r="C828" s="61"/>
      <c r="D828" s="69"/>
      <c r="E828" s="69"/>
      <c r="F828" s="69"/>
      <c r="G828" s="69"/>
      <c r="H828" s="273"/>
      <c r="I828" s="273"/>
      <c r="J828" s="88">
        <f t="shared" si="29"/>
        <v>0</v>
      </c>
      <c r="K828" s="69"/>
      <c r="L828" s="88">
        <f t="shared" si="30"/>
        <v>0</v>
      </c>
      <c r="M828" s="29"/>
    </row>
    <row r="829" spans="1:13">
      <c r="A829" s="187"/>
      <c r="B829" s="68"/>
      <c r="C829" s="61"/>
      <c r="D829" s="69"/>
      <c r="E829" s="69"/>
      <c r="F829" s="69"/>
      <c r="G829" s="69"/>
      <c r="H829" s="273"/>
      <c r="I829" s="273"/>
      <c r="J829" s="88">
        <f t="shared" si="29"/>
        <v>0</v>
      </c>
      <c r="K829" s="69"/>
      <c r="L829" s="88">
        <f t="shared" si="30"/>
        <v>0</v>
      </c>
      <c r="M829" s="29"/>
    </row>
    <row r="830" spans="1:13">
      <c r="A830" s="187"/>
      <c r="B830" s="68"/>
      <c r="C830" s="61"/>
      <c r="D830" s="69"/>
      <c r="E830" s="69"/>
      <c r="F830" s="69"/>
      <c r="G830" s="69"/>
      <c r="H830" s="273"/>
      <c r="I830" s="273"/>
      <c r="J830" s="88">
        <f t="shared" si="29"/>
        <v>0</v>
      </c>
      <c r="K830" s="69"/>
      <c r="L830" s="88">
        <f t="shared" si="30"/>
        <v>0</v>
      </c>
      <c r="M830" s="29"/>
    </row>
    <row r="831" spans="1:13">
      <c r="A831" s="187"/>
      <c r="B831" s="68"/>
      <c r="C831" s="61"/>
      <c r="D831" s="69"/>
      <c r="E831" s="69"/>
      <c r="F831" s="69"/>
      <c r="G831" s="69"/>
      <c r="H831" s="273"/>
      <c r="I831" s="273"/>
      <c r="J831" s="88">
        <f t="shared" si="29"/>
        <v>0</v>
      </c>
      <c r="K831" s="69"/>
      <c r="L831" s="88">
        <f t="shared" si="30"/>
        <v>0</v>
      </c>
      <c r="M831" s="29"/>
    </row>
    <row r="832" spans="1:13">
      <c r="A832" s="187"/>
      <c r="B832" s="68"/>
      <c r="C832" s="61"/>
      <c r="D832" s="69"/>
      <c r="E832" s="69"/>
      <c r="F832" s="69"/>
      <c r="G832" s="69"/>
      <c r="H832" s="273"/>
      <c r="I832" s="273"/>
      <c r="J832" s="88">
        <f t="shared" si="29"/>
        <v>0</v>
      </c>
      <c r="K832" s="69"/>
      <c r="L832" s="88">
        <f t="shared" si="30"/>
        <v>0</v>
      </c>
      <c r="M832" s="29"/>
    </row>
    <row r="833" spans="1:13">
      <c r="A833" s="187"/>
      <c r="B833" s="68"/>
      <c r="C833" s="61"/>
      <c r="D833" s="69"/>
      <c r="E833" s="69"/>
      <c r="F833" s="69"/>
      <c r="G833" s="69"/>
      <c r="H833" s="273"/>
      <c r="I833" s="273"/>
      <c r="J833" s="88">
        <f t="shared" si="29"/>
        <v>0</v>
      </c>
      <c r="K833" s="69"/>
      <c r="L833" s="88">
        <f t="shared" si="30"/>
        <v>0</v>
      </c>
      <c r="M833" s="29"/>
    </row>
    <row r="834" spans="1:13">
      <c r="A834" s="187"/>
      <c r="B834" s="68"/>
      <c r="C834" s="61"/>
      <c r="D834" s="69"/>
      <c r="E834" s="69"/>
      <c r="F834" s="69"/>
      <c r="G834" s="69"/>
      <c r="H834" s="273"/>
      <c r="I834" s="273"/>
      <c r="J834" s="88">
        <f t="shared" si="29"/>
        <v>0</v>
      </c>
      <c r="K834" s="69"/>
      <c r="L834" s="88">
        <f t="shared" si="30"/>
        <v>0</v>
      </c>
      <c r="M834" s="29"/>
    </row>
    <row r="835" spans="1:13">
      <c r="A835" s="187"/>
      <c r="B835" s="68"/>
      <c r="C835" s="61"/>
      <c r="D835" s="69"/>
      <c r="E835" s="69"/>
      <c r="F835" s="69"/>
      <c r="G835" s="69"/>
      <c r="H835" s="273"/>
      <c r="I835" s="273"/>
      <c r="J835" s="88">
        <f t="shared" si="29"/>
        <v>0</v>
      </c>
      <c r="K835" s="69"/>
      <c r="L835" s="88">
        <f t="shared" si="30"/>
        <v>0</v>
      </c>
      <c r="M835" s="29"/>
    </row>
    <row r="836" spans="1:13">
      <c r="A836" s="187"/>
      <c r="B836" s="68"/>
      <c r="C836" s="61"/>
      <c r="D836" s="69"/>
      <c r="E836" s="69"/>
      <c r="F836" s="69"/>
      <c r="G836" s="69"/>
      <c r="H836" s="273"/>
      <c r="I836" s="273"/>
      <c r="J836" s="88">
        <f t="shared" si="29"/>
        <v>0</v>
      </c>
      <c r="K836" s="69"/>
      <c r="L836" s="88">
        <f t="shared" si="30"/>
        <v>0</v>
      </c>
      <c r="M836" s="29"/>
    </row>
    <row r="837" spans="1:13">
      <c r="A837" s="187"/>
      <c r="B837" s="68"/>
      <c r="C837" s="61"/>
      <c r="D837" s="69"/>
      <c r="E837" s="69"/>
      <c r="F837" s="69"/>
      <c r="G837" s="69"/>
      <c r="H837" s="273"/>
      <c r="I837" s="273"/>
      <c r="J837" s="88">
        <f t="shared" si="29"/>
        <v>0</v>
      </c>
      <c r="K837" s="69"/>
      <c r="L837" s="88">
        <f t="shared" si="30"/>
        <v>0</v>
      </c>
      <c r="M837" s="29"/>
    </row>
    <row r="838" spans="1:13">
      <c r="A838" s="187"/>
      <c r="B838" s="68"/>
      <c r="C838" s="61"/>
      <c r="D838" s="69"/>
      <c r="E838" s="69"/>
      <c r="F838" s="69"/>
      <c r="G838" s="69"/>
      <c r="H838" s="273"/>
      <c r="I838" s="273"/>
      <c r="J838" s="88">
        <f t="shared" si="29"/>
        <v>0</v>
      </c>
      <c r="K838" s="69"/>
      <c r="L838" s="88">
        <f t="shared" si="30"/>
        <v>0</v>
      </c>
      <c r="M838" s="29"/>
    </row>
    <row r="839" spans="1:13">
      <c r="A839" s="187"/>
      <c r="B839" s="68"/>
      <c r="C839" s="61"/>
      <c r="D839" s="69"/>
      <c r="E839" s="69"/>
      <c r="F839" s="69"/>
      <c r="G839" s="69"/>
      <c r="H839" s="273"/>
      <c r="I839" s="273"/>
      <c r="J839" s="88">
        <f t="shared" si="29"/>
        <v>0</v>
      </c>
      <c r="K839" s="69"/>
      <c r="L839" s="88">
        <f t="shared" si="30"/>
        <v>0</v>
      </c>
      <c r="M839" s="29"/>
    </row>
    <row r="840" spans="1:13">
      <c r="A840" s="187"/>
      <c r="B840" s="68"/>
      <c r="C840" s="61"/>
      <c r="D840" s="69"/>
      <c r="E840" s="69"/>
      <c r="F840" s="69"/>
      <c r="G840" s="69"/>
      <c r="H840" s="273"/>
      <c r="I840" s="273"/>
      <c r="J840" s="88">
        <f t="shared" si="29"/>
        <v>0</v>
      </c>
      <c r="K840" s="69"/>
      <c r="L840" s="88">
        <f t="shared" si="30"/>
        <v>0</v>
      </c>
      <c r="M840" s="29"/>
    </row>
    <row r="841" spans="1:13">
      <c r="A841" s="187"/>
      <c r="B841" s="68"/>
      <c r="C841" s="61"/>
      <c r="D841" s="69"/>
      <c r="E841" s="69"/>
      <c r="F841" s="69"/>
      <c r="G841" s="69"/>
      <c r="H841" s="273"/>
      <c r="I841" s="273"/>
      <c r="J841" s="88">
        <f t="shared" si="29"/>
        <v>0</v>
      </c>
      <c r="K841" s="69"/>
      <c r="L841" s="88">
        <f t="shared" si="30"/>
        <v>0</v>
      </c>
      <c r="M841" s="29"/>
    </row>
    <row r="842" spans="1:13">
      <c r="A842" s="187"/>
      <c r="B842" s="68"/>
      <c r="C842" s="61"/>
      <c r="D842" s="69"/>
      <c r="E842" s="69"/>
      <c r="F842" s="69"/>
      <c r="G842" s="69"/>
      <c r="H842" s="273"/>
      <c r="I842" s="273"/>
      <c r="J842" s="88">
        <f t="shared" si="29"/>
        <v>0</v>
      </c>
      <c r="K842" s="69"/>
      <c r="L842" s="88">
        <f t="shared" si="30"/>
        <v>0</v>
      </c>
      <c r="M842" s="29"/>
    </row>
    <row r="843" spans="1:13">
      <c r="A843" s="187"/>
      <c r="B843" s="68"/>
      <c r="C843" s="61"/>
      <c r="D843" s="69"/>
      <c r="E843" s="69"/>
      <c r="F843" s="69"/>
      <c r="G843" s="69"/>
      <c r="H843" s="273"/>
      <c r="I843" s="273"/>
      <c r="J843" s="88">
        <f t="shared" si="29"/>
        <v>0</v>
      </c>
      <c r="K843" s="69"/>
      <c r="L843" s="88">
        <f t="shared" si="30"/>
        <v>0</v>
      </c>
      <c r="M843" s="29"/>
    </row>
    <row r="844" spans="1:13">
      <c r="A844" s="187"/>
      <c r="B844" s="68"/>
      <c r="C844" s="61"/>
      <c r="D844" s="69"/>
      <c r="E844" s="69"/>
      <c r="F844" s="69"/>
      <c r="G844" s="69"/>
      <c r="H844" s="273"/>
      <c r="I844" s="273"/>
      <c r="J844" s="88">
        <f t="shared" si="29"/>
        <v>0</v>
      </c>
      <c r="K844" s="69"/>
      <c r="L844" s="88">
        <f t="shared" si="30"/>
        <v>0</v>
      </c>
      <c r="M844" s="29"/>
    </row>
    <row r="845" spans="1:13">
      <c r="A845" s="187"/>
      <c r="B845" s="68"/>
      <c r="C845" s="61"/>
      <c r="D845" s="69"/>
      <c r="E845" s="69"/>
      <c r="F845" s="69"/>
      <c r="G845" s="69"/>
      <c r="H845" s="273"/>
      <c r="I845" s="273"/>
      <c r="J845" s="88">
        <f t="shared" si="29"/>
        <v>0</v>
      </c>
      <c r="K845" s="69"/>
      <c r="L845" s="88">
        <f t="shared" si="30"/>
        <v>0</v>
      </c>
      <c r="M845" s="29"/>
    </row>
    <row r="846" spans="1:13">
      <c r="A846" s="187"/>
      <c r="B846" s="68"/>
      <c r="C846" s="61"/>
      <c r="D846" s="69"/>
      <c r="E846" s="69"/>
      <c r="F846" s="69"/>
      <c r="G846" s="69"/>
      <c r="H846" s="273"/>
      <c r="I846" s="273"/>
      <c r="J846" s="88">
        <f t="shared" si="29"/>
        <v>0</v>
      </c>
      <c r="K846" s="69"/>
      <c r="L846" s="88">
        <f t="shared" si="30"/>
        <v>0</v>
      </c>
      <c r="M846" s="29"/>
    </row>
    <row r="847" spans="1:13">
      <c r="A847" s="187"/>
      <c r="B847" s="68"/>
      <c r="C847" s="61"/>
      <c r="D847" s="69"/>
      <c r="E847" s="69"/>
      <c r="F847" s="69"/>
      <c r="G847" s="69"/>
      <c r="H847" s="273"/>
      <c r="I847" s="273"/>
      <c r="J847" s="88">
        <f t="shared" si="29"/>
        <v>0</v>
      </c>
      <c r="K847" s="69"/>
      <c r="L847" s="88">
        <f t="shared" si="30"/>
        <v>0</v>
      </c>
      <c r="M847" s="29"/>
    </row>
    <row r="848" spans="1:13">
      <c r="A848" s="187"/>
      <c r="B848" s="68"/>
      <c r="C848" s="61"/>
      <c r="D848" s="69"/>
      <c r="E848" s="69"/>
      <c r="F848" s="69"/>
      <c r="G848" s="69"/>
      <c r="H848" s="273"/>
      <c r="I848" s="273"/>
      <c r="J848" s="88">
        <f t="shared" si="29"/>
        <v>0</v>
      </c>
      <c r="K848" s="69"/>
      <c r="L848" s="88">
        <f t="shared" si="30"/>
        <v>0</v>
      </c>
      <c r="M848" s="29"/>
    </row>
    <row r="849" spans="1:13">
      <c r="A849" s="187"/>
      <c r="B849" s="68"/>
      <c r="C849" s="61"/>
      <c r="D849" s="69"/>
      <c r="E849" s="69"/>
      <c r="F849" s="69"/>
      <c r="G849" s="69"/>
      <c r="H849" s="273"/>
      <c r="I849" s="273"/>
      <c r="J849" s="88">
        <f t="shared" si="29"/>
        <v>0</v>
      </c>
      <c r="K849" s="69"/>
      <c r="L849" s="88">
        <f t="shared" si="30"/>
        <v>0</v>
      </c>
      <c r="M849" s="29"/>
    </row>
    <row r="850" spans="1:13">
      <c r="A850" s="187"/>
      <c r="B850" s="68"/>
      <c r="C850" s="61"/>
      <c r="D850" s="69"/>
      <c r="E850" s="69"/>
      <c r="F850" s="69"/>
      <c r="G850" s="69"/>
      <c r="H850" s="273"/>
      <c r="I850" s="273"/>
      <c r="J850" s="88">
        <f t="shared" si="29"/>
        <v>0</v>
      </c>
      <c r="K850" s="69"/>
      <c r="L850" s="88">
        <f t="shared" si="30"/>
        <v>0</v>
      </c>
      <c r="M850" s="29"/>
    </row>
    <row r="851" spans="1:13">
      <c r="A851" s="187"/>
      <c r="B851" s="68"/>
      <c r="C851" s="61"/>
      <c r="D851" s="69"/>
      <c r="E851" s="69"/>
      <c r="F851" s="69"/>
      <c r="G851" s="69"/>
      <c r="H851" s="273"/>
      <c r="I851" s="273"/>
      <c r="J851" s="88">
        <f t="shared" ref="J851:J856" si="31">(I851-H851)*24</f>
        <v>0</v>
      </c>
      <c r="K851" s="69"/>
      <c r="L851" s="88">
        <f t="shared" ref="L851:L856" si="32">J851*K851</f>
        <v>0</v>
      </c>
      <c r="M851" s="29"/>
    </row>
    <row r="852" spans="1:13">
      <c r="A852" s="187"/>
      <c r="B852" s="68"/>
      <c r="C852" s="61"/>
      <c r="D852" s="69"/>
      <c r="E852" s="69"/>
      <c r="F852" s="69"/>
      <c r="G852" s="69"/>
      <c r="H852" s="273"/>
      <c r="I852" s="273"/>
      <c r="J852" s="88">
        <f t="shared" si="31"/>
        <v>0</v>
      </c>
      <c r="K852" s="69"/>
      <c r="L852" s="88">
        <f t="shared" si="32"/>
        <v>0</v>
      </c>
      <c r="M852" s="29"/>
    </row>
    <row r="853" spans="1:13">
      <c r="A853" s="187"/>
      <c r="B853" s="68"/>
      <c r="C853" s="61"/>
      <c r="D853" s="69"/>
      <c r="E853" s="69"/>
      <c r="F853" s="69"/>
      <c r="G853" s="69"/>
      <c r="H853" s="273"/>
      <c r="I853" s="273"/>
      <c r="J853" s="88">
        <f t="shared" si="31"/>
        <v>0</v>
      </c>
      <c r="K853" s="69"/>
      <c r="L853" s="88">
        <f t="shared" si="32"/>
        <v>0</v>
      </c>
      <c r="M853" s="29"/>
    </row>
    <row r="854" spans="1:13">
      <c r="A854" s="187"/>
      <c r="B854" s="68"/>
      <c r="C854" s="61"/>
      <c r="D854" s="69"/>
      <c r="E854" s="69"/>
      <c r="F854" s="69"/>
      <c r="G854" s="69"/>
      <c r="H854" s="273"/>
      <c r="I854" s="273"/>
      <c r="J854" s="88">
        <f t="shared" si="31"/>
        <v>0</v>
      </c>
      <c r="K854" s="69"/>
      <c r="L854" s="88">
        <f t="shared" si="32"/>
        <v>0</v>
      </c>
      <c r="M854" s="29"/>
    </row>
    <row r="855" spans="1:13">
      <c r="A855" s="187"/>
      <c r="B855" s="68"/>
      <c r="C855" s="61"/>
      <c r="D855" s="69"/>
      <c r="E855" s="69"/>
      <c r="F855" s="69"/>
      <c r="G855" s="69"/>
      <c r="H855" s="273"/>
      <c r="I855" s="273"/>
      <c r="J855" s="88">
        <f t="shared" si="31"/>
        <v>0</v>
      </c>
      <c r="K855" s="69"/>
      <c r="L855" s="88">
        <f t="shared" si="32"/>
        <v>0</v>
      </c>
      <c r="M855" s="29"/>
    </row>
    <row r="856" spans="1:13">
      <c r="A856" s="187"/>
      <c r="B856" s="68"/>
      <c r="C856" s="61"/>
      <c r="D856" s="69"/>
      <c r="E856" s="69"/>
      <c r="F856" s="69"/>
      <c r="G856" s="69"/>
      <c r="H856" s="273"/>
      <c r="I856" s="273"/>
      <c r="J856" s="88">
        <f t="shared" si="31"/>
        <v>0</v>
      </c>
      <c r="K856" s="69"/>
      <c r="L856" s="88">
        <f t="shared" si="32"/>
        <v>0</v>
      </c>
      <c r="M856" s="29"/>
    </row>
  </sheetData>
  <mergeCells count="8">
    <mergeCell ref="A1:L1"/>
    <mergeCell ref="H95:H96"/>
    <mergeCell ref="H148:H149"/>
    <mergeCell ref="H487:H488"/>
    <mergeCell ref="I95:I96"/>
    <mergeCell ref="I148:I149"/>
    <mergeCell ref="I487:I488"/>
    <mergeCell ref="J95:J96"/>
  </mergeCells>
  <pageMargins left="0.75" right="0.75" top="1" bottom="1" header="0.509027777777778" footer="0.509027777777778"/>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J1123"/>
  <sheetViews>
    <sheetView zoomScale="110" zoomScaleNormal="110" workbookViewId="0">
      <pane ySplit="2" topLeftCell="A970" activePane="bottomLeft" state="frozen"/>
      <selection/>
      <selection pane="bottomLeft" activeCell="I1021" sqref="I1021"/>
    </sheetView>
  </sheetViews>
  <sheetFormatPr defaultColWidth="9" defaultRowHeight="14.25"/>
  <cols>
    <col min="1" max="1" width="10.125" style="248"/>
    <col min="2" max="2" width="6.375" style="90" customWidth="1"/>
    <col min="3" max="3" width="5.875" style="249" customWidth="1"/>
    <col min="4" max="4" width="14.375" style="201" customWidth="1"/>
    <col min="5" max="5" width="16.25" style="201" customWidth="1"/>
    <col min="6" max="6" width="20.875" style="201" customWidth="1"/>
    <col min="7" max="7" width="7.25" style="250" customWidth="1"/>
    <col min="8" max="8" width="6.75" style="251" customWidth="1"/>
    <col min="9" max="9" width="13.75" style="90" customWidth="1"/>
  </cols>
  <sheetData>
    <row r="1" ht="39" customHeight="1" spans="1:10">
      <c r="A1" s="252" t="s">
        <v>1643</v>
      </c>
      <c r="B1" s="253"/>
      <c r="C1" s="253"/>
      <c r="D1" s="253"/>
      <c r="E1" s="253"/>
      <c r="F1" s="253"/>
      <c r="G1" s="253"/>
      <c r="H1" s="254"/>
      <c r="I1" s="215" t="s">
        <v>674</v>
      </c>
      <c r="J1" s="216">
        <f>SUBTOTAL(109,G:G)</f>
        <v>166498</v>
      </c>
    </row>
    <row r="2" spans="1:9">
      <c r="A2" s="255" t="s">
        <v>675</v>
      </c>
      <c r="B2" s="88" t="s">
        <v>49</v>
      </c>
      <c r="C2" s="256" t="s">
        <v>677</v>
      </c>
      <c r="D2" s="88" t="s">
        <v>51</v>
      </c>
      <c r="E2" s="88" t="s">
        <v>52</v>
      </c>
      <c r="F2" s="88" t="s">
        <v>678</v>
      </c>
      <c r="G2" s="257" t="s">
        <v>685</v>
      </c>
      <c r="H2" s="258" t="s">
        <v>1644</v>
      </c>
      <c r="I2" s="267" t="s">
        <v>53</v>
      </c>
    </row>
    <row r="3" spans="1:9">
      <c r="A3" s="213">
        <v>42706</v>
      </c>
      <c r="B3" s="155" t="s">
        <v>54</v>
      </c>
      <c r="C3" s="161" t="s">
        <v>30</v>
      </c>
      <c r="D3" s="162" t="s">
        <v>116</v>
      </c>
      <c r="E3" s="155" t="s">
        <v>56</v>
      </c>
      <c r="F3" s="69" t="s">
        <v>1645</v>
      </c>
      <c r="G3" s="259">
        <v>69</v>
      </c>
      <c r="H3" s="260"/>
      <c r="I3" s="69"/>
    </row>
    <row r="4" spans="1:9">
      <c r="A4" s="213">
        <v>42706</v>
      </c>
      <c r="B4" s="155" t="s">
        <v>54</v>
      </c>
      <c r="C4" s="231" t="s">
        <v>27</v>
      </c>
      <c r="D4" s="162" t="s">
        <v>80</v>
      </c>
      <c r="E4" s="155" t="s">
        <v>56</v>
      </c>
      <c r="F4" s="69" t="s">
        <v>1646</v>
      </c>
      <c r="G4" s="259">
        <v>12</v>
      </c>
      <c r="H4" s="260"/>
      <c r="I4" s="69"/>
    </row>
    <row r="5" spans="1:9">
      <c r="A5" s="213">
        <v>42706</v>
      </c>
      <c r="B5" s="69" t="s">
        <v>54</v>
      </c>
      <c r="C5" s="61" t="s">
        <v>45</v>
      </c>
      <c r="D5" s="69" t="s">
        <v>245</v>
      </c>
      <c r="E5" s="69" t="s">
        <v>84</v>
      </c>
      <c r="F5" s="69" t="s">
        <v>1647</v>
      </c>
      <c r="G5" s="259">
        <v>42</v>
      </c>
      <c r="H5" s="260"/>
      <c r="I5" s="69"/>
    </row>
    <row r="6" spans="1:9">
      <c r="A6" s="213">
        <v>42707</v>
      </c>
      <c r="B6" s="155" t="s">
        <v>54</v>
      </c>
      <c r="C6" s="161" t="s">
        <v>82</v>
      </c>
      <c r="D6" s="166" t="s">
        <v>88</v>
      </c>
      <c r="E6" s="68" t="s">
        <v>84</v>
      </c>
      <c r="F6" s="69"/>
      <c r="G6" s="259">
        <v>12</v>
      </c>
      <c r="H6" s="260"/>
      <c r="I6" s="69"/>
    </row>
    <row r="7" spans="1:9">
      <c r="A7" s="213">
        <v>42707</v>
      </c>
      <c r="B7" s="155" t="s">
        <v>54</v>
      </c>
      <c r="C7" s="161" t="s">
        <v>27</v>
      </c>
      <c r="D7" s="162" t="s">
        <v>108</v>
      </c>
      <c r="E7" s="155" t="s">
        <v>56</v>
      </c>
      <c r="F7" s="69" t="s">
        <v>1648</v>
      </c>
      <c r="G7" s="259">
        <v>45</v>
      </c>
      <c r="H7" s="260"/>
      <c r="I7" s="69"/>
    </row>
    <row r="8" spans="1:9">
      <c r="A8" s="213">
        <v>42707</v>
      </c>
      <c r="B8" s="68" t="s">
        <v>54</v>
      </c>
      <c r="C8" s="61" t="s">
        <v>2</v>
      </c>
      <c r="D8" s="69">
        <v>13214</v>
      </c>
      <c r="E8" s="230" t="s">
        <v>1532</v>
      </c>
      <c r="F8" s="69" t="s">
        <v>1649</v>
      </c>
      <c r="G8" s="259">
        <v>5</v>
      </c>
      <c r="H8" s="260"/>
      <c r="I8" s="69"/>
    </row>
    <row r="9" spans="1:9">
      <c r="A9" s="213">
        <v>42707</v>
      </c>
      <c r="B9" s="155" t="s">
        <v>54</v>
      </c>
      <c r="C9" s="161" t="s">
        <v>27</v>
      </c>
      <c r="D9" s="162" t="s">
        <v>108</v>
      </c>
      <c r="E9" s="155" t="s">
        <v>56</v>
      </c>
      <c r="F9" s="69" t="s">
        <v>1650</v>
      </c>
      <c r="G9" s="259">
        <v>515</v>
      </c>
      <c r="H9" s="260"/>
      <c r="I9" s="69"/>
    </row>
    <row r="10" spans="1:9">
      <c r="A10" s="213">
        <v>42707</v>
      </c>
      <c r="B10" s="68" t="s">
        <v>54</v>
      </c>
      <c r="C10" s="61" t="s">
        <v>33</v>
      </c>
      <c r="D10" s="69" t="s">
        <v>235</v>
      </c>
      <c r="E10" s="240" t="s">
        <v>56</v>
      </c>
      <c r="F10" s="69" t="s">
        <v>1650</v>
      </c>
      <c r="G10" s="259">
        <v>60</v>
      </c>
      <c r="H10" s="260"/>
      <c r="I10" s="69"/>
    </row>
    <row r="11" spans="1:9">
      <c r="A11" s="213">
        <v>42707</v>
      </c>
      <c r="B11" s="68" t="s">
        <v>54</v>
      </c>
      <c r="C11" s="61" t="s">
        <v>33</v>
      </c>
      <c r="D11" s="69" t="s">
        <v>236</v>
      </c>
      <c r="E11" s="240" t="s">
        <v>56</v>
      </c>
      <c r="F11" s="69" t="s">
        <v>1650</v>
      </c>
      <c r="G11" s="259">
        <v>40</v>
      </c>
      <c r="H11" s="260"/>
      <c r="I11" s="69"/>
    </row>
    <row r="12" spans="1:9">
      <c r="A12" s="213">
        <v>42710</v>
      </c>
      <c r="B12" s="68" t="s">
        <v>54</v>
      </c>
      <c r="C12" s="189" t="s">
        <v>27</v>
      </c>
      <c r="D12" s="168">
        <v>63016</v>
      </c>
      <c r="E12" s="230" t="s">
        <v>56</v>
      </c>
      <c r="F12" s="69" t="s">
        <v>1651</v>
      </c>
      <c r="G12" s="259">
        <v>6</v>
      </c>
      <c r="H12" s="260"/>
      <c r="I12" s="69"/>
    </row>
    <row r="13" spans="1:9">
      <c r="A13" s="213">
        <v>42710</v>
      </c>
      <c r="B13" s="88" t="s">
        <v>54</v>
      </c>
      <c r="C13" s="61" t="s">
        <v>36</v>
      </c>
      <c r="D13" s="69" t="s">
        <v>238</v>
      </c>
      <c r="E13" s="69" t="s">
        <v>84</v>
      </c>
      <c r="F13" s="69" t="s">
        <v>1652</v>
      </c>
      <c r="G13" s="259">
        <v>80</v>
      </c>
      <c r="H13" s="260"/>
      <c r="I13" s="69"/>
    </row>
    <row r="14" spans="1:9">
      <c r="A14" s="213">
        <v>42712</v>
      </c>
      <c r="B14" s="155" t="s">
        <v>54</v>
      </c>
      <c r="C14" s="161" t="s">
        <v>30</v>
      </c>
      <c r="D14" s="162" t="s">
        <v>113</v>
      </c>
      <c r="E14" s="155" t="s">
        <v>56</v>
      </c>
      <c r="F14" s="69" t="s">
        <v>1653</v>
      </c>
      <c r="G14" s="259">
        <v>320</v>
      </c>
      <c r="H14" s="260"/>
      <c r="I14" s="69"/>
    </row>
    <row r="15" spans="1:9">
      <c r="A15" s="213">
        <v>42712</v>
      </c>
      <c r="B15" s="68" t="s">
        <v>54</v>
      </c>
      <c r="C15" s="61" t="s">
        <v>30</v>
      </c>
      <c r="D15" s="69">
        <v>13215</v>
      </c>
      <c r="E15" s="230" t="s">
        <v>1532</v>
      </c>
      <c r="F15" s="69" t="s">
        <v>1652</v>
      </c>
      <c r="G15" s="259">
        <v>10</v>
      </c>
      <c r="H15" s="260"/>
      <c r="I15" s="69"/>
    </row>
    <row r="16" spans="1:9">
      <c r="A16" s="213">
        <v>42712</v>
      </c>
      <c r="B16" s="155" t="s">
        <v>54</v>
      </c>
      <c r="C16" s="161" t="s">
        <v>30</v>
      </c>
      <c r="D16" s="162" t="s">
        <v>114</v>
      </c>
      <c r="E16" s="155" t="s">
        <v>56</v>
      </c>
      <c r="F16" s="69" t="s">
        <v>1652</v>
      </c>
      <c r="G16" s="259">
        <v>74</v>
      </c>
      <c r="H16" s="260"/>
      <c r="I16" s="69"/>
    </row>
    <row r="17" spans="1:9">
      <c r="A17" s="213">
        <v>42712</v>
      </c>
      <c r="B17" s="155" t="s">
        <v>54</v>
      </c>
      <c r="C17" s="161" t="s">
        <v>30</v>
      </c>
      <c r="D17" s="162" t="s">
        <v>113</v>
      </c>
      <c r="E17" s="155" t="s">
        <v>56</v>
      </c>
      <c r="F17" s="69" t="s">
        <v>1648</v>
      </c>
      <c r="G17" s="259">
        <v>33</v>
      </c>
      <c r="H17" s="260"/>
      <c r="I17" s="69"/>
    </row>
    <row r="18" spans="1:9">
      <c r="A18" s="213">
        <v>42712</v>
      </c>
      <c r="B18" s="155" t="s">
        <v>54</v>
      </c>
      <c r="C18" s="161" t="s">
        <v>110</v>
      </c>
      <c r="D18" s="162" t="s">
        <v>111</v>
      </c>
      <c r="E18" s="155" t="s">
        <v>56</v>
      </c>
      <c r="F18" s="69" t="s">
        <v>1654</v>
      </c>
      <c r="G18" s="259">
        <v>52</v>
      </c>
      <c r="H18" s="260"/>
      <c r="I18" s="69"/>
    </row>
    <row r="19" spans="1:9">
      <c r="A19" s="213">
        <v>42712</v>
      </c>
      <c r="B19" s="155" t="s">
        <v>54</v>
      </c>
      <c r="C19" s="161" t="s">
        <v>27</v>
      </c>
      <c r="D19" s="162" t="s">
        <v>108</v>
      </c>
      <c r="E19" s="155" t="s">
        <v>56</v>
      </c>
      <c r="F19" s="69" t="s">
        <v>1655</v>
      </c>
      <c r="G19" s="259">
        <v>9</v>
      </c>
      <c r="H19" s="260"/>
      <c r="I19" s="69"/>
    </row>
    <row r="20" spans="1:9">
      <c r="A20" s="213">
        <v>42712</v>
      </c>
      <c r="B20" s="155" t="s">
        <v>54</v>
      </c>
      <c r="C20" s="161" t="s">
        <v>2</v>
      </c>
      <c r="D20" s="162" t="s">
        <v>115</v>
      </c>
      <c r="E20" s="155" t="s">
        <v>56</v>
      </c>
      <c r="F20" s="69" t="s">
        <v>1648</v>
      </c>
      <c r="G20" s="259">
        <v>175</v>
      </c>
      <c r="H20" s="260"/>
      <c r="I20" s="69"/>
    </row>
    <row r="21" spans="1:9">
      <c r="A21" s="213">
        <v>42712</v>
      </c>
      <c r="B21" s="155" t="s">
        <v>54</v>
      </c>
      <c r="C21" s="161" t="s">
        <v>82</v>
      </c>
      <c r="D21" s="166" t="s">
        <v>93</v>
      </c>
      <c r="E21" s="68" t="s">
        <v>84</v>
      </c>
      <c r="F21" s="69" t="s">
        <v>1656</v>
      </c>
      <c r="G21" s="259">
        <v>80</v>
      </c>
      <c r="H21" s="260"/>
      <c r="I21" s="69"/>
    </row>
    <row r="22" spans="1:9">
      <c r="A22" s="213">
        <v>42712</v>
      </c>
      <c r="B22" s="155" t="s">
        <v>54</v>
      </c>
      <c r="C22" s="161" t="s">
        <v>2</v>
      </c>
      <c r="D22" s="162" t="s">
        <v>115</v>
      </c>
      <c r="E22" s="155" t="s">
        <v>56</v>
      </c>
      <c r="F22" s="155" t="s">
        <v>1657</v>
      </c>
      <c r="G22" s="259">
        <v>182</v>
      </c>
      <c r="H22" s="260"/>
      <c r="I22" s="69"/>
    </row>
    <row r="23" spans="1:9">
      <c r="A23" s="213">
        <v>42717</v>
      </c>
      <c r="B23" s="155" t="s">
        <v>54</v>
      </c>
      <c r="C23" s="161" t="s">
        <v>30</v>
      </c>
      <c r="D23" s="162" t="s">
        <v>113</v>
      </c>
      <c r="E23" s="155" t="s">
        <v>56</v>
      </c>
      <c r="F23" s="69" t="s">
        <v>1657</v>
      </c>
      <c r="G23" s="259">
        <v>88</v>
      </c>
      <c r="H23" s="260"/>
      <c r="I23" s="69"/>
    </row>
    <row r="24" spans="1:9">
      <c r="A24" s="213">
        <v>42717</v>
      </c>
      <c r="B24" s="155" t="s">
        <v>54</v>
      </c>
      <c r="C24" s="170" t="s">
        <v>82</v>
      </c>
      <c r="D24" s="171" t="s">
        <v>231</v>
      </c>
      <c r="E24" s="261" t="s">
        <v>232</v>
      </c>
      <c r="F24" s="109" t="s">
        <v>1658</v>
      </c>
      <c r="G24" s="259">
        <v>7</v>
      </c>
      <c r="H24" s="260"/>
      <c r="I24" s="69"/>
    </row>
    <row r="25" spans="1:9">
      <c r="A25" s="213">
        <v>42717</v>
      </c>
      <c r="B25" s="155" t="s">
        <v>54</v>
      </c>
      <c r="C25" s="170" t="s">
        <v>82</v>
      </c>
      <c r="D25" s="171" t="s">
        <v>233</v>
      </c>
      <c r="E25" s="261" t="s">
        <v>232</v>
      </c>
      <c r="F25" s="129"/>
      <c r="G25" s="259">
        <v>8</v>
      </c>
      <c r="H25" s="260"/>
      <c r="I25" s="69"/>
    </row>
    <row r="26" spans="1:9">
      <c r="A26" s="213">
        <v>42717</v>
      </c>
      <c r="B26" s="68" t="s">
        <v>54</v>
      </c>
      <c r="C26" s="262" t="s">
        <v>40</v>
      </c>
      <c r="D26" s="263" t="s">
        <v>1659</v>
      </c>
      <c r="E26" s="230" t="s">
        <v>56</v>
      </c>
      <c r="F26" s="69" t="s">
        <v>1660</v>
      </c>
      <c r="G26" s="259">
        <v>107</v>
      </c>
      <c r="H26" s="260"/>
      <c r="I26" s="69"/>
    </row>
    <row r="27" spans="1:9">
      <c r="A27" s="213">
        <v>42717</v>
      </c>
      <c r="B27" s="155" t="s">
        <v>54</v>
      </c>
      <c r="C27" s="188" t="s">
        <v>127</v>
      </c>
      <c r="D27" s="157" t="s">
        <v>137</v>
      </c>
      <c r="E27" s="155" t="s">
        <v>56</v>
      </c>
      <c r="F27" s="69" t="s">
        <v>1661</v>
      </c>
      <c r="G27" s="259">
        <v>107</v>
      </c>
      <c r="H27" s="260"/>
      <c r="I27" s="69"/>
    </row>
    <row r="28" spans="1:9">
      <c r="A28" s="213">
        <v>42717</v>
      </c>
      <c r="B28" s="155" t="s">
        <v>54</v>
      </c>
      <c r="C28" s="161" t="s">
        <v>30</v>
      </c>
      <c r="D28" s="162" t="s">
        <v>114</v>
      </c>
      <c r="E28" s="155" t="s">
        <v>56</v>
      </c>
      <c r="F28" s="69" t="s">
        <v>1657</v>
      </c>
      <c r="G28" s="259">
        <v>401</v>
      </c>
      <c r="H28" s="260"/>
      <c r="I28" s="69"/>
    </row>
    <row r="29" ht="24" spans="1:9">
      <c r="A29" s="213">
        <v>42717</v>
      </c>
      <c r="B29" s="155" t="s">
        <v>54</v>
      </c>
      <c r="C29" s="161" t="s">
        <v>40</v>
      </c>
      <c r="D29" s="162" t="s">
        <v>107</v>
      </c>
      <c r="E29" s="155" t="s">
        <v>56</v>
      </c>
      <c r="F29" s="69" t="s">
        <v>1662</v>
      </c>
      <c r="G29" s="259">
        <v>691</v>
      </c>
      <c r="H29" s="260"/>
      <c r="I29" s="69"/>
    </row>
    <row r="30" spans="1:9">
      <c r="A30" s="213">
        <v>42717</v>
      </c>
      <c r="B30" s="155" t="s">
        <v>54</v>
      </c>
      <c r="C30" s="161" t="s">
        <v>27</v>
      </c>
      <c r="D30" s="162" t="s">
        <v>109</v>
      </c>
      <c r="E30" s="155" t="s">
        <v>56</v>
      </c>
      <c r="F30" s="69" t="s">
        <v>1663</v>
      </c>
      <c r="G30" s="259">
        <v>486</v>
      </c>
      <c r="H30" s="260"/>
      <c r="I30" s="69"/>
    </row>
    <row r="31" spans="1:9">
      <c r="A31" s="213">
        <v>42717</v>
      </c>
      <c r="B31" s="68" t="s">
        <v>54</v>
      </c>
      <c r="C31" s="61" t="s">
        <v>30</v>
      </c>
      <c r="D31" s="69">
        <v>13215</v>
      </c>
      <c r="E31" s="230" t="s">
        <v>1532</v>
      </c>
      <c r="F31" s="69" t="s">
        <v>1664</v>
      </c>
      <c r="G31" s="259">
        <v>32</v>
      </c>
      <c r="H31" s="260"/>
      <c r="I31" s="69"/>
    </row>
    <row r="32" spans="1:9">
      <c r="A32" s="213">
        <v>42718</v>
      </c>
      <c r="B32" s="69" t="s">
        <v>54</v>
      </c>
      <c r="C32" s="61" t="s">
        <v>43</v>
      </c>
      <c r="D32" s="69" t="s">
        <v>1665</v>
      </c>
      <c r="E32" s="69" t="s">
        <v>1666</v>
      </c>
      <c r="F32" s="69" t="s">
        <v>1667</v>
      </c>
      <c r="G32" s="259">
        <v>76</v>
      </c>
      <c r="H32" s="260"/>
      <c r="I32" s="69"/>
    </row>
    <row r="33" spans="1:9">
      <c r="A33" s="213">
        <v>42718</v>
      </c>
      <c r="B33" s="155" t="s">
        <v>54</v>
      </c>
      <c r="C33" s="188" t="s">
        <v>127</v>
      </c>
      <c r="D33" s="157" t="s">
        <v>128</v>
      </c>
      <c r="E33" s="155" t="s">
        <v>56</v>
      </c>
      <c r="F33" s="69"/>
      <c r="G33" s="259">
        <v>80</v>
      </c>
      <c r="H33" s="260"/>
      <c r="I33" s="69"/>
    </row>
    <row r="34" spans="1:9">
      <c r="A34" s="213">
        <v>42718</v>
      </c>
      <c r="B34" s="69" t="s">
        <v>54</v>
      </c>
      <c r="C34" s="61" t="s">
        <v>45</v>
      </c>
      <c r="D34" s="69" t="s">
        <v>245</v>
      </c>
      <c r="E34" s="69" t="s">
        <v>84</v>
      </c>
      <c r="F34" s="69" t="s">
        <v>1656</v>
      </c>
      <c r="G34" s="259">
        <v>10</v>
      </c>
      <c r="H34" s="260"/>
      <c r="I34" s="69"/>
    </row>
    <row r="35" spans="1:9">
      <c r="A35" s="213">
        <v>42718</v>
      </c>
      <c r="B35" s="68" t="s">
        <v>54</v>
      </c>
      <c r="C35" s="189" t="s">
        <v>27</v>
      </c>
      <c r="D35" s="168">
        <v>63016</v>
      </c>
      <c r="E35" s="230" t="s">
        <v>56</v>
      </c>
      <c r="F35" s="69" t="s">
        <v>1664</v>
      </c>
      <c r="G35" s="259">
        <v>8</v>
      </c>
      <c r="H35" s="260"/>
      <c r="I35" s="69"/>
    </row>
    <row r="36" spans="1:9">
      <c r="A36" s="213">
        <v>42718</v>
      </c>
      <c r="B36" s="155" t="s">
        <v>54</v>
      </c>
      <c r="C36" s="188" t="s">
        <v>127</v>
      </c>
      <c r="D36" s="157" t="s">
        <v>137</v>
      </c>
      <c r="E36" s="155" t="s">
        <v>56</v>
      </c>
      <c r="F36" s="69" t="s">
        <v>1648</v>
      </c>
      <c r="G36" s="259">
        <v>303</v>
      </c>
      <c r="H36" s="260"/>
      <c r="I36" s="69"/>
    </row>
    <row r="37" spans="1:9">
      <c r="A37" s="213">
        <v>42718</v>
      </c>
      <c r="B37" s="155" t="s">
        <v>54</v>
      </c>
      <c r="C37" s="161" t="s">
        <v>30</v>
      </c>
      <c r="D37" s="162" t="s">
        <v>114</v>
      </c>
      <c r="E37" s="155" t="s">
        <v>56</v>
      </c>
      <c r="F37" s="69" t="s">
        <v>1648</v>
      </c>
      <c r="G37" s="259">
        <v>257</v>
      </c>
      <c r="H37" s="260"/>
      <c r="I37" s="69"/>
    </row>
    <row r="38" spans="1:9">
      <c r="A38" s="213">
        <v>42718</v>
      </c>
      <c r="B38" s="155" t="s">
        <v>54</v>
      </c>
      <c r="C38" s="188" t="s">
        <v>127</v>
      </c>
      <c r="D38" s="157" t="s">
        <v>128</v>
      </c>
      <c r="E38" s="155" t="s">
        <v>56</v>
      </c>
      <c r="F38" s="69" t="s">
        <v>1648</v>
      </c>
      <c r="G38" s="259">
        <v>248</v>
      </c>
      <c r="H38" s="260"/>
      <c r="I38" s="69"/>
    </row>
    <row r="39" spans="1:9">
      <c r="A39" s="213">
        <v>42718</v>
      </c>
      <c r="B39" s="155" t="s">
        <v>54</v>
      </c>
      <c r="C39" s="161" t="s">
        <v>27</v>
      </c>
      <c r="D39" s="162" t="s">
        <v>108</v>
      </c>
      <c r="E39" s="155" t="s">
        <v>56</v>
      </c>
      <c r="F39" s="69" t="s">
        <v>1645</v>
      </c>
      <c r="G39" s="259">
        <v>445</v>
      </c>
      <c r="H39" s="260"/>
      <c r="I39" s="69"/>
    </row>
    <row r="40" spans="1:9">
      <c r="A40" s="213">
        <v>42718</v>
      </c>
      <c r="B40" s="155" t="s">
        <v>54</v>
      </c>
      <c r="C40" s="161" t="s">
        <v>2</v>
      </c>
      <c r="D40" s="162" t="s">
        <v>115</v>
      </c>
      <c r="E40" s="155" t="s">
        <v>56</v>
      </c>
      <c r="F40" s="69" t="s">
        <v>1668</v>
      </c>
      <c r="G40" s="259">
        <v>112</v>
      </c>
      <c r="H40" s="260"/>
      <c r="I40" s="69"/>
    </row>
    <row r="41" spans="1:9">
      <c r="A41" s="213">
        <v>42718</v>
      </c>
      <c r="B41" s="155" t="s">
        <v>54</v>
      </c>
      <c r="C41" s="161" t="s">
        <v>27</v>
      </c>
      <c r="D41" s="162" t="s">
        <v>109</v>
      </c>
      <c r="E41" s="155" t="s">
        <v>56</v>
      </c>
      <c r="F41" s="69" t="s">
        <v>1669</v>
      </c>
      <c r="G41" s="259">
        <v>260</v>
      </c>
      <c r="H41" s="260"/>
      <c r="I41" s="69"/>
    </row>
    <row r="42" spans="1:9">
      <c r="A42" s="213">
        <v>42718</v>
      </c>
      <c r="B42" s="69" t="s">
        <v>54</v>
      </c>
      <c r="C42" s="61" t="s">
        <v>82</v>
      </c>
      <c r="D42" s="69" t="s">
        <v>1567</v>
      </c>
      <c r="E42" s="69" t="s">
        <v>56</v>
      </c>
      <c r="F42" s="69" t="s">
        <v>1670</v>
      </c>
      <c r="G42" s="259">
        <v>16</v>
      </c>
      <c r="H42" s="260"/>
      <c r="I42" s="69"/>
    </row>
    <row r="43" spans="1:9">
      <c r="A43" s="213">
        <v>42718</v>
      </c>
      <c r="B43" s="155" t="s">
        <v>54</v>
      </c>
      <c r="C43" s="161" t="s">
        <v>40</v>
      </c>
      <c r="D43" s="162" t="s">
        <v>112</v>
      </c>
      <c r="E43" s="155" t="s">
        <v>56</v>
      </c>
      <c r="F43" s="69" t="s">
        <v>1648</v>
      </c>
      <c r="G43" s="259">
        <v>245</v>
      </c>
      <c r="H43" s="260"/>
      <c r="I43" s="69"/>
    </row>
    <row r="44" ht="24" spans="1:9">
      <c r="A44" s="213">
        <v>42718</v>
      </c>
      <c r="B44" s="155" t="s">
        <v>54</v>
      </c>
      <c r="C44" s="161" t="s">
        <v>40</v>
      </c>
      <c r="D44" s="162" t="s">
        <v>107</v>
      </c>
      <c r="E44" s="155" t="s">
        <v>56</v>
      </c>
      <c r="F44" s="69" t="s">
        <v>1671</v>
      </c>
      <c r="G44" s="259">
        <v>558</v>
      </c>
      <c r="H44" s="260"/>
      <c r="I44" s="69"/>
    </row>
    <row r="45" spans="1:9">
      <c r="A45" s="213">
        <v>42718</v>
      </c>
      <c r="B45" s="155" t="s">
        <v>54</v>
      </c>
      <c r="C45" s="161" t="s">
        <v>27</v>
      </c>
      <c r="D45" s="162" t="s">
        <v>108</v>
      </c>
      <c r="E45" s="155" t="s">
        <v>56</v>
      </c>
      <c r="F45" s="69" t="s">
        <v>1672</v>
      </c>
      <c r="G45" s="259">
        <v>332</v>
      </c>
      <c r="H45" s="260"/>
      <c r="I45" s="69"/>
    </row>
    <row r="46" spans="1:9">
      <c r="A46" s="213">
        <v>42718</v>
      </c>
      <c r="B46" s="155" t="s">
        <v>54</v>
      </c>
      <c r="C46" s="161" t="s">
        <v>27</v>
      </c>
      <c r="D46" s="162" t="s">
        <v>109</v>
      </c>
      <c r="E46" s="155" t="s">
        <v>56</v>
      </c>
      <c r="F46" s="69" t="s">
        <v>1652</v>
      </c>
      <c r="G46" s="259">
        <v>25</v>
      </c>
      <c r="H46" s="260"/>
      <c r="I46" s="69"/>
    </row>
    <row r="47" spans="1:9">
      <c r="A47" s="213">
        <v>42718</v>
      </c>
      <c r="B47" s="155" t="s">
        <v>54</v>
      </c>
      <c r="C47" s="161" t="s">
        <v>82</v>
      </c>
      <c r="D47" s="166" t="s">
        <v>98</v>
      </c>
      <c r="E47" s="68" t="s">
        <v>84</v>
      </c>
      <c r="F47" s="69" t="s">
        <v>1652</v>
      </c>
      <c r="G47" s="259">
        <v>26</v>
      </c>
      <c r="H47" s="260"/>
      <c r="I47" s="69"/>
    </row>
    <row r="48" spans="1:9">
      <c r="A48" s="213">
        <v>42721</v>
      </c>
      <c r="B48" s="155" t="s">
        <v>54</v>
      </c>
      <c r="C48" s="161" t="s">
        <v>82</v>
      </c>
      <c r="D48" s="166" t="s">
        <v>99</v>
      </c>
      <c r="E48" s="68" t="s">
        <v>84</v>
      </c>
      <c r="F48" s="69" t="s">
        <v>1673</v>
      </c>
      <c r="G48" s="259">
        <v>90</v>
      </c>
      <c r="H48" s="260"/>
      <c r="I48" s="69"/>
    </row>
    <row r="49" spans="1:9">
      <c r="A49" s="213">
        <v>42721</v>
      </c>
      <c r="B49" s="155" t="s">
        <v>54</v>
      </c>
      <c r="C49" s="161" t="s">
        <v>82</v>
      </c>
      <c r="D49" s="166" t="s">
        <v>100</v>
      </c>
      <c r="E49" s="68" t="s">
        <v>84</v>
      </c>
      <c r="F49" s="69" t="s">
        <v>1673</v>
      </c>
      <c r="G49" s="259">
        <v>90</v>
      </c>
      <c r="H49" s="260"/>
      <c r="I49" s="69"/>
    </row>
    <row r="50" spans="1:9">
      <c r="A50" s="213">
        <v>42721</v>
      </c>
      <c r="B50" s="155" t="s">
        <v>54</v>
      </c>
      <c r="C50" s="161" t="s">
        <v>27</v>
      </c>
      <c r="D50" s="162" t="s">
        <v>108</v>
      </c>
      <c r="E50" s="155" t="s">
        <v>56</v>
      </c>
      <c r="F50" s="69" t="s">
        <v>1674</v>
      </c>
      <c r="G50" s="259">
        <v>111</v>
      </c>
      <c r="H50" s="260"/>
      <c r="I50" s="69"/>
    </row>
    <row r="51" spans="1:9">
      <c r="A51" s="213">
        <v>42721</v>
      </c>
      <c r="B51" s="155" t="s">
        <v>54</v>
      </c>
      <c r="C51" s="161" t="s">
        <v>30</v>
      </c>
      <c r="D51" s="162" t="s">
        <v>116</v>
      </c>
      <c r="E51" s="155" t="s">
        <v>56</v>
      </c>
      <c r="F51" s="69" t="s">
        <v>1652</v>
      </c>
      <c r="G51" s="259">
        <v>12</v>
      </c>
      <c r="H51" s="260"/>
      <c r="I51" s="69"/>
    </row>
    <row r="52" ht="24" spans="1:9">
      <c r="A52" s="213">
        <v>42721</v>
      </c>
      <c r="B52" s="155" t="s">
        <v>54</v>
      </c>
      <c r="C52" s="161" t="s">
        <v>27</v>
      </c>
      <c r="D52" s="162" t="s">
        <v>109</v>
      </c>
      <c r="E52" s="155" t="s">
        <v>56</v>
      </c>
      <c r="F52" s="69" t="s">
        <v>1675</v>
      </c>
      <c r="G52" s="259">
        <v>166</v>
      </c>
      <c r="H52" s="260"/>
      <c r="I52" s="69"/>
    </row>
    <row r="53" spans="1:9">
      <c r="A53" s="213">
        <v>42721</v>
      </c>
      <c r="B53" s="155" t="s">
        <v>54</v>
      </c>
      <c r="C53" s="54" t="s">
        <v>45</v>
      </c>
      <c r="D53" s="264" t="s">
        <v>244</v>
      </c>
      <c r="E53" s="155" t="s">
        <v>56</v>
      </c>
      <c r="F53" s="69" t="s">
        <v>1676</v>
      </c>
      <c r="G53" s="259">
        <v>102</v>
      </c>
      <c r="H53" s="260"/>
      <c r="I53" s="69"/>
    </row>
    <row r="54" spans="1:9">
      <c r="A54" s="213">
        <v>42721</v>
      </c>
      <c r="B54" s="155" t="s">
        <v>54</v>
      </c>
      <c r="C54" s="188" t="s">
        <v>30</v>
      </c>
      <c r="D54" s="157" t="s">
        <v>126</v>
      </c>
      <c r="E54" s="155" t="s">
        <v>56</v>
      </c>
      <c r="F54" s="69" t="s">
        <v>1650</v>
      </c>
      <c r="G54" s="259">
        <v>210</v>
      </c>
      <c r="H54" s="260"/>
      <c r="I54" s="69"/>
    </row>
    <row r="55" spans="1:9">
      <c r="A55" s="213">
        <v>42721</v>
      </c>
      <c r="B55" s="155" t="s">
        <v>54</v>
      </c>
      <c r="C55" s="188" t="s">
        <v>30</v>
      </c>
      <c r="D55" s="157" t="s">
        <v>117</v>
      </c>
      <c r="E55" s="155" t="s">
        <v>56</v>
      </c>
      <c r="F55" s="69" t="s">
        <v>1650</v>
      </c>
      <c r="G55" s="259">
        <v>60</v>
      </c>
      <c r="H55" s="260"/>
      <c r="I55" s="69"/>
    </row>
    <row r="56" spans="1:9">
      <c r="A56" s="213">
        <v>42721</v>
      </c>
      <c r="B56" s="155" t="s">
        <v>54</v>
      </c>
      <c r="C56" s="188" t="s">
        <v>30</v>
      </c>
      <c r="D56" s="157" t="s">
        <v>123</v>
      </c>
      <c r="E56" s="155" t="s">
        <v>56</v>
      </c>
      <c r="F56" s="69" t="s">
        <v>1650</v>
      </c>
      <c r="G56" s="259">
        <v>60</v>
      </c>
      <c r="H56" s="260"/>
      <c r="I56" s="69"/>
    </row>
    <row r="57" spans="1:9">
      <c r="A57" s="213">
        <v>42721</v>
      </c>
      <c r="B57" s="155" t="s">
        <v>54</v>
      </c>
      <c r="C57" s="161" t="s">
        <v>30</v>
      </c>
      <c r="D57" s="162" t="s">
        <v>113</v>
      </c>
      <c r="E57" s="155" t="s">
        <v>56</v>
      </c>
      <c r="F57" s="69" t="s">
        <v>1677</v>
      </c>
      <c r="G57" s="259">
        <v>47</v>
      </c>
      <c r="H57" s="260"/>
      <c r="I57" s="69"/>
    </row>
    <row r="58" spans="1:9">
      <c r="A58" s="213">
        <v>42725</v>
      </c>
      <c r="B58" s="155" t="s">
        <v>54</v>
      </c>
      <c r="C58" s="161" t="s">
        <v>27</v>
      </c>
      <c r="D58" s="162" t="s">
        <v>108</v>
      </c>
      <c r="E58" s="155" t="s">
        <v>56</v>
      </c>
      <c r="F58" s="69" t="s">
        <v>1652</v>
      </c>
      <c r="G58" s="259">
        <v>69</v>
      </c>
      <c r="H58" s="260"/>
      <c r="I58" s="69"/>
    </row>
    <row r="59" spans="1:9">
      <c r="A59" s="213">
        <v>42725</v>
      </c>
      <c r="B59" s="155" t="s">
        <v>54</v>
      </c>
      <c r="C59" s="161" t="s">
        <v>82</v>
      </c>
      <c r="D59" s="166" t="s">
        <v>98</v>
      </c>
      <c r="E59" s="68" t="s">
        <v>84</v>
      </c>
      <c r="F59" s="69" t="s">
        <v>1678</v>
      </c>
      <c r="G59" s="259">
        <v>52</v>
      </c>
      <c r="H59" s="260"/>
      <c r="I59" s="69"/>
    </row>
    <row r="60" ht="24" spans="1:9">
      <c r="A60" s="213">
        <v>42725</v>
      </c>
      <c r="B60" s="68" t="s">
        <v>54</v>
      </c>
      <c r="C60" s="61" t="s">
        <v>33</v>
      </c>
      <c r="D60" s="69" t="s">
        <v>235</v>
      </c>
      <c r="E60" s="240" t="s">
        <v>56</v>
      </c>
      <c r="F60" s="69" t="s">
        <v>1679</v>
      </c>
      <c r="G60" s="259">
        <v>585</v>
      </c>
      <c r="H60" s="260"/>
      <c r="I60" s="69"/>
    </row>
    <row r="61" ht="24" spans="1:9">
      <c r="A61" s="213">
        <v>42725</v>
      </c>
      <c r="B61" s="68" t="s">
        <v>54</v>
      </c>
      <c r="C61" s="61" t="s">
        <v>45</v>
      </c>
      <c r="D61" s="69" t="s">
        <v>236</v>
      </c>
      <c r="E61" s="240" t="s">
        <v>56</v>
      </c>
      <c r="F61" s="69" t="s">
        <v>1680</v>
      </c>
      <c r="G61" s="259">
        <v>252</v>
      </c>
      <c r="H61" s="260"/>
      <c r="I61" s="69"/>
    </row>
    <row r="62" spans="1:9">
      <c r="A62" s="213">
        <v>42725</v>
      </c>
      <c r="B62" s="155" t="s">
        <v>54</v>
      </c>
      <c r="C62" s="188" t="s">
        <v>27</v>
      </c>
      <c r="D62" s="157" t="s">
        <v>130</v>
      </c>
      <c r="E62" s="155" t="s">
        <v>56</v>
      </c>
      <c r="F62" s="69" t="s">
        <v>1681</v>
      </c>
      <c r="G62" s="259">
        <v>93</v>
      </c>
      <c r="H62" s="265">
        <v>370</v>
      </c>
      <c r="I62" s="69"/>
    </row>
    <row r="63" spans="1:9">
      <c r="A63" s="213">
        <v>42725</v>
      </c>
      <c r="B63" s="155" t="s">
        <v>54</v>
      </c>
      <c r="C63" s="188" t="s">
        <v>27</v>
      </c>
      <c r="D63" s="157" t="s">
        <v>131</v>
      </c>
      <c r="E63" s="155" t="s">
        <v>56</v>
      </c>
      <c r="F63" s="69" t="s">
        <v>1681</v>
      </c>
      <c r="G63" s="259">
        <v>93</v>
      </c>
      <c r="H63" s="266"/>
      <c r="I63" s="69"/>
    </row>
    <row r="64" spans="1:9">
      <c r="A64" s="213">
        <v>42725</v>
      </c>
      <c r="B64" s="155" t="s">
        <v>54</v>
      </c>
      <c r="C64" s="188" t="s">
        <v>27</v>
      </c>
      <c r="D64" s="157" t="s">
        <v>133</v>
      </c>
      <c r="E64" s="155" t="s">
        <v>56</v>
      </c>
      <c r="F64" s="69" t="s">
        <v>1681</v>
      </c>
      <c r="G64" s="259">
        <v>92</v>
      </c>
      <c r="H64" s="266"/>
      <c r="I64" s="69"/>
    </row>
    <row r="65" spans="1:9">
      <c r="A65" s="213">
        <v>42725</v>
      </c>
      <c r="B65" s="155" t="s">
        <v>54</v>
      </c>
      <c r="C65" s="188" t="s">
        <v>27</v>
      </c>
      <c r="D65" s="157" t="s">
        <v>135</v>
      </c>
      <c r="E65" s="155" t="s">
        <v>56</v>
      </c>
      <c r="F65" s="69" t="s">
        <v>1681</v>
      </c>
      <c r="G65" s="259">
        <v>92</v>
      </c>
      <c r="H65" s="268"/>
      <c r="I65" s="69"/>
    </row>
    <row r="66" spans="1:9">
      <c r="A66" s="213">
        <v>42725</v>
      </c>
      <c r="B66" s="155" t="s">
        <v>54</v>
      </c>
      <c r="C66" s="161" t="s">
        <v>27</v>
      </c>
      <c r="D66" s="162" t="s">
        <v>108</v>
      </c>
      <c r="E66" s="155" t="s">
        <v>56</v>
      </c>
      <c r="F66" s="69" t="s">
        <v>1674</v>
      </c>
      <c r="G66" s="259">
        <v>46</v>
      </c>
      <c r="H66" s="260"/>
      <c r="I66" s="69"/>
    </row>
    <row r="67" ht="24" spans="1:9">
      <c r="A67" s="213">
        <v>42725</v>
      </c>
      <c r="B67" s="155" t="s">
        <v>54</v>
      </c>
      <c r="C67" s="161" t="s">
        <v>27</v>
      </c>
      <c r="D67" s="162" t="s">
        <v>108</v>
      </c>
      <c r="E67" s="155" t="s">
        <v>56</v>
      </c>
      <c r="F67" s="69" t="s">
        <v>1682</v>
      </c>
      <c r="G67" s="259">
        <v>38</v>
      </c>
      <c r="H67" s="260"/>
      <c r="I67" s="69"/>
    </row>
    <row r="68" spans="1:9">
      <c r="A68" s="213">
        <v>42731</v>
      </c>
      <c r="B68" s="155" t="s">
        <v>54</v>
      </c>
      <c r="C68" s="54" t="s">
        <v>45</v>
      </c>
      <c r="D68" s="264" t="s">
        <v>244</v>
      </c>
      <c r="E68" s="155" t="s">
        <v>56</v>
      </c>
      <c r="F68" s="69" t="s">
        <v>1683</v>
      </c>
      <c r="G68" s="259">
        <v>10</v>
      </c>
      <c r="H68" s="260"/>
      <c r="I68" s="69"/>
    </row>
    <row r="69" spans="1:9">
      <c r="A69" s="213">
        <v>42731</v>
      </c>
      <c r="B69" s="155" t="s">
        <v>54</v>
      </c>
      <c r="C69" s="188" t="s">
        <v>27</v>
      </c>
      <c r="D69" s="157" t="s">
        <v>130</v>
      </c>
      <c r="E69" s="155" t="s">
        <v>56</v>
      </c>
      <c r="F69" s="69" t="s">
        <v>1645</v>
      </c>
      <c r="G69" s="259">
        <v>135</v>
      </c>
      <c r="H69" s="260"/>
      <c r="I69" s="69"/>
    </row>
    <row r="70" spans="1:9">
      <c r="A70" s="213">
        <v>42731</v>
      </c>
      <c r="B70" s="155" t="s">
        <v>54</v>
      </c>
      <c r="C70" s="188" t="s">
        <v>27</v>
      </c>
      <c r="D70" s="157" t="s">
        <v>131</v>
      </c>
      <c r="E70" s="155" t="s">
        <v>56</v>
      </c>
      <c r="F70" s="69" t="s">
        <v>1684</v>
      </c>
      <c r="G70" s="259">
        <v>135</v>
      </c>
      <c r="H70" s="260"/>
      <c r="I70" s="69"/>
    </row>
    <row r="71" spans="1:9">
      <c r="A71" s="213">
        <v>42731</v>
      </c>
      <c r="B71" s="159" t="s">
        <v>54</v>
      </c>
      <c r="C71" s="61" t="s">
        <v>144</v>
      </c>
      <c r="D71" s="69" t="s">
        <v>240</v>
      </c>
      <c r="E71" s="69" t="s">
        <v>56</v>
      </c>
      <c r="F71" s="69" t="s">
        <v>1648</v>
      </c>
      <c r="G71" s="259">
        <v>22</v>
      </c>
      <c r="H71" s="260"/>
      <c r="I71" s="69"/>
    </row>
    <row r="72" spans="1:9">
      <c r="A72" s="213">
        <v>42731</v>
      </c>
      <c r="B72" s="159" t="s">
        <v>54</v>
      </c>
      <c r="C72" s="61" t="s">
        <v>144</v>
      </c>
      <c r="D72" s="69" t="s">
        <v>241</v>
      </c>
      <c r="E72" s="69" t="s">
        <v>56</v>
      </c>
      <c r="F72" s="69" t="s">
        <v>1648</v>
      </c>
      <c r="G72" s="259">
        <v>22</v>
      </c>
      <c r="H72" s="260"/>
      <c r="I72" s="69"/>
    </row>
    <row r="73" spans="1:9">
      <c r="A73" s="213">
        <v>42731</v>
      </c>
      <c r="B73" s="155" t="s">
        <v>54</v>
      </c>
      <c r="C73" s="161" t="s">
        <v>30</v>
      </c>
      <c r="D73" s="162" t="s">
        <v>116</v>
      </c>
      <c r="E73" s="155" t="s">
        <v>56</v>
      </c>
      <c r="F73" s="69" t="s">
        <v>1685</v>
      </c>
      <c r="G73" s="259">
        <v>36</v>
      </c>
      <c r="H73" s="260"/>
      <c r="I73" s="69"/>
    </row>
    <row r="74" spans="1:9">
      <c r="A74" s="213">
        <v>42731</v>
      </c>
      <c r="B74" s="155" t="s">
        <v>54</v>
      </c>
      <c r="C74" s="161" t="s">
        <v>30</v>
      </c>
      <c r="D74" s="162" t="s">
        <v>114</v>
      </c>
      <c r="E74" s="155" t="s">
        <v>56</v>
      </c>
      <c r="F74" s="69" t="s">
        <v>1686</v>
      </c>
      <c r="G74" s="259">
        <v>86</v>
      </c>
      <c r="H74" s="260"/>
      <c r="I74" s="69"/>
    </row>
    <row r="75" spans="1:9">
      <c r="A75" s="213">
        <v>42731</v>
      </c>
      <c r="B75" s="155" t="s">
        <v>54</v>
      </c>
      <c r="C75" s="161" t="s">
        <v>40</v>
      </c>
      <c r="D75" s="162" t="s">
        <v>112</v>
      </c>
      <c r="E75" s="155" t="s">
        <v>56</v>
      </c>
      <c r="F75" s="69" t="s">
        <v>751</v>
      </c>
      <c r="G75" s="259">
        <v>20</v>
      </c>
      <c r="H75" s="260"/>
      <c r="I75" s="69"/>
    </row>
    <row r="76" spans="1:9">
      <c r="A76" s="213">
        <v>42731</v>
      </c>
      <c r="B76" s="69" t="s">
        <v>54</v>
      </c>
      <c r="C76" s="61" t="s">
        <v>38</v>
      </c>
      <c r="D76" s="69" t="s">
        <v>138</v>
      </c>
      <c r="E76" s="69" t="s">
        <v>56</v>
      </c>
      <c r="F76" s="69" t="s">
        <v>1687</v>
      </c>
      <c r="G76" s="259">
        <v>92</v>
      </c>
      <c r="H76" s="260"/>
      <c r="I76" s="69"/>
    </row>
    <row r="77" spans="1:9">
      <c r="A77" s="213">
        <v>42731</v>
      </c>
      <c r="B77" s="155" t="s">
        <v>54</v>
      </c>
      <c r="C77" s="161" t="s">
        <v>82</v>
      </c>
      <c r="D77" s="166" t="s">
        <v>99</v>
      </c>
      <c r="E77" s="68" t="s">
        <v>84</v>
      </c>
      <c r="F77" s="69" t="s">
        <v>1688</v>
      </c>
      <c r="G77" s="259">
        <v>5</v>
      </c>
      <c r="H77" s="260"/>
      <c r="I77" s="69"/>
    </row>
    <row r="78" spans="1:9">
      <c r="A78" s="213">
        <v>42731</v>
      </c>
      <c r="B78" s="69" t="s">
        <v>54</v>
      </c>
      <c r="C78" s="54" t="s">
        <v>82</v>
      </c>
      <c r="D78" s="155" t="s">
        <v>150</v>
      </c>
      <c r="E78" s="69" t="s">
        <v>56</v>
      </c>
      <c r="F78" s="69" t="s">
        <v>1068</v>
      </c>
      <c r="G78" s="259">
        <v>2</v>
      </c>
      <c r="H78" s="260"/>
      <c r="I78" s="69"/>
    </row>
    <row r="79" spans="1:9">
      <c r="A79" s="213">
        <v>42731</v>
      </c>
      <c r="B79" s="69" t="s">
        <v>54</v>
      </c>
      <c r="C79" s="54" t="s">
        <v>82</v>
      </c>
      <c r="D79" s="155" t="s">
        <v>151</v>
      </c>
      <c r="E79" s="69" t="s">
        <v>56</v>
      </c>
      <c r="F79" s="69" t="s">
        <v>1068</v>
      </c>
      <c r="G79" s="259">
        <v>2</v>
      </c>
      <c r="H79" s="260"/>
      <c r="I79" s="69"/>
    </row>
    <row r="80" spans="1:9">
      <c r="A80" s="213">
        <v>42731</v>
      </c>
      <c r="B80" s="155" t="s">
        <v>54</v>
      </c>
      <c r="C80" s="161" t="s">
        <v>27</v>
      </c>
      <c r="D80" s="162" t="s">
        <v>108</v>
      </c>
      <c r="E80" s="155" t="s">
        <v>56</v>
      </c>
      <c r="F80" s="69" t="s">
        <v>1689</v>
      </c>
      <c r="G80" s="259">
        <v>10</v>
      </c>
      <c r="H80" s="260"/>
      <c r="I80" s="69"/>
    </row>
    <row r="81" spans="1:9">
      <c r="A81" s="213">
        <v>42731</v>
      </c>
      <c r="B81" s="68" t="s">
        <v>54</v>
      </c>
      <c r="C81" s="61" t="s">
        <v>45</v>
      </c>
      <c r="D81" s="69" t="s">
        <v>237</v>
      </c>
      <c r="E81" s="240" t="s">
        <v>56</v>
      </c>
      <c r="F81" s="69" t="s">
        <v>1690</v>
      </c>
      <c r="G81" s="259">
        <v>182</v>
      </c>
      <c r="H81" s="260"/>
      <c r="I81" s="69"/>
    </row>
    <row r="82" spans="1:9">
      <c r="A82" s="213">
        <v>42731</v>
      </c>
      <c r="B82" s="155" t="s">
        <v>54</v>
      </c>
      <c r="C82" s="161" t="s">
        <v>30</v>
      </c>
      <c r="D82" s="162" t="s">
        <v>113</v>
      </c>
      <c r="E82" s="155" t="s">
        <v>56</v>
      </c>
      <c r="F82" s="69" t="s">
        <v>1691</v>
      </c>
      <c r="G82" s="259">
        <v>111</v>
      </c>
      <c r="H82" s="260"/>
      <c r="I82" s="69"/>
    </row>
    <row r="83" spans="1:9">
      <c r="A83" s="213">
        <v>42737</v>
      </c>
      <c r="B83" s="68" t="s">
        <v>54</v>
      </c>
      <c r="C83" s="189" t="s">
        <v>27</v>
      </c>
      <c r="D83" s="168">
        <v>63016</v>
      </c>
      <c r="E83" s="230" t="s">
        <v>56</v>
      </c>
      <c r="F83" s="69" t="s">
        <v>1648</v>
      </c>
      <c r="G83" s="259">
        <v>15</v>
      </c>
      <c r="H83" s="260"/>
      <c r="I83" s="69"/>
    </row>
    <row r="84" spans="1:9">
      <c r="A84" s="213">
        <v>42737</v>
      </c>
      <c r="B84" s="68" t="s">
        <v>54</v>
      </c>
      <c r="C84" s="61" t="s">
        <v>33</v>
      </c>
      <c r="D84" s="69" t="s">
        <v>235</v>
      </c>
      <c r="E84" s="240" t="s">
        <v>56</v>
      </c>
      <c r="F84" s="69" t="s">
        <v>1692</v>
      </c>
      <c r="G84" s="259">
        <v>53</v>
      </c>
      <c r="H84" s="260"/>
      <c r="I84" s="69"/>
    </row>
    <row r="85" spans="1:9">
      <c r="A85" s="213">
        <v>42737</v>
      </c>
      <c r="B85" s="69" t="s">
        <v>54</v>
      </c>
      <c r="C85" s="61" t="s">
        <v>45</v>
      </c>
      <c r="D85" s="69" t="s">
        <v>1693</v>
      </c>
      <c r="E85" s="69" t="s">
        <v>56</v>
      </c>
      <c r="F85" s="69" t="s">
        <v>1694</v>
      </c>
      <c r="G85" s="259">
        <v>10</v>
      </c>
      <c r="H85" s="260"/>
      <c r="I85" s="69"/>
    </row>
    <row r="86" spans="1:9">
      <c r="A86" s="213">
        <v>42737</v>
      </c>
      <c r="B86" s="155" t="s">
        <v>54</v>
      </c>
      <c r="C86" s="161" t="s">
        <v>40</v>
      </c>
      <c r="D86" s="162" t="s">
        <v>107</v>
      </c>
      <c r="E86" s="155" t="s">
        <v>56</v>
      </c>
      <c r="F86" s="69" t="s">
        <v>1695</v>
      </c>
      <c r="G86" s="259">
        <v>82</v>
      </c>
      <c r="H86" s="260"/>
      <c r="I86" s="69"/>
    </row>
    <row r="87" spans="1:9">
      <c r="A87" s="213">
        <v>42737</v>
      </c>
      <c r="B87" s="155" t="s">
        <v>54</v>
      </c>
      <c r="C87" s="188" t="s">
        <v>30</v>
      </c>
      <c r="D87" s="157" t="s">
        <v>126</v>
      </c>
      <c r="E87" s="155" t="s">
        <v>56</v>
      </c>
      <c r="F87" s="69" t="s">
        <v>1696</v>
      </c>
      <c r="G87" s="259">
        <v>20</v>
      </c>
      <c r="H87" s="260"/>
      <c r="I87" s="69"/>
    </row>
    <row r="88" spans="1:9">
      <c r="A88" s="213">
        <v>42737</v>
      </c>
      <c r="B88" s="155" t="s">
        <v>54</v>
      </c>
      <c r="C88" s="161" t="s">
        <v>30</v>
      </c>
      <c r="D88" s="162" t="s">
        <v>114</v>
      </c>
      <c r="E88" s="155" t="s">
        <v>56</v>
      </c>
      <c r="F88" s="69" t="s">
        <v>1697</v>
      </c>
      <c r="G88" s="259">
        <v>246</v>
      </c>
      <c r="H88" s="260"/>
      <c r="I88" s="69"/>
    </row>
    <row r="89" spans="1:9">
      <c r="A89" s="213">
        <v>42737</v>
      </c>
      <c r="B89" s="155" t="s">
        <v>54</v>
      </c>
      <c r="C89" s="161" t="s">
        <v>82</v>
      </c>
      <c r="D89" s="166" t="s">
        <v>93</v>
      </c>
      <c r="E89" s="68" t="s">
        <v>84</v>
      </c>
      <c r="F89" s="69" t="s">
        <v>1657</v>
      </c>
      <c r="G89" s="259">
        <v>6</v>
      </c>
      <c r="H89" s="260"/>
      <c r="I89" s="69"/>
    </row>
    <row r="90" spans="1:9">
      <c r="A90" s="213">
        <v>42737</v>
      </c>
      <c r="B90" s="155" t="s">
        <v>54</v>
      </c>
      <c r="C90" s="161" t="s">
        <v>82</v>
      </c>
      <c r="D90" s="166" t="s">
        <v>98</v>
      </c>
      <c r="E90" s="68" t="s">
        <v>84</v>
      </c>
      <c r="F90" s="69" t="s">
        <v>1657</v>
      </c>
      <c r="G90" s="259">
        <v>6</v>
      </c>
      <c r="H90" s="260"/>
      <c r="I90" s="69"/>
    </row>
    <row r="91" spans="1:9">
      <c r="A91" s="213">
        <v>42737</v>
      </c>
      <c r="B91" s="155" t="s">
        <v>54</v>
      </c>
      <c r="C91" s="161" t="s">
        <v>82</v>
      </c>
      <c r="D91" s="166" t="s">
        <v>99</v>
      </c>
      <c r="E91" s="68" t="s">
        <v>84</v>
      </c>
      <c r="F91" s="69" t="s">
        <v>1657</v>
      </c>
      <c r="G91" s="259">
        <v>6</v>
      </c>
      <c r="H91" s="260"/>
      <c r="I91" s="69"/>
    </row>
    <row r="92" spans="1:9">
      <c r="A92" s="213">
        <v>42737</v>
      </c>
      <c r="B92" s="155" t="s">
        <v>54</v>
      </c>
      <c r="C92" s="161" t="s">
        <v>82</v>
      </c>
      <c r="D92" s="166" t="s">
        <v>100</v>
      </c>
      <c r="E92" s="68" t="s">
        <v>84</v>
      </c>
      <c r="F92" s="69" t="s">
        <v>1657</v>
      </c>
      <c r="G92" s="259">
        <v>6</v>
      </c>
      <c r="H92" s="260"/>
      <c r="I92" s="69"/>
    </row>
    <row r="93" spans="1:9">
      <c r="A93" s="213">
        <v>42737</v>
      </c>
      <c r="B93" s="155" t="s">
        <v>54</v>
      </c>
      <c r="C93" s="161" t="s">
        <v>30</v>
      </c>
      <c r="D93" s="162" t="s">
        <v>114</v>
      </c>
      <c r="E93" s="155" t="s">
        <v>56</v>
      </c>
      <c r="F93" s="69" t="s">
        <v>1652</v>
      </c>
      <c r="G93" s="259">
        <v>96</v>
      </c>
      <c r="H93" s="260"/>
      <c r="I93" s="69"/>
    </row>
    <row r="94" spans="1:9">
      <c r="A94" s="213">
        <v>42737</v>
      </c>
      <c r="B94" s="155" t="s">
        <v>54</v>
      </c>
      <c r="C94" s="161" t="s">
        <v>30</v>
      </c>
      <c r="D94" s="162" t="s">
        <v>113</v>
      </c>
      <c r="E94" s="155" t="s">
        <v>56</v>
      </c>
      <c r="F94" s="69" t="s">
        <v>1646</v>
      </c>
      <c r="G94" s="259">
        <v>12</v>
      </c>
      <c r="H94" s="260"/>
      <c r="I94" s="69"/>
    </row>
    <row r="95" spans="1:9">
      <c r="A95" s="213">
        <v>42737</v>
      </c>
      <c r="B95" s="155" t="s">
        <v>54</v>
      </c>
      <c r="C95" s="188" t="s">
        <v>27</v>
      </c>
      <c r="D95" s="157" t="s">
        <v>133</v>
      </c>
      <c r="E95" s="155" t="s">
        <v>56</v>
      </c>
      <c r="F95" s="69" t="s">
        <v>1648</v>
      </c>
      <c r="G95" s="259">
        <v>120</v>
      </c>
      <c r="H95" s="260"/>
      <c r="I95" s="69"/>
    </row>
    <row r="96" spans="1:9">
      <c r="A96" s="213">
        <v>42737</v>
      </c>
      <c r="B96" s="155" t="s">
        <v>54</v>
      </c>
      <c r="C96" s="188" t="s">
        <v>27</v>
      </c>
      <c r="D96" s="157" t="s">
        <v>135</v>
      </c>
      <c r="E96" s="155" t="s">
        <v>56</v>
      </c>
      <c r="F96" s="69" t="s">
        <v>1648</v>
      </c>
      <c r="G96" s="259">
        <v>120</v>
      </c>
      <c r="H96" s="260"/>
      <c r="I96" s="69"/>
    </row>
    <row r="97" spans="1:9">
      <c r="A97" s="213">
        <v>42737</v>
      </c>
      <c r="B97" s="155" t="s">
        <v>54</v>
      </c>
      <c r="C97" s="161" t="s">
        <v>27</v>
      </c>
      <c r="D97" s="162" t="s">
        <v>108</v>
      </c>
      <c r="E97" s="155" t="s">
        <v>56</v>
      </c>
      <c r="F97" s="69" t="s">
        <v>1698</v>
      </c>
      <c r="G97" s="259">
        <v>808</v>
      </c>
      <c r="H97" s="260"/>
      <c r="I97" s="69"/>
    </row>
    <row r="98" spans="1:9">
      <c r="A98" s="213">
        <v>42737</v>
      </c>
      <c r="B98" s="155" t="s">
        <v>54</v>
      </c>
      <c r="C98" s="161" t="s">
        <v>27</v>
      </c>
      <c r="D98" s="162" t="s">
        <v>108</v>
      </c>
      <c r="E98" s="155" t="s">
        <v>56</v>
      </c>
      <c r="F98" s="69" t="s">
        <v>1652</v>
      </c>
      <c r="G98" s="259">
        <v>14</v>
      </c>
      <c r="H98" s="260"/>
      <c r="I98" s="69"/>
    </row>
    <row r="99" spans="1:9">
      <c r="A99" s="213">
        <v>42741</v>
      </c>
      <c r="B99" s="155" t="s">
        <v>54</v>
      </c>
      <c r="C99" s="161" t="s">
        <v>27</v>
      </c>
      <c r="D99" s="162" t="s">
        <v>108</v>
      </c>
      <c r="E99" s="155" t="s">
        <v>56</v>
      </c>
      <c r="F99" s="69" t="s">
        <v>1652</v>
      </c>
      <c r="G99" s="259">
        <v>14</v>
      </c>
      <c r="H99" s="260"/>
      <c r="I99" s="69"/>
    </row>
    <row r="100" spans="1:9">
      <c r="A100" s="213">
        <v>42741</v>
      </c>
      <c r="B100" s="68" t="s">
        <v>54</v>
      </c>
      <c r="C100" s="61" t="s">
        <v>33</v>
      </c>
      <c r="D100" s="69" t="s">
        <v>235</v>
      </c>
      <c r="E100" s="240" t="s">
        <v>56</v>
      </c>
      <c r="F100" s="69" t="s">
        <v>1699</v>
      </c>
      <c r="G100" s="259">
        <v>178</v>
      </c>
      <c r="H100" s="260"/>
      <c r="I100" s="69"/>
    </row>
    <row r="101" spans="1:9">
      <c r="A101" s="213">
        <v>42741</v>
      </c>
      <c r="B101" s="155" t="s">
        <v>54</v>
      </c>
      <c r="C101" s="54" t="s">
        <v>37</v>
      </c>
      <c r="D101" s="155" t="s">
        <v>1700</v>
      </c>
      <c r="E101" s="155" t="s">
        <v>1562</v>
      </c>
      <c r="F101" s="69" t="s">
        <v>1664</v>
      </c>
      <c r="G101" s="259">
        <v>128</v>
      </c>
      <c r="H101" s="260"/>
      <c r="I101" s="69"/>
    </row>
    <row r="102" spans="1:9">
      <c r="A102" s="213">
        <v>42741</v>
      </c>
      <c r="B102" s="155" t="s">
        <v>54</v>
      </c>
      <c r="C102" s="188" t="s">
        <v>36</v>
      </c>
      <c r="D102" s="157" t="s">
        <v>105</v>
      </c>
      <c r="E102" s="68" t="s">
        <v>84</v>
      </c>
      <c r="F102" s="69" t="s">
        <v>1661</v>
      </c>
      <c r="G102" s="259">
        <v>30</v>
      </c>
      <c r="H102" s="260"/>
      <c r="I102" s="69"/>
    </row>
    <row r="103" spans="1:9">
      <c r="A103" s="213">
        <v>42741</v>
      </c>
      <c r="B103" s="155" t="s">
        <v>54</v>
      </c>
      <c r="C103" s="188" t="s">
        <v>27</v>
      </c>
      <c r="D103" s="157" t="s">
        <v>135</v>
      </c>
      <c r="E103" s="155" t="s">
        <v>56</v>
      </c>
      <c r="F103" s="69" t="s">
        <v>1701</v>
      </c>
      <c r="G103" s="259">
        <v>142</v>
      </c>
      <c r="H103" s="260"/>
      <c r="I103" s="69"/>
    </row>
    <row r="104" ht="24" spans="1:9">
      <c r="A104" s="213">
        <v>42741</v>
      </c>
      <c r="B104" s="155" t="s">
        <v>54</v>
      </c>
      <c r="C104" s="188" t="s">
        <v>27</v>
      </c>
      <c r="D104" s="157" t="s">
        <v>131</v>
      </c>
      <c r="E104" s="155" t="s">
        <v>56</v>
      </c>
      <c r="F104" s="69" t="s">
        <v>1702</v>
      </c>
      <c r="G104" s="259">
        <v>446</v>
      </c>
      <c r="H104" s="260"/>
      <c r="I104" s="69"/>
    </row>
    <row r="105" spans="1:9">
      <c r="A105" s="213">
        <v>42741</v>
      </c>
      <c r="B105" s="155" t="s">
        <v>54</v>
      </c>
      <c r="C105" s="188" t="s">
        <v>27</v>
      </c>
      <c r="D105" s="157" t="s">
        <v>130</v>
      </c>
      <c r="E105" s="155" t="s">
        <v>56</v>
      </c>
      <c r="F105" s="69" t="s">
        <v>1703</v>
      </c>
      <c r="G105" s="259">
        <v>80</v>
      </c>
      <c r="H105" s="260"/>
      <c r="I105" s="69"/>
    </row>
    <row r="106" ht="24" spans="1:9">
      <c r="A106" s="213">
        <v>42741</v>
      </c>
      <c r="B106" s="155" t="s">
        <v>54</v>
      </c>
      <c r="C106" s="188" t="s">
        <v>27</v>
      </c>
      <c r="D106" s="157" t="s">
        <v>133</v>
      </c>
      <c r="E106" s="155" t="s">
        <v>56</v>
      </c>
      <c r="F106" s="69" t="s">
        <v>1704</v>
      </c>
      <c r="G106" s="259">
        <v>98</v>
      </c>
      <c r="H106" s="260"/>
      <c r="I106" s="69"/>
    </row>
    <row r="107" ht="24" spans="1:9">
      <c r="A107" s="213">
        <v>42741</v>
      </c>
      <c r="B107" s="155" t="s">
        <v>54</v>
      </c>
      <c r="C107" s="188" t="s">
        <v>27</v>
      </c>
      <c r="D107" s="157" t="s">
        <v>135</v>
      </c>
      <c r="E107" s="155" t="s">
        <v>56</v>
      </c>
      <c r="F107" s="69" t="s">
        <v>1705</v>
      </c>
      <c r="G107" s="259">
        <v>104</v>
      </c>
      <c r="H107" s="260"/>
      <c r="I107" s="69"/>
    </row>
    <row r="108" spans="1:9">
      <c r="A108" s="213">
        <v>42741</v>
      </c>
      <c r="B108" s="155" t="s">
        <v>54</v>
      </c>
      <c r="C108" s="161" t="s">
        <v>82</v>
      </c>
      <c r="D108" s="166" t="s">
        <v>99</v>
      </c>
      <c r="E108" s="68" t="s">
        <v>84</v>
      </c>
      <c r="F108" s="69" t="s">
        <v>1706</v>
      </c>
      <c r="G108" s="259">
        <v>5</v>
      </c>
      <c r="H108" s="260"/>
      <c r="I108" s="69"/>
    </row>
    <row r="109" spans="1:9">
      <c r="A109" s="213">
        <v>42741</v>
      </c>
      <c r="B109" s="155" t="s">
        <v>54</v>
      </c>
      <c r="C109" s="188" t="s">
        <v>30</v>
      </c>
      <c r="D109" s="157" t="s">
        <v>126</v>
      </c>
      <c r="E109" s="155" t="s">
        <v>56</v>
      </c>
      <c r="F109" s="69" t="s">
        <v>695</v>
      </c>
      <c r="G109" s="259">
        <v>236</v>
      </c>
      <c r="H109" s="260"/>
      <c r="I109" s="69"/>
    </row>
    <row r="110" spans="1:9">
      <c r="A110" s="213">
        <v>42741</v>
      </c>
      <c r="B110" s="155" t="s">
        <v>54</v>
      </c>
      <c r="C110" s="188" t="s">
        <v>30</v>
      </c>
      <c r="D110" s="157" t="s">
        <v>126</v>
      </c>
      <c r="E110" s="155" t="s">
        <v>56</v>
      </c>
      <c r="F110" s="69" t="s">
        <v>812</v>
      </c>
      <c r="G110" s="259">
        <v>355</v>
      </c>
      <c r="H110" s="260"/>
      <c r="I110" s="69"/>
    </row>
    <row r="111" spans="1:9">
      <c r="A111" s="213">
        <v>42741</v>
      </c>
      <c r="B111" s="155" t="s">
        <v>54</v>
      </c>
      <c r="C111" s="54" t="s">
        <v>45</v>
      </c>
      <c r="D111" s="264" t="s">
        <v>244</v>
      </c>
      <c r="E111" s="155" t="s">
        <v>56</v>
      </c>
      <c r="F111" s="69" t="s">
        <v>1707</v>
      </c>
      <c r="G111" s="259">
        <v>20</v>
      </c>
      <c r="H111" s="260"/>
      <c r="I111" s="69"/>
    </row>
    <row r="112" spans="1:9">
      <c r="A112" s="213">
        <v>42747</v>
      </c>
      <c r="B112" s="155" t="s">
        <v>54</v>
      </c>
      <c r="C112" s="188" t="s">
        <v>27</v>
      </c>
      <c r="D112" s="157" t="s">
        <v>135</v>
      </c>
      <c r="E112" s="155" t="s">
        <v>56</v>
      </c>
      <c r="F112" s="69" t="s">
        <v>1708</v>
      </c>
      <c r="G112" s="259">
        <v>199</v>
      </c>
      <c r="H112" s="260"/>
      <c r="I112" s="69"/>
    </row>
    <row r="113" spans="1:9">
      <c r="A113" s="213">
        <v>42747</v>
      </c>
      <c r="B113" s="155" t="s">
        <v>54</v>
      </c>
      <c r="C113" s="188" t="s">
        <v>30</v>
      </c>
      <c r="D113" s="157" t="s">
        <v>123</v>
      </c>
      <c r="E113" s="155" t="s">
        <v>56</v>
      </c>
      <c r="F113" s="69" t="s">
        <v>695</v>
      </c>
      <c r="G113" s="259">
        <v>61</v>
      </c>
      <c r="H113" s="260"/>
      <c r="I113" s="69"/>
    </row>
    <row r="114" spans="1:9">
      <c r="A114" s="213">
        <v>42747</v>
      </c>
      <c r="B114" s="155" t="s">
        <v>54</v>
      </c>
      <c r="C114" s="161" t="s">
        <v>30</v>
      </c>
      <c r="D114" s="162" t="s">
        <v>116</v>
      </c>
      <c r="E114" s="155" t="s">
        <v>56</v>
      </c>
      <c r="F114" s="69" t="s">
        <v>1709</v>
      </c>
      <c r="G114" s="259">
        <v>6</v>
      </c>
      <c r="H114" s="260"/>
      <c r="I114" s="69"/>
    </row>
    <row r="115" spans="1:9">
      <c r="A115" s="213">
        <v>42747</v>
      </c>
      <c r="B115" s="155" t="s">
        <v>54</v>
      </c>
      <c r="C115" s="161" t="s">
        <v>30</v>
      </c>
      <c r="D115" s="162" t="s">
        <v>114</v>
      </c>
      <c r="E115" s="155" t="s">
        <v>56</v>
      </c>
      <c r="F115" s="69" t="s">
        <v>1710</v>
      </c>
      <c r="G115" s="259">
        <v>4</v>
      </c>
      <c r="H115" s="260"/>
      <c r="I115" s="69"/>
    </row>
    <row r="116" spans="1:9">
      <c r="A116" s="213">
        <v>42747</v>
      </c>
      <c r="B116" s="155" t="s">
        <v>54</v>
      </c>
      <c r="C116" s="188" t="s">
        <v>30</v>
      </c>
      <c r="D116" s="157" t="s">
        <v>126</v>
      </c>
      <c r="E116" s="155" t="s">
        <v>56</v>
      </c>
      <c r="F116" s="69" t="s">
        <v>1648</v>
      </c>
      <c r="G116" s="259">
        <v>245</v>
      </c>
      <c r="H116" s="260"/>
      <c r="I116" s="69"/>
    </row>
    <row r="117" spans="1:9">
      <c r="A117" s="213">
        <v>42747</v>
      </c>
      <c r="B117" s="155" t="s">
        <v>54</v>
      </c>
      <c r="C117" s="188" t="s">
        <v>30</v>
      </c>
      <c r="D117" s="157" t="s">
        <v>117</v>
      </c>
      <c r="E117" s="155" t="s">
        <v>56</v>
      </c>
      <c r="F117" s="69" t="s">
        <v>1648</v>
      </c>
      <c r="G117" s="259">
        <v>34</v>
      </c>
      <c r="H117" s="260"/>
      <c r="I117" s="69"/>
    </row>
    <row r="118" spans="1:9">
      <c r="A118" s="213">
        <v>42747</v>
      </c>
      <c r="B118" s="69" t="s">
        <v>54</v>
      </c>
      <c r="C118" s="61" t="s">
        <v>38</v>
      </c>
      <c r="D118" s="69" t="s">
        <v>140</v>
      </c>
      <c r="E118" s="155" t="s">
        <v>56</v>
      </c>
      <c r="F118" s="69" t="s">
        <v>695</v>
      </c>
      <c r="G118" s="259">
        <v>607</v>
      </c>
      <c r="H118" s="260"/>
      <c r="I118" s="69"/>
    </row>
    <row r="119" spans="1:9">
      <c r="A119" s="213">
        <v>42754</v>
      </c>
      <c r="B119" s="155" t="s">
        <v>54</v>
      </c>
      <c r="C119" s="188" t="s">
        <v>127</v>
      </c>
      <c r="D119" s="157" t="s">
        <v>137</v>
      </c>
      <c r="E119" s="155" t="s">
        <v>56</v>
      </c>
      <c r="F119" s="69" t="s">
        <v>1711</v>
      </c>
      <c r="G119" s="259">
        <v>112</v>
      </c>
      <c r="H119" s="260"/>
      <c r="I119" s="69"/>
    </row>
    <row r="120" spans="1:9">
      <c r="A120" s="213">
        <v>42754</v>
      </c>
      <c r="B120" s="69" t="s">
        <v>54</v>
      </c>
      <c r="C120" s="61" t="s">
        <v>38</v>
      </c>
      <c r="D120" s="69" t="s">
        <v>142</v>
      </c>
      <c r="E120" s="155" t="s">
        <v>56</v>
      </c>
      <c r="F120" s="69" t="s">
        <v>1712</v>
      </c>
      <c r="G120" s="259">
        <v>276</v>
      </c>
      <c r="H120" s="260"/>
      <c r="I120" s="69"/>
    </row>
    <row r="121" spans="1:9">
      <c r="A121" s="213">
        <v>42754</v>
      </c>
      <c r="B121" s="68" t="s">
        <v>54</v>
      </c>
      <c r="C121" s="189" t="s">
        <v>27</v>
      </c>
      <c r="D121" s="168">
        <v>63016</v>
      </c>
      <c r="E121" s="230" t="s">
        <v>56</v>
      </c>
      <c r="F121" s="69" t="s">
        <v>1648</v>
      </c>
      <c r="G121" s="259">
        <v>32</v>
      </c>
      <c r="H121" s="260"/>
      <c r="I121" s="69"/>
    </row>
    <row r="122" spans="1:9">
      <c r="A122" s="213">
        <v>42754</v>
      </c>
      <c r="B122" s="68" t="s">
        <v>54</v>
      </c>
      <c r="C122" s="61" t="s">
        <v>2</v>
      </c>
      <c r="D122" s="69">
        <v>13214</v>
      </c>
      <c r="E122" s="230" t="s">
        <v>1532</v>
      </c>
      <c r="F122" s="69" t="s">
        <v>1652</v>
      </c>
      <c r="G122" s="259">
        <v>10</v>
      </c>
      <c r="H122" s="260"/>
      <c r="I122" s="69"/>
    </row>
    <row r="123" spans="1:9">
      <c r="A123" s="213">
        <v>42754</v>
      </c>
      <c r="B123" s="69" t="s">
        <v>54</v>
      </c>
      <c r="C123" s="61" t="s">
        <v>82</v>
      </c>
      <c r="D123" s="69" t="s">
        <v>192</v>
      </c>
      <c r="E123" s="155" t="s">
        <v>56</v>
      </c>
      <c r="F123" s="69" t="s">
        <v>1648</v>
      </c>
      <c r="G123" s="259">
        <v>154</v>
      </c>
      <c r="H123" s="260"/>
      <c r="I123" s="69"/>
    </row>
    <row r="124" spans="1:9">
      <c r="A124" s="213">
        <v>42754</v>
      </c>
      <c r="B124" s="69" t="s">
        <v>54</v>
      </c>
      <c r="C124" s="61" t="s">
        <v>82</v>
      </c>
      <c r="D124" s="69" t="s">
        <v>181</v>
      </c>
      <c r="E124" s="155" t="s">
        <v>56</v>
      </c>
      <c r="F124" s="69" t="s">
        <v>1648</v>
      </c>
      <c r="G124" s="259">
        <v>82</v>
      </c>
      <c r="H124" s="260"/>
      <c r="I124" s="69"/>
    </row>
    <row r="125" spans="1:9">
      <c r="A125" s="213">
        <v>42754</v>
      </c>
      <c r="B125" s="69" t="s">
        <v>54</v>
      </c>
      <c r="C125" s="61" t="s">
        <v>82</v>
      </c>
      <c r="D125" s="69" t="s">
        <v>183</v>
      </c>
      <c r="E125" s="155" t="s">
        <v>56</v>
      </c>
      <c r="F125" s="69" t="s">
        <v>1648</v>
      </c>
      <c r="G125" s="259">
        <v>82</v>
      </c>
      <c r="H125" s="260"/>
      <c r="I125" s="69"/>
    </row>
    <row r="126" spans="1:9">
      <c r="A126" s="213">
        <v>42754</v>
      </c>
      <c r="B126" s="69" t="s">
        <v>54</v>
      </c>
      <c r="C126" s="61" t="s">
        <v>82</v>
      </c>
      <c r="D126" s="69" t="s">
        <v>188</v>
      </c>
      <c r="E126" s="155" t="s">
        <v>56</v>
      </c>
      <c r="F126" s="69" t="s">
        <v>1648</v>
      </c>
      <c r="G126" s="259">
        <v>70</v>
      </c>
      <c r="H126" s="260"/>
      <c r="I126" s="69"/>
    </row>
    <row r="127" spans="1:9">
      <c r="A127" s="213">
        <v>42754</v>
      </c>
      <c r="B127" s="155" t="s">
        <v>54</v>
      </c>
      <c r="C127" s="188" t="s">
        <v>30</v>
      </c>
      <c r="D127" s="157" t="s">
        <v>117</v>
      </c>
      <c r="E127" s="155" t="s">
        <v>56</v>
      </c>
      <c r="F127" s="69" t="s">
        <v>1713</v>
      </c>
      <c r="G127" s="259">
        <v>130</v>
      </c>
      <c r="H127" s="260"/>
      <c r="I127" s="69"/>
    </row>
    <row r="128" spans="1:9">
      <c r="A128" s="213">
        <v>42754</v>
      </c>
      <c r="B128" s="69" t="s">
        <v>54</v>
      </c>
      <c r="C128" s="61" t="s">
        <v>30</v>
      </c>
      <c r="D128" s="69" t="s">
        <v>158</v>
      </c>
      <c r="E128" s="69" t="s">
        <v>56</v>
      </c>
      <c r="F128" s="69" t="s">
        <v>1648</v>
      </c>
      <c r="G128" s="259">
        <v>95</v>
      </c>
      <c r="H128" s="260"/>
      <c r="I128" s="69"/>
    </row>
    <row r="129" spans="1:9">
      <c r="A129" s="213">
        <v>42754</v>
      </c>
      <c r="B129" s="155" t="s">
        <v>54</v>
      </c>
      <c r="C129" s="188" t="s">
        <v>27</v>
      </c>
      <c r="D129" s="157" t="s">
        <v>130</v>
      </c>
      <c r="E129" s="155" t="s">
        <v>56</v>
      </c>
      <c r="F129" s="69" t="s">
        <v>1648</v>
      </c>
      <c r="G129" s="259">
        <v>21</v>
      </c>
      <c r="H129" s="260"/>
      <c r="I129" s="69"/>
    </row>
    <row r="130" spans="1:9">
      <c r="A130" s="213">
        <v>42754</v>
      </c>
      <c r="B130" s="155" t="s">
        <v>54</v>
      </c>
      <c r="C130" s="188" t="s">
        <v>27</v>
      </c>
      <c r="D130" s="157" t="s">
        <v>131</v>
      </c>
      <c r="E130" s="155" t="s">
        <v>56</v>
      </c>
      <c r="F130" s="69" t="s">
        <v>1648</v>
      </c>
      <c r="G130" s="259">
        <v>21</v>
      </c>
      <c r="H130" s="260"/>
      <c r="I130" s="69"/>
    </row>
    <row r="131" spans="1:9">
      <c r="A131" s="213">
        <v>42754</v>
      </c>
      <c r="B131" s="155" t="s">
        <v>54</v>
      </c>
      <c r="C131" s="188" t="s">
        <v>27</v>
      </c>
      <c r="D131" s="157" t="s">
        <v>133</v>
      </c>
      <c r="E131" s="155" t="s">
        <v>56</v>
      </c>
      <c r="F131" s="69" t="s">
        <v>1714</v>
      </c>
      <c r="G131" s="259">
        <v>48</v>
      </c>
      <c r="H131" s="260"/>
      <c r="I131" s="69"/>
    </row>
    <row r="132" spans="1:9">
      <c r="A132" s="213">
        <v>42754</v>
      </c>
      <c r="B132" s="68" t="s">
        <v>54</v>
      </c>
      <c r="C132" s="61" t="s">
        <v>45</v>
      </c>
      <c r="D132" s="69" t="s">
        <v>237</v>
      </c>
      <c r="E132" s="240" t="s">
        <v>56</v>
      </c>
      <c r="F132" s="69" t="s">
        <v>812</v>
      </c>
      <c r="G132" s="259">
        <v>12</v>
      </c>
      <c r="H132" s="260"/>
      <c r="I132" s="69"/>
    </row>
    <row r="133" spans="1:9">
      <c r="A133" s="213">
        <v>42754</v>
      </c>
      <c r="B133" s="155" t="s">
        <v>54</v>
      </c>
      <c r="C133" s="188" t="s">
        <v>30</v>
      </c>
      <c r="D133" s="157" t="s">
        <v>126</v>
      </c>
      <c r="E133" s="155" t="s">
        <v>56</v>
      </c>
      <c r="F133" s="69" t="s">
        <v>1653</v>
      </c>
      <c r="G133" s="259">
        <v>64</v>
      </c>
      <c r="H133" s="260"/>
      <c r="I133" s="69"/>
    </row>
    <row r="134" spans="1:9">
      <c r="A134" s="213">
        <v>42754</v>
      </c>
      <c r="B134" s="155" t="s">
        <v>54</v>
      </c>
      <c r="C134" s="188" t="s">
        <v>27</v>
      </c>
      <c r="D134" s="157" t="s">
        <v>130</v>
      </c>
      <c r="E134" s="155" t="s">
        <v>56</v>
      </c>
      <c r="F134" s="69" t="s">
        <v>1656</v>
      </c>
      <c r="G134" s="259">
        <v>60</v>
      </c>
      <c r="H134" s="260"/>
      <c r="I134" s="69"/>
    </row>
    <row r="135" spans="1:9">
      <c r="A135" s="213">
        <v>42754</v>
      </c>
      <c r="B135" s="155" t="s">
        <v>54</v>
      </c>
      <c r="C135" s="188" t="s">
        <v>27</v>
      </c>
      <c r="D135" s="157" t="s">
        <v>131</v>
      </c>
      <c r="E135" s="155" t="s">
        <v>56</v>
      </c>
      <c r="F135" s="69" t="s">
        <v>1656</v>
      </c>
      <c r="G135" s="259">
        <v>60</v>
      </c>
      <c r="H135" s="260"/>
      <c r="I135" s="69"/>
    </row>
    <row r="136" spans="1:9">
      <c r="A136" s="213">
        <v>42754</v>
      </c>
      <c r="B136" s="155" t="s">
        <v>54</v>
      </c>
      <c r="C136" s="161" t="s">
        <v>27</v>
      </c>
      <c r="D136" s="162" t="s">
        <v>108</v>
      </c>
      <c r="E136" s="155" t="s">
        <v>56</v>
      </c>
      <c r="F136" s="69" t="s">
        <v>1652</v>
      </c>
      <c r="G136" s="259">
        <v>12</v>
      </c>
      <c r="H136" s="260"/>
      <c r="I136" s="69"/>
    </row>
    <row r="137" spans="1:9">
      <c r="A137" s="213">
        <v>42754</v>
      </c>
      <c r="B137" s="155" t="s">
        <v>54</v>
      </c>
      <c r="C137" s="188" t="s">
        <v>27</v>
      </c>
      <c r="D137" s="157" t="s">
        <v>135</v>
      </c>
      <c r="E137" s="155" t="s">
        <v>56</v>
      </c>
      <c r="F137" s="69" t="s">
        <v>1715</v>
      </c>
      <c r="G137" s="259">
        <v>8</v>
      </c>
      <c r="H137" s="260"/>
      <c r="I137" s="69"/>
    </row>
    <row r="138" spans="1:9">
      <c r="A138" s="213">
        <v>42754</v>
      </c>
      <c r="B138" s="155" t="s">
        <v>54</v>
      </c>
      <c r="C138" s="188" t="s">
        <v>27</v>
      </c>
      <c r="D138" s="157" t="s">
        <v>131</v>
      </c>
      <c r="E138" s="155" t="s">
        <v>56</v>
      </c>
      <c r="F138" s="69" t="s">
        <v>1716</v>
      </c>
      <c r="G138" s="259">
        <v>120</v>
      </c>
      <c r="H138" s="260"/>
      <c r="I138" s="69"/>
    </row>
    <row r="139" spans="1:9">
      <c r="A139" s="213">
        <v>42754</v>
      </c>
      <c r="B139" s="155" t="s">
        <v>54</v>
      </c>
      <c r="C139" s="188" t="s">
        <v>27</v>
      </c>
      <c r="D139" s="157" t="s">
        <v>130</v>
      </c>
      <c r="E139" s="155" t="s">
        <v>56</v>
      </c>
      <c r="F139" s="69" t="s">
        <v>1716</v>
      </c>
      <c r="G139" s="259">
        <v>135</v>
      </c>
      <c r="H139" s="260"/>
      <c r="I139" s="69"/>
    </row>
    <row r="140" ht="24" spans="1:9">
      <c r="A140" s="213">
        <v>42754</v>
      </c>
      <c r="B140" s="155" t="s">
        <v>54</v>
      </c>
      <c r="C140" s="188" t="s">
        <v>27</v>
      </c>
      <c r="D140" s="157" t="s">
        <v>130</v>
      </c>
      <c r="E140" s="155" t="s">
        <v>56</v>
      </c>
      <c r="F140" s="69" t="s">
        <v>1717</v>
      </c>
      <c r="G140" s="259">
        <v>528</v>
      </c>
      <c r="H140" s="260"/>
      <c r="I140" s="69"/>
    </row>
    <row r="141" spans="1:9">
      <c r="A141" s="213">
        <v>42754</v>
      </c>
      <c r="B141" s="155" t="s">
        <v>54</v>
      </c>
      <c r="C141" s="188" t="s">
        <v>30</v>
      </c>
      <c r="D141" s="157" t="s">
        <v>126</v>
      </c>
      <c r="E141" s="155" t="s">
        <v>56</v>
      </c>
      <c r="F141" s="69" t="s">
        <v>1718</v>
      </c>
      <c r="G141" s="259">
        <v>340</v>
      </c>
      <c r="H141" s="260"/>
      <c r="I141" s="69"/>
    </row>
    <row r="142" spans="1:9">
      <c r="A142" s="213">
        <v>42754</v>
      </c>
      <c r="B142" s="68" t="s">
        <v>54</v>
      </c>
      <c r="C142" s="61" t="s">
        <v>2</v>
      </c>
      <c r="D142" s="69">
        <v>13214</v>
      </c>
      <c r="E142" s="230" t="s">
        <v>1532</v>
      </c>
      <c r="F142" s="69" t="s">
        <v>1648</v>
      </c>
      <c r="G142" s="259">
        <v>8</v>
      </c>
      <c r="H142" s="260"/>
      <c r="I142" s="69"/>
    </row>
    <row r="143" spans="1:9">
      <c r="A143" s="213">
        <v>42754</v>
      </c>
      <c r="B143" s="155" t="s">
        <v>54</v>
      </c>
      <c r="C143" s="161" t="s">
        <v>27</v>
      </c>
      <c r="D143" s="162" t="s">
        <v>109</v>
      </c>
      <c r="E143" s="155" t="s">
        <v>56</v>
      </c>
      <c r="F143" s="69" t="s">
        <v>1652</v>
      </c>
      <c r="G143" s="259">
        <v>30</v>
      </c>
      <c r="H143" s="260"/>
      <c r="I143" s="69"/>
    </row>
    <row r="144" spans="1:9">
      <c r="A144" s="213">
        <v>42754</v>
      </c>
      <c r="B144" s="155" t="s">
        <v>54</v>
      </c>
      <c r="C144" s="161" t="s">
        <v>27</v>
      </c>
      <c r="D144" s="162" t="s">
        <v>109</v>
      </c>
      <c r="E144" s="155" t="s">
        <v>56</v>
      </c>
      <c r="F144" s="69" t="s">
        <v>1648</v>
      </c>
      <c r="G144" s="259">
        <v>10</v>
      </c>
      <c r="H144" s="260"/>
      <c r="I144" s="69"/>
    </row>
    <row r="145" ht="24" spans="1:9">
      <c r="A145" s="213">
        <v>42754</v>
      </c>
      <c r="B145" s="155" t="s">
        <v>54</v>
      </c>
      <c r="C145" s="188" t="s">
        <v>27</v>
      </c>
      <c r="D145" s="157" t="s">
        <v>130</v>
      </c>
      <c r="E145" s="155" t="s">
        <v>56</v>
      </c>
      <c r="F145" s="69" t="s">
        <v>1719</v>
      </c>
      <c r="G145" s="259">
        <v>62</v>
      </c>
      <c r="H145" s="260"/>
      <c r="I145" s="69"/>
    </row>
    <row r="146" spans="1:9">
      <c r="A146" s="213">
        <v>42755</v>
      </c>
      <c r="B146" s="155" t="s">
        <v>54</v>
      </c>
      <c r="C146" s="161" t="s">
        <v>96</v>
      </c>
      <c r="D146" s="166" t="s">
        <v>91</v>
      </c>
      <c r="E146" s="68" t="s">
        <v>84</v>
      </c>
      <c r="F146" s="69" t="s">
        <v>1720</v>
      </c>
      <c r="G146" s="259">
        <v>500</v>
      </c>
      <c r="H146" s="260"/>
      <c r="I146" s="69"/>
    </row>
    <row r="147" ht="36" spans="1:9">
      <c r="A147" s="213">
        <v>42755</v>
      </c>
      <c r="B147" s="155" t="s">
        <v>54</v>
      </c>
      <c r="C147" s="161" t="s">
        <v>96</v>
      </c>
      <c r="D147" s="166" t="s">
        <v>91</v>
      </c>
      <c r="E147" s="68" t="s">
        <v>84</v>
      </c>
      <c r="F147" s="69" t="s">
        <v>1721</v>
      </c>
      <c r="G147" s="259">
        <v>700</v>
      </c>
      <c r="H147" s="260"/>
      <c r="I147" s="69"/>
    </row>
    <row r="148" ht="36" spans="1:9">
      <c r="A148" s="213">
        <v>42755</v>
      </c>
      <c r="B148" s="155" t="s">
        <v>54</v>
      </c>
      <c r="C148" s="161" t="s">
        <v>85</v>
      </c>
      <c r="D148" s="166" t="s">
        <v>92</v>
      </c>
      <c r="E148" s="68" t="s">
        <v>84</v>
      </c>
      <c r="F148" s="69" t="s">
        <v>1722</v>
      </c>
      <c r="G148" s="259">
        <v>168</v>
      </c>
      <c r="H148" s="260"/>
      <c r="I148" s="69"/>
    </row>
    <row r="149" ht="36" spans="1:9">
      <c r="A149" s="213">
        <v>42755</v>
      </c>
      <c r="B149" s="155" t="s">
        <v>54</v>
      </c>
      <c r="C149" s="161" t="s">
        <v>85</v>
      </c>
      <c r="D149" s="166" t="s">
        <v>92</v>
      </c>
      <c r="E149" s="68" t="s">
        <v>84</v>
      </c>
      <c r="F149" s="69" t="s">
        <v>1723</v>
      </c>
      <c r="G149" s="259">
        <v>538</v>
      </c>
      <c r="H149" s="260"/>
      <c r="I149" s="69"/>
    </row>
    <row r="150" ht="36" spans="1:9">
      <c r="A150" s="213">
        <v>42755</v>
      </c>
      <c r="B150" s="155" t="s">
        <v>54</v>
      </c>
      <c r="C150" s="161" t="s">
        <v>85</v>
      </c>
      <c r="D150" s="166" t="s">
        <v>86</v>
      </c>
      <c r="E150" s="68" t="s">
        <v>84</v>
      </c>
      <c r="F150" s="69" t="s">
        <v>1724</v>
      </c>
      <c r="G150" s="259">
        <v>400</v>
      </c>
      <c r="H150" s="260"/>
      <c r="I150" s="69"/>
    </row>
    <row r="151" ht="36" spans="1:9">
      <c r="A151" s="213">
        <v>42755</v>
      </c>
      <c r="B151" s="155" t="s">
        <v>54</v>
      </c>
      <c r="C151" s="161" t="s">
        <v>85</v>
      </c>
      <c r="D151" s="166" t="s">
        <v>86</v>
      </c>
      <c r="E151" s="68" t="s">
        <v>84</v>
      </c>
      <c r="F151" s="69" t="s">
        <v>1725</v>
      </c>
      <c r="G151" s="259">
        <v>500</v>
      </c>
      <c r="H151" s="260"/>
      <c r="I151" s="69"/>
    </row>
    <row r="152" ht="24" spans="1:9">
      <c r="A152" s="213">
        <v>42755</v>
      </c>
      <c r="B152" s="155" t="s">
        <v>54</v>
      </c>
      <c r="C152" s="161" t="s">
        <v>85</v>
      </c>
      <c r="D152" s="166" t="s">
        <v>87</v>
      </c>
      <c r="E152" s="68" t="s">
        <v>84</v>
      </c>
      <c r="F152" s="69" t="s">
        <v>1726</v>
      </c>
      <c r="G152" s="259">
        <v>92</v>
      </c>
      <c r="H152" s="260"/>
      <c r="I152" s="69"/>
    </row>
    <row r="153" ht="36" spans="1:9">
      <c r="A153" s="213">
        <v>42755</v>
      </c>
      <c r="B153" s="155" t="s">
        <v>54</v>
      </c>
      <c r="C153" s="161" t="s">
        <v>85</v>
      </c>
      <c r="D153" s="166" t="s">
        <v>87</v>
      </c>
      <c r="E153" s="68" t="s">
        <v>84</v>
      </c>
      <c r="F153" s="69" t="s">
        <v>1727</v>
      </c>
      <c r="G153" s="259">
        <v>510</v>
      </c>
      <c r="H153" s="260"/>
      <c r="I153" s="69"/>
    </row>
    <row r="154" ht="24" spans="1:9">
      <c r="A154" s="213">
        <v>42755</v>
      </c>
      <c r="B154" s="155" t="s">
        <v>54</v>
      </c>
      <c r="C154" s="161" t="s">
        <v>96</v>
      </c>
      <c r="D154" s="166" t="s">
        <v>89</v>
      </c>
      <c r="E154" s="68" t="s">
        <v>84</v>
      </c>
      <c r="F154" s="69" t="s">
        <v>1728</v>
      </c>
      <c r="G154" s="259">
        <v>220</v>
      </c>
      <c r="H154" s="260"/>
      <c r="I154" s="69"/>
    </row>
    <row r="155" ht="24" spans="1:9">
      <c r="A155" s="213">
        <v>42755</v>
      </c>
      <c r="B155" s="155" t="s">
        <v>54</v>
      </c>
      <c r="C155" s="161" t="s">
        <v>85</v>
      </c>
      <c r="D155" s="166" t="s">
        <v>90</v>
      </c>
      <c r="E155" s="68" t="s">
        <v>84</v>
      </c>
      <c r="F155" s="69" t="s">
        <v>1729</v>
      </c>
      <c r="G155" s="259">
        <v>151</v>
      </c>
      <c r="H155" s="260"/>
      <c r="I155" s="69"/>
    </row>
    <row r="156" ht="48" spans="1:9">
      <c r="A156" s="213">
        <v>42755</v>
      </c>
      <c r="B156" s="155" t="s">
        <v>54</v>
      </c>
      <c r="C156" s="161" t="s">
        <v>85</v>
      </c>
      <c r="D156" s="166" t="s">
        <v>90</v>
      </c>
      <c r="E156" s="68" t="s">
        <v>84</v>
      </c>
      <c r="F156" s="69" t="s">
        <v>1730</v>
      </c>
      <c r="G156" s="259">
        <v>400</v>
      </c>
      <c r="H156" s="260"/>
      <c r="I156" s="69"/>
    </row>
    <row r="157" ht="24" spans="1:9">
      <c r="A157" s="213">
        <v>42755</v>
      </c>
      <c r="B157" s="155" t="s">
        <v>54</v>
      </c>
      <c r="C157" s="161" t="s">
        <v>96</v>
      </c>
      <c r="D157" s="166" t="s">
        <v>89</v>
      </c>
      <c r="E157" s="68" t="s">
        <v>84</v>
      </c>
      <c r="F157" s="69" t="s">
        <v>1731</v>
      </c>
      <c r="G157" s="259">
        <v>450</v>
      </c>
      <c r="H157" s="260"/>
      <c r="I157" s="69"/>
    </row>
    <row r="158" spans="1:9">
      <c r="A158" s="213">
        <v>42776</v>
      </c>
      <c r="B158" s="69" t="s">
        <v>54</v>
      </c>
      <c r="C158" s="61" t="s">
        <v>38</v>
      </c>
      <c r="D158" s="69" t="s">
        <v>142</v>
      </c>
      <c r="E158" s="155" t="s">
        <v>56</v>
      </c>
      <c r="F158" s="69" t="s">
        <v>1732</v>
      </c>
      <c r="G158" s="259">
        <v>1010</v>
      </c>
      <c r="H158" s="260"/>
      <c r="I158" s="69"/>
    </row>
    <row r="159" spans="1:9">
      <c r="A159" s="213">
        <v>42776</v>
      </c>
      <c r="B159" s="155" t="s">
        <v>54</v>
      </c>
      <c r="C159" s="188" t="s">
        <v>27</v>
      </c>
      <c r="D159" s="157" t="s">
        <v>133</v>
      </c>
      <c r="E159" s="155" t="s">
        <v>56</v>
      </c>
      <c r="F159" s="109" t="s">
        <v>1733</v>
      </c>
      <c r="G159" s="259">
        <v>16</v>
      </c>
      <c r="H159" s="260"/>
      <c r="I159" s="69"/>
    </row>
    <row r="160" spans="1:9">
      <c r="A160" s="213">
        <v>42776</v>
      </c>
      <c r="B160" s="155" t="s">
        <v>54</v>
      </c>
      <c r="C160" s="188" t="s">
        <v>27</v>
      </c>
      <c r="D160" s="157" t="s">
        <v>135</v>
      </c>
      <c r="E160" s="155" t="s">
        <v>56</v>
      </c>
      <c r="F160" s="129"/>
      <c r="G160" s="259">
        <v>16</v>
      </c>
      <c r="H160" s="260"/>
      <c r="I160" s="69"/>
    </row>
    <row r="161" spans="1:9">
      <c r="A161" s="213">
        <v>42776</v>
      </c>
      <c r="B161" s="68" t="s">
        <v>54</v>
      </c>
      <c r="C161" s="61" t="s">
        <v>45</v>
      </c>
      <c r="D161" s="69" t="s">
        <v>237</v>
      </c>
      <c r="E161" s="240" t="s">
        <v>56</v>
      </c>
      <c r="F161" s="69" t="s">
        <v>1657</v>
      </c>
      <c r="G161" s="259">
        <v>15</v>
      </c>
      <c r="H161" s="260"/>
      <c r="I161" s="69"/>
    </row>
    <row r="162" spans="1:9">
      <c r="A162" s="213">
        <v>42776</v>
      </c>
      <c r="B162" s="155" t="s">
        <v>54</v>
      </c>
      <c r="C162" s="188" t="s">
        <v>27</v>
      </c>
      <c r="D162" s="157" t="s">
        <v>133</v>
      </c>
      <c r="E162" s="155" t="s">
        <v>56</v>
      </c>
      <c r="F162" s="69" t="s">
        <v>1734</v>
      </c>
      <c r="G162" s="259">
        <v>8</v>
      </c>
      <c r="H162" s="260"/>
      <c r="I162" s="69"/>
    </row>
    <row r="163" spans="1:9">
      <c r="A163" s="213">
        <v>42776</v>
      </c>
      <c r="B163" s="155" t="s">
        <v>54</v>
      </c>
      <c r="C163" s="188" t="s">
        <v>27</v>
      </c>
      <c r="D163" s="157" t="s">
        <v>130</v>
      </c>
      <c r="E163" s="155" t="s">
        <v>56</v>
      </c>
      <c r="F163" s="69" t="s">
        <v>1735</v>
      </c>
      <c r="G163" s="259">
        <v>20</v>
      </c>
      <c r="H163" s="260"/>
      <c r="I163" s="69"/>
    </row>
    <row r="164" spans="1:9">
      <c r="A164" s="213">
        <v>42776</v>
      </c>
      <c r="B164" s="155" t="s">
        <v>54</v>
      </c>
      <c r="C164" s="188" t="s">
        <v>30</v>
      </c>
      <c r="D164" s="157" t="s">
        <v>123</v>
      </c>
      <c r="E164" s="155" t="s">
        <v>56</v>
      </c>
      <c r="F164" s="69" t="s">
        <v>1736</v>
      </c>
      <c r="G164" s="259">
        <v>60</v>
      </c>
      <c r="H164" s="260"/>
      <c r="I164" s="69"/>
    </row>
    <row r="165" spans="1:9">
      <c r="A165" s="213">
        <v>42776</v>
      </c>
      <c r="B165" s="69" t="s">
        <v>54</v>
      </c>
      <c r="C165" s="61" t="s">
        <v>633</v>
      </c>
      <c r="D165" s="69" t="s">
        <v>185</v>
      </c>
      <c r="E165" s="155" t="s">
        <v>56</v>
      </c>
      <c r="F165" s="69" t="s">
        <v>1681</v>
      </c>
      <c r="G165" s="259">
        <v>30</v>
      </c>
      <c r="H165" s="260"/>
      <c r="I165" s="69"/>
    </row>
    <row r="166" spans="1:9">
      <c r="A166" s="213">
        <v>42776</v>
      </c>
      <c r="B166" s="155" t="s">
        <v>54</v>
      </c>
      <c r="C166" s="188" t="s">
        <v>30</v>
      </c>
      <c r="D166" s="157" t="s">
        <v>126</v>
      </c>
      <c r="E166" s="155" t="s">
        <v>56</v>
      </c>
      <c r="F166" s="69" t="s">
        <v>1716</v>
      </c>
      <c r="G166" s="259">
        <v>72</v>
      </c>
      <c r="H166" s="260"/>
      <c r="I166" s="69"/>
    </row>
    <row r="167" spans="1:9">
      <c r="A167" s="213">
        <v>42776</v>
      </c>
      <c r="B167" s="155" t="s">
        <v>54</v>
      </c>
      <c r="C167" s="188" t="s">
        <v>30</v>
      </c>
      <c r="D167" s="157" t="s">
        <v>123</v>
      </c>
      <c r="E167" s="155" t="s">
        <v>56</v>
      </c>
      <c r="F167" s="69" t="s">
        <v>1569</v>
      </c>
      <c r="G167" s="259">
        <v>16</v>
      </c>
      <c r="H167" s="260"/>
      <c r="I167" s="69"/>
    </row>
    <row r="168" spans="1:9">
      <c r="A168" s="213">
        <v>42776</v>
      </c>
      <c r="B168" s="155" t="s">
        <v>54</v>
      </c>
      <c r="C168" s="188" t="s">
        <v>30</v>
      </c>
      <c r="D168" s="157" t="s">
        <v>117</v>
      </c>
      <c r="E168" s="155" t="s">
        <v>56</v>
      </c>
      <c r="F168" s="69" t="s">
        <v>1737</v>
      </c>
      <c r="G168" s="259">
        <v>24</v>
      </c>
      <c r="H168" s="260"/>
      <c r="I168" s="69"/>
    </row>
    <row r="169" spans="1:9">
      <c r="A169" s="213">
        <v>42776</v>
      </c>
      <c r="B169" s="155" t="s">
        <v>54</v>
      </c>
      <c r="C169" s="54" t="s">
        <v>163</v>
      </c>
      <c r="D169" s="155" t="s">
        <v>154</v>
      </c>
      <c r="E169" s="69" t="s">
        <v>56</v>
      </c>
      <c r="F169" s="69" t="s">
        <v>1738</v>
      </c>
      <c r="G169" s="259">
        <v>503</v>
      </c>
      <c r="H169" s="260"/>
      <c r="I169" s="69"/>
    </row>
    <row r="170" spans="1:9">
      <c r="A170" s="213">
        <v>42776</v>
      </c>
      <c r="B170" s="155" t="s">
        <v>54</v>
      </c>
      <c r="C170" s="54" t="s">
        <v>163</v>
      </c>
      <c r="D170" s="155" t="s">
        <v>155</v>
      </c>
      <c r="E170" s="69" t="s">
        <v>56</v>
      </c>
      <c r="F170" s="69" t="s">
        <v>1739</v>
      </c>
      <c r="G170" s="259">
        <v>453</v>
      </c>
      <c r="H170" s="260"/>
      <c r="I170" s="69"/>
    </row>
    <row r="171" spans="1:9">
      <c r="A171" s="213">
        <v>42776</v>
      </c>
      <c r="B171" s="69" t="s">
        <v>54</v>
      </c>
      <c r="C171" s="61" t="s">
        <v>30</v>
      </c>
      <c r="D171" s="69" t="s">
        <v>158</v>
      </c>
      <c r="E171" s="69" t="s">
        <v>56</v>
      </c>
      <c r="F171" s="69" t="s">
        <v>1740</v>
      </c>
      <c r="G171" s="259">
        <v>138</v>
      </c>
      <c r="H171" s="260"/>
      <c r="I171" s="69"/>
    </row>
    <row r="172" spans="1:9">
      <c r="A172" s="213">
        <v>42776</v>
      </c>
      <c r="B172" s="155" t="s">
        <v>54</v>
      </c>
      <c r="C172" s="188" t="s">
        <v>27</v>
      </c>
      <c r="D172" s="157" t="s">
        <v>130</v>
      </c>
      <c r="E172" s="155" t="s">
        <v>56</v>
      </c>
      <c r="F172" s="109" t="s">
        <v>1741</v>
      </c>
      <c r="G172" s="259">
        <v>9</v>
      </c>
      <c r="H172" s="260"/>
      <c r="I172" s="69"/>
    </row>
    <row r="173" spans="1:9">
      <c r="A173" s="213">
        <v>42776</v>
      </c>
      <c r="B173" s="155" t="s">
        <v>54</v>
      </c>
      <c r="C173" s="188" t="s">
        <v>27</v>
      </c>
      <c r="D173" s="157" t="s">
        <v>131</v>
      </c>
      <c r="E173" s="155" t="s">
        <v>56</v>
      </c>
      <c r="F173" s="129"/>
      <c r="G173" s="259">
        <v>9</v>
      </c>
      <c r="H173" s="260"/>
      <c r="I173" s="69"/>
    </row>
    <row r="174" spans="1:9">
      <c r="A174" s="213">
        <v>42776</v>
      </c>
      <c r="B174" s="69" t="s">
        <v>54</v>
      </c>
      <c r="C174" s="61" t="s">
        <v>38</v>
      </c>
      <c r="D174" s="69" t="s">
        <v>142</v>
      </c>
      <c r="E174" s="155" t="s">
        <v>56</v>
      </c>
      <c r="F174" s="69" t="s">
        <v>1657</v>
      </c>
      <c r="G174" s="259">
        <v>10</v>
      </c>
      <c r="H174" s="260"/>
      <c r="I174" s="69"/>
    </row>
    <row r="175" spans="1:9">
      <c r="A175" s="213">
        <v>42776</v>
      </c>
      <c r="B175" s="155" t="s">
        <v>54</v>
      </c>
      <c r="C175" s="54" t="s">
        <v>23</v>
      </c>
      <c r="D175" s="155" t="s">
        <v>763</v>
      </c>
      <c r="E175" s="155" t="s">
        <v>764</v>
      </c>
      <c r="F175" s="69" t="s">
        <v>1742</v>
      </c>
      <c r="G175" s="259">
        <v>8</v>
      </c>
      <c r="H175" s="260"/>
      <c r="I175" s="69"/>
    </row>
    <row r="176" spans="1:9">
      <c r="A176" s="213">
        <v>42776</v>
      </c>
      <c r="B176" s="155" t="s">
        <v>54</v>
      </c>
      <c r="C176" s="161" t="s">
        <v>40</v>
      </c>
      <c r="D176" s="162" t="s">
        <v>107</v>
      </c>
      <c r="E176" s="155" t="s">
        <v>56</v>
      </c>
      <c r="F176" s="69" t="s">
        <v>1743</v>
      </c>
      <c r="G176" s="259">
        <v>105</v>
      </c>
      <c r="H176" s="260"/>
      <c r="I176" s="69"/>
    </row>
    <row r="177" spans="1:9">
      <c r="A177" s="213">
        <v>42776</v>
      </c>
      <c r="B177" s="155" t="s">
        <v>54</v>
      </c>
      <c r="C177" s="161" t="s">
        <v>40</v>
      </c>
      <c r="D177" s="162" t="s">
        <v>107</v>
      </c>
      <c r="E177" s="155" t="s">
        <v>56</v>
      </c>
      <c r="F177" s="69" t="s">
        <v>1744</v>
      </c>
      <c r="G177" s="259">
        <v>203</v>
      </c>
      <c r="H177" s="260"/>
      <c r="I177" s="69"/>
    </row>
    <row r="178" ht="24" spans="1:9">
      <c r="A178" s="213">
        <v>42776</v>
      </c>
      <c r="B178" s="155" t="s">
        <v>54</v>
      </c>
      <c r="C178" s="161" t="s">
        <v>40</v>
      </c>
      <c r="D178" s="162" t="s">
        <v>107</v>
      </c>
      <c r="E178" s="155" t="s">
        <v>56</v>
      </c>
      <c r="F178" s="69" t="s">
        <v>1745</v>
      </c>
      <c r="G178" s="259">
        <v>155</v>
      </c>
      <c r="H178" s="260"/>
      <c r="I178" s="69"/>
    </row>
    <row r="179" spans="1:9">
      <c r="A179" s="213">
        <v>42776</v>
      </c>
      <c r="B179" s="155" t="s">
        <v>54</v>
      </c>
      <c r="C179" s="161" t="s">
        <v>40</v>
      </c>
      <c r="D179" s="162" t="s">
        <v>107</v>
      </c>
      <c r="E179" s="155" t="s">
        <v>56</v>
      </c>
      <c r="F179" s="69" t="s">
        <v>1746</v>
      </c>
      <c r="G179" s="259">
        <v>74</v>
      </c>
      <c r="H179" s="260"/>
      <c r="I179" s="69"/>
    </row>
    <row r="180" spans="1:9">
      <c r="A180" s="213">
        <v>42776</v>
      </c>
      <c r="B180" s="155" t="s">
        <v>54</v>
      </c>
      <c r="C180" s="161" t="s">
        <v>40</v>
      </c>
      <c r="D180" s="162" t="s">
        <v>112</v>
      </c>
      <c r="E180" s="155" t="s">
        <v>56</v>
      </c>
      <c r="F180" s="69" t="s">
        <v>1736</v>
      </c>
      <c r="G180" s="259">
        <v>15</v>
      </c>
      <c r="H180" s="260"/>
      <c r="I180" s="69"/>
    </row>
    <row r="181" spans="1:9">
      <c r="A181" s="213">
        <v>42776</v>
      </c>
      <c r="B181" s="155" t="s">
        <v>54</v>
      </c>
      <c r="C181" s="161" t="s">
        <v>40</v>
      </c>
      <c r="D181" s="162" t="s">
        <v>107</v>
      </c>
      <c r="E181" s="155" t="s">
        <v>56</v>
      </c>
      <c r="F181" s="69" t="s">
        <v>1747</v>
      </c>
      <c r="G181" s="259">
        <v>117</v>
      </c>
      <c r="H181" s="260"/>
      <c r="I181" s="69"/>
    </row>
    <row r="182" spans="1:9">
      <c r="A182" s="213">
        <v>42776</v>
      </c>
      <c r="B182" s="155" t="s">
        <v>54</v>
      </c>
      <c r="C182" s="61" t="s">
        <v>96</v>
      </c>
      <c r="D182" s="165" t="s">
        <v>161</v>
      </c>
      <c r="E182" s="242" t="s">
        <v>162</v>
      </c>
      <c r="F182" s="69" t="s">
        <v>1681</v>
      </c>
      <c r="G182" s="259">
        <v>90</v>
      </c>
      <c r="H182" s="260"/>
      <c r="I182" s="69"/>
    </row>
    <row r="183" spans="1:9">
      <c r="A183" s="213">
        <v>42776</v>
      </c>
      <c r="B183" s="155" t="s">
        <v>54</v>
      </c>
      <c r="C183" s="61" t="s">
        <v>96</v>
      </c>
      <c r="D183" s="165" t="s">
        <v>178</v>
      </c>
      <c r="E183" s="269" t="s">
        <v>179</v>
      </c>
      <c r="F183" s="69" t="s">
        <v>1681</v>
      </c>
      <c r="G183" s="259">
        <v>40</v>
      </c>
      <c r="H183" s="260"/>
      <c r="I183" s="69"/>
    </row>
    <row r="184" spans="1:9">
      <c r="A184" s="213">
        <v>42776</v>
      </c>
      <c r="B184" s="155" t="s">
        <v>54</v>
      </c>
      <c r="C184" s="61" t="s">
        <v>96</v>
      </c>
      <c r="D184" s="165" t="s">
        <v>174</v>
      </c>
      <c r="E184" s="242" t="s">
        <v>175</v>
      </c>
      <c r="F184" s="69" t="s">
        <v>1681</v>
      </c>
      <c r="G184" s="259">
        <v>82</v>
      </c>
      <c r="H184" s="260"/>
      <c r="I184" s="69"/>
    </row>
    <row r="185" spans="1:9">
      <c r="A185" s="213">
        <v>42776</v>
      </c>
      <c r="B185" s="155" t="s">
        <v>54</v>
      </c>
      <c r="C185" s="61" t="s">
        <v>96</v>
      </c>
      <c r="D185" s="165" t="s">
        <v>168</v>
      </c>
      <c r="E185" s="242" t="s">
        <v>169</v>
      </c>
      <c r="F185" s="69" t="s">
        <v>1748</v>
      </c>
      <c r="G185" s="259">
        <v>82</v>
      </c>
      <c r="H185" s="260"/>
      <c r="I185" s="69"/>
    </row>
    <row r="186" ht="24" spans="1:9">
      <c r="A186" s="213">
        <v>42776</v>
      </c>
      <c r="B186" s="69" t="s">
        <v>54</v>
      </c>
      <c r="C186" s="61" t="s">
        <v>96</v>
      </c>
      <c r="D186" s="69" t="s">
        <v>193</v>
      </c>
      <c r="E186" s="155" t="s">
        <v>56</v>
      </c>
      <c r="F186" s="69" t="s">
        <v>1749</v>
      </c>
      <c r="G186" s="259">
        <v>145</v>
      </c>
      <c r="H186" s="260"/>
      <c r="I186" s="69"/>
    </row>
    <row r="187" ht="24" spans="1:9">
      <c r="A187" s="213">
        <v>42776</v>
      </c>
      <c r="B187" s="69" t="s">
        <v>54</v>
      </c>
      <c r="C187" s="61" t="s">
        <v>96</v>
      </c>
      <c r="D187" s="69" t="s">
        <v>185</v>
      </c>
      <c r="E187" s="155" t="s">
        <v>56</v>
      </c>
      <c r="F187" s="69" t="s">
        <v>1750</v>
      </c>
      <c r="G187" s="259">
        <v>148</v>
      </c>
      <c r="H187" s="260"/>
      <c r="I187" s="69"/>
    </row>
    <row r="188" spans="1:9">
      <c r="A188" s="213">
        <v>42776</v>
      </c>
      <c r="B188" s="155" t="s">
        <v>54</v>
      </c>
      <c r="C188" s="61" t="s">
        <v>96</v>
      </c>
      <c r="D188" s="165" t="s">
        <v>159</v>
      </c>
      <c r="E188" s="242" t="s">
        <v>160</v>
      </c>
      <c r="F188" s="69" t="s">
        <v>1748</v>
      </c>
      <c r="G188" s="259">
        <v>70</v>
      </c>
      <c r="H188" s="260"/>
      <c r="I188" s="69"/>
    </row>
    <row r="189" spans="1:9">
      <c r="A189" s="213">
        <v>42776</v>
      </c>
      <c r="B189" s="69" t="s">
        <v>54</v>
      </c>
      <c r="C189" s="61" t="s">
        <v>96</v>
      </c>
      <c r="D189" s="69" t="s">
        <v>193</v>
      </c>
      <c r="E189" s="155" t="s">
        <v>56</v>
      </c>
      <c r="F189" s="69" t="s">
        <v>1681</v>
      </c>
      <c r="G189" s="259">
        <v>60</v>
      </c>
      <c r="H189" s="260"/>
      <c r="I189" s="69"/>
    </row>
    <row r="190" spans="1:9">
      <c r="A190" s="213">
        <v>42776</v>
      </c>
      <c r="B190" s="155" t="s">
        <v>54</v>
      </c>
      <c r="C190" s="53" t="s">
        <v>82</v>
      </c>
      <c r="D190" s="69" t="s">
        <v>726</v>
      </c>
      <c r="E190" s="69" t="s">
        <v>56</v>
      </c>
      <c r="F190" s="69" t="s">
        <v>1751</v>
      </c>
      <c r="G190" s="259">
        <v>18</v>
      </c>
      <c r="H190" s="260"/>
      <c r="I190" s="69"/>
    </row>
    <row r="191" ht="36" spans="1:9">
      <c r="A191" s="213">
        <v>42782</v>
      </c>
      <c r="B191" s="69" t="s">
        <v>54</v>
      </c>
      <c r="C191" s="61" t="s">
        <v>96</v>
      </c>
      <c r="D191" s="69" t="s">
        <v>187</v>
      </c>
      <c r="E191" s="155" t="s">
        <v>56</v>
      </c>
      <c r="F191" s="69" t="s">
        <v>1752</v>
      </c>
      <c r="G191" s="259">
        <v>541</v>
      </c>
      <c r="H191" s="260"/>
      <c r="I191" s="69"/>
    </row>
    <row r="192" ht="36" spans="1:9">
      <c r="A192" s="213">
        <v>42782</v>
      </c>
      <c r="B192" s="69" t="s">
        <v>54</v>
      </c>
      <c r="C192" s="61" t="s">
        <v>96</v>
      </c>
      <c r="D192" s="69" t="s">
        <v>185</v>
      </c>
      <c r="E192" s="155" t="s">
        <v>56</v>
      </c>
      <c r="F192" s="69" t="s">
        <v>1753</v>
      </c>
      <c r="G192" s="259">
        <v>190</v>
      </c>
      <c r="H192" s="260"/>
      <c r="I192" s="69"/>
    </row>
    <row r="193" ht="36" spans="1:9">
      <c r="A193" s="213">
        <v>42782</v>
      </c>
      <c r="B193" s="69" t="s">
        <v>54</v>
      </c>
      <c r="C193" s="61" t="s">
        <v>96</v>
      </c>
      <c r="D193" s="69" t="s">
        <v>193</v>
      </c>
      <c r="E193" s="155" t="s">
        <v>56</v>
      </c>
      <c r="F193" s="69" t="s">
        <v>1754</v>
      </c>
      <c r="G193" s="259">
        <v>265</v>
      </c>
      <c r="H193" s="260"/>
      <c r="I193" s="69"/>
    </row>
    <row r="194" spans="1:9">
      <c r="A194" s="213">
        <v>42782</v>
      </c>
      <c r="B194" s="155" t="s">
        <v>54</v>
      </c>
      <c r="C194" s="188" t="s">
        <v>30</v>
      </c>
      <c r="D194" s="157" t="s">
        <v>117</v>
      </c>
      <c r="E194" s="155" t="s">
        <v>56</v>
      </c>
      <c r="F194" s="69" t="s">
        <v>1755</v>
      </c>
      <c r="G194" s="259">
        <v>108</v>
      </c>
      <c r="H194" s="260"/>
      <c r="I194" s="69"/>
    </row>
    <row r="195" spans="1:9">
      <c r="A195" s="213">
        <v>42786</v>
      </c>
      <c r="B195" s="155" t="s">
        <v>54</v>
      </c>
      <c r="C195" s="161" t="s">
        <v>96</v>
      </c>
      <c r="D195" s="166" t="s">
        <v>97</v>
      </c>
      <c r="E195" s="68" t="s">
        <v>84</v>
      </c>
      <c r="F195" s="69" t="s">
        <v>1756</v>
      </c>
      <c r="G195" s="259">
        <v>92</v>
      </c>
      <c r="H195" s="260"/>
      <c r="I195" s="69"/>
    </row>
    <row r="196" spans="1:9">
      <c r="A196" s="213">
        <v>42786</v>
      </c>
      <c r="B196" s="69" t="s">
        <v>54</v>
      </c>
      <c r="C196" s="61" t="s">
        <v>38</v>
      </c>
      <c r="D196" s="69" t="s">
        <v>142</v>
      </c>
      <c r="E196" s="155" t="s">
        <v>56</v>
      </c>
      <c r="F196" s="69" t="s">
        <v>1652</v>
      </c>
      <c r="G196" s="259">
        <v>23</v>
      </c>
      <c r="H196" s="260"/>
      <c r="I196" s="69"/>
    </row>
    <row r="197" spans="1:9">
      <c r="A197" s="213">
        <v>42786</v>
      </c>
      <c r="B197" s="155" t="s">
        <v>54</v>
      </c>
      <c r="C197" s="161" t="s">
        <v>30</v>
      </c>
      <c r="D197" s="162" t="s">
        <v>114</v>
      </c>
      <c r="E197" s="155" t="s">
        <v>56</v>
      </c>
      <c r="F197" s="69" t="s">
        <v>1650</v>
      </c>
      <c r="G197" s="259">
        <v>5</v>
      </c>
      <c r="H197" s="260"/>
      <c r="I197" s="69"/>
    </row>
    <row r="198" spans="1:9">
      <c r="A198" s="213">
        <v>42786</v>
      </c>
      <c r="B198" s="155" t="s">
        <v>54</v>
      </c>
      <c r="C198" s="188" t="s">
        <v>27</v>
      </c>
      <c r="D198" s="157" t="s">
        <v>130</v>
      </c>
      <c r="E198" s="155" t="s">
        <v>56</v>
      </c>
      <c r="F198" s="69" t="s">
        <v>1757</v>
      </c>
      <c r="G198" s="259">
        <v>32</v>
      </c>
      <c r="H198" s="260"/>
      <c r="I198" s="69"/>
    </row>
    <row r="199" spans="1:9">
      <c r="A199" s="213">
        <v>42786</v>
      </c>
      <c r="B199" s="155" t="s">
        <v>54</v>
      </c>
      <c r="C199" s="188" t="s">
        <v>27</v>
      </c>
      <c r="D199" s="157" t="s">
        <v>131</v>
      </c>
      <c r="E199" s="155" t="s">
        <v>56</v>
      </c>
      <c r="F199" s="69" t="s">
        <v>1757</v>
      </c>
      <c r="G199" s="259">
        <v>32</v>
      </c>
      <c r="H199" s="260"/>
      <c r="I199" s="69"/>
    </row>
    <row r="200" spans="1:9">
      <c r="A200" s="213">
        <v>42786</v>
      </c>
      <c r="B200" s="155" t="s">
        <v>54</v>
      </c>
      <c r="C200" s="188" t="s">
        <v>30</v>
      </c>
      <c r="D200" s="157" t="s">
        <v>126</v>
      </c>
      <c r="E200" s="155" t="s">
        <v>56</v>
      </c>
      <c r="F200" s="69" t="s">
        <v>1652</v>
      </c>
      <c r="G200" s="259">
        <v>92</v>
      </c>
      <c r="H200" s="260"/>
      <c r="I200" s="69"/>
    </row>
    <row r="201" spans="1:9">
      <c r="A201" s="213">
        <v>42786</v>
      </c>
      <c r="B201" s="155" t="s">
        <v>54</v>
      </c>
      <c r="C201" s="188" t="s">
        <v>27</v>
      </c>
      <c r="D201" s="157" t="s">
        <v>130</v>
      </c>
      <c r="E201" s="155" t="s">
        <v>56</v>
      </c>
      <c r="F201" s="69" t="s">
        <v>1652</v>
      </c>
      <c r="G201" s="259">
        <v>12</v>
      </c>
      <c r="H201" s="260"/>
      <c r="I201" s="69"/>
    </row>
    <row r="202" spans="1:9">
      <c r="A202" s="213">
        <v>42786</v>
      </c>
      <c r="B202" s="155" t="s">
        <v>54</v>
      </c>
      <c r="C202" s="188" t="s">
        <v>27</v>
      </c>
      <c r="D202" s="157" t="s">
        <v>131</v>
      </c>
      <c r="E202" s="155" t="s">
        <v>56</v>
      </c>
      <c r="F202" s="69" t="s">
        <v>1652</v>
      </c>
      <c r="G202" s="259">
        <v>12</v>
      </c>
      <c r="H202" s="260"/>
      <c r="I202" s="69"/>
    </row>
    <row r="203" spans="1:9">
      <c r="A203" s="213">
        <v>42786</v>
      </c>
      <c r="B203" s="155" t="s">
        <v>54</v>
      </c>
      <c r="C203" s="188" t="s">
        <v>30</v>
      </c>
      <c r="D203" s="157" t="s">
        <v>126</v>
      </c>
      <c r="E203" s="155" t="s">
        <v>56</v>
      </c>
      <c r="F203" s="69" t="s">
        <v>1758</v>
      </c>
      <c r="G203" s="259">
        <v>292</v>
      </c>
      <c r="H203" s="260"/>
      <c r="I203" s="69"/>
    </row>
    <row r="204" spans="1:9">
      <c r="A204" s="213">
        <v>42786</v>
      </c>
      <c r="B204" s="155" t="s">
        <v>54</v>
      </c>
      <c r="C204" s="156" t="s">
        <v>30</v>
      </c>
      <c r="D204" s="159" t="s">
        <v>283</v>
      </c>
      <c r="E204" s="160" t="s">
        <v>56</v>
      </c>
      <c r="F204" s="69" t="s">
        <v>1759</v>
      </c>
      <c r="G204" s="259">
        <v>660</v>
      </c>
      <c r="H204" s="260"/>
      <c r="I204" s="69"/>
    </row>
    <row r="205" spans="1:9">
      <c r="A205" s="213">
        <v>42786</v>
      </c>
      <c r="B205" s="155" t="s">
        <v>54</v>
      </c>
      <c r="C205" s="156" t="s">
        <v>30</v>
      </c>
      <c r="D205" s="159" t="s">
        <v>285</v>
      </c>
      <c r="E205" s="160" t="s">
        <v>56</v>
      </c>
      <c r="F205" s="69" t="s">
        <v>1759</v>
      </c>
      <c r="G205" s="259">
        <v>200</v>
      </c>
      <c r="H205" s="260"/>
      <c r="I205" s="69"/>
    </row>
    <row r="206" spans="1:9">
      <c r="A206" s="213">
        <v>42786</v>
      </c>
      <c r="B206" s="155" t="s">
        <v>54</v>
      </c>
      <c r="C206" s="161" t="s">
        <v>27</v>
      </c>
      <c r="D206" s="162" t="s">
        <v>108</v>
      </c>
      <c r="E206" s="155" t="s">
        <v>56</v>
      </c>
      <c r="F206" s="69" t="s">
        <v>1648</v>
      </c>
      <c r="G206" s="259">
        <v>27</v>
      </c>
      <c r="H206" s="260"/>
      <c r="I206" s="69"/>
    </row>
    <row r="207" spans="1:9">
      <c r="A207" s="213">
        <v>42786</v>
      </c>
      <c r="B207" s="155" t="s">
        <v>54</v>
      </c>
      <c r="C207" s="161" t="s">
        <v>27</v>
      </c>
      <c r="D207" s="162" t="s">
        <v>109</v>
      </c>
      <c r="E207" s="155" t="s">
        <v>56</v>
      </c>
      <c r="F207" s="69" t="s">
        <v>1648</v>
      </c>
      <c r="G207" s="259">
        <v>27</v>
      </c>
      <c r="H207" s="260"/>
      <c r="I207" s="69"/>
    </row>
    <row r="208" spans="1:9">
      <c r="A208" s="213">
        <v>42786</v>
      </c>
      <c r="B208" s="69" t="s">
        <v>54</v>
      </c>
      <c r="C208" s="61" t="s">
        <v>30</v>
      </c>
      <c r="D208" s="69" t="s">
        <v>158</v>
      </c>
      <c r="E208" s="69" t="s">
        <v>56</v>
      </c>
      <c r="F208" s="69" t="s">
        <v>1760</v>
      </c>
      <c r="G208" s="259">
        <v>60</v>
      </c>
      <c r="H208" s="260"/>
      <c r="I208" s="69"/>
    </row>
    <row r="209" spans="1:9">
      <c r="A209" s="213">
        <v>42791</v>
      </c>
      <c r="B209" s="155" t="s">
        <v>54</v>
      </c>
      <c r="C209" s="156" t="s">
        <v>36</v>
      </c>
      <c r="D209" s="159" t="s">
        <v>293</v>
      </c>
      <c r="E209" s="160" t="s">
        <v>56</v>
      </c>
      <c r="F209" s="69" t="s">
        <v>1648</v>
      </c>
      <c r="G209" s="259">
        <v>30</v>
      </c>
      <c r="H209" s="260"/>
      <c r="I209" s="69"/>
    </row>
    <row r="210" spans="1:9">
      <c r="A210" s="213">
        <v>42791</v>
      </c>
      <c r="B210" s="69" t="s">
        <v>54</v>
      </c>
      <c r="C210" s="61" t="s">
        <v>38</v>
      </c>
      <c r="D210" s="69" t="s">
        <v>138</v>
      </c>
      <c r="E210" s="155" t="s">
        <v>56</v>
      </c>
      <c r="F210" s="69" t="s">
        <v>1761</v>
      </c>
      <c r="G210" s="259">
        <v>42</v>
      </c>
      <c r="H210" s="260"/>
      <c r="I210" s="69"/>
    </row>
    <row r="211" spans="1:9">
      <c r="A211" s="213">
        <v>42791</v>
      </c>
      <c r="B211" s="155" t="s">
        <v>54</v>
      </c>
      <c r="C211" s="188" t="s">
        <v>127</v>
      </c>
      <c r="D211" s="157" t="s">
        <v>137</v>
      </c>
      <c r="E211" s="155" t="s">
        <v>56</v>
      </c>
      <c r="F211" s="69" t="s">
        <v>1648</v>
      </c>
      <c r="G211" s="259">
        <v>5</v>
      </c>
      <c r="H211" s="260"/>
      <c r="I211" s="69"/>
    </row>
    <row r="212" spans="1:9">
      <c r="A212" s="213">
        <v>42791</v>
      </c>
      <c r="B212" s="155" t="s">
        <v>54</v>
      </c>
      <c r="C212" s="188" t="s">
        <v>127</v>
      </c>
      <c r="D212" s="157" t="s">
        <v>137</v>
      </c>
      <c r="E212" s="155" t="s">
        <v>56</v>
      </c>
      <c r="F212" s="69" t="s">
        <v>1232</v>
      </c>
      <c r="G212" s="259">
        <v>5</v>
      </c>
      <c r="H212" s="260"/>
      <c r="I212" s="69"/>
    </row>
    <row r="213" spans="1:9">
      <c r="A213" s="213">
        <v>42791</v>
      </c>
      <c r="B213" s="69" t="s">
        <v>54</v>
      </c>
      <c r="C213" s="61" t="s">
        <v>197</v>
      </c>
      <c r="D213" s="69" t="s">
        <v>198</v>
      </c>
      <c r="E213" s="155" t="s">
        <v>56</v>
      </c>
      <c r="F213" s="69" t="s">
        <v>1648</v>
      </c>
      <c r="G213" s="259">
        <v>32</v>
      </c>
      <c r="H213" s="260"/>
      <c r="I213" s="69"/>
    </row>
    <row r="214" spans="1:9">
      <c r="A214" s="213">
        <v>42791</v>
      </c>
      <c r="B214" s="69" t="s">
        <v>54</v>
      </c>
      <c r="C214" s="61" t="s">
        <v>197</v>
      </c>
      <c r="D214" s="69" t="s">
        <v>208</v>
      </c>
      <c r="E214" s="155" t="s">
        <v>56</v>
      </c>
      <c r="F214" s="69" t="s">
        <v>1648</v>
      </c>
      <c r="G214" s="259">
        <v>20</v>
      </c>
      <c r="H214" s="260"/>
      <c r="I214" s="69"/>
    </row>
    <row r="215" spans="1:9">
      <c r="A215" s="213">
        <v>42791</v>
      </c>
      <c r="B215" s="155" t="s">
        <v>54</v>
      </c>
      <c r="C215" s="156" t="s">
        <v>36</v>
      </c>
      <c r="D215" s="159" t="s">
        <v>293</v>
      </c>
      <c r="E215" s="160" t="s">
        <v>56</v>
      </c>
      <c r="F215" s="69" t="s">
        <v>1648</v>
      </c>
      <c r="G215" s="259">
        <v>420</v>
      </c>
      <c r="H215" s="260"/>
      <c r="I215" s="69"/>
    </row>
    <row r="216" spans="1:9">
      <c r="A216" s="213">
        <v>42791</v>
      </c>
      <c r="B216" s="69" t="s">
        <v>54</v>
      </c>
      <c r="C216" s="61" t="s">
        <v>340</v>
      </c>
      <c r="D216" s="69" t="s">
        <v>206</v>
      </c>
      <c r="E216" s="155" t="s">
        <v>56</v>
      </c>
      <c r="F216" s="69" t="s">
        <v>1648</v>
      </c>
      <c r="G216" s="259">
        <v>81</v>
      </c>
      <c r="H216" s="260"/>
      <c r="I216" s="69"/>
    </row>
    <row r="217" spans="1:9">
      <c r="A217" s="213">
        <v>42791</v>
      </c>
      <c r="B217" s="69" t="s">
        <v>54</v>
      </c>
      <c r="C217" s="61" t="s">
        <v>340</v>
      </c>
      <c r="D217" s="69" t="s">
        <v>209</v>
      </c>
      <c r="E217" s="155" t="s">
        <v>56</v>
      </c>
      <c r="F217" s="69" t="s">
        <v>1648</v>
      </c>
      <c r="G217" s="259">
        <v>81</v>
      </c>
      <c r="H217" s="260"/>
      <c r="I217" s="69"/>
    </row>
    <row r="218" spans="1:9">
      <c r="A218" s="213">
        <v>42791</v>
      </c>
      <c r="B218" s="155" t="s">
        <v>54</v>
      </c>
      <c r="C218" s="188" t="s">
        <v>27</v>
      </c>
      <c r="D218" s="157" t="s">
        <v>130</v>
      </c>
      <c r="E218" s="155" t="s">
        <v>56</v>
      </c>
      <c r="F218" s="69" t="s">
        <v>1648</v>
      </c>
      <c r="G218" s="259">
        <v>6</v>
      </c>
      <c r="H218" s="260"/>
      <c r="I218" s="69"/>
    </row>
    <row r="219" spans="1:9">
      <c r="A219" s="213">
        <v>42791</v>
      </c>
      <c r="B219" s="155" t="s">
        <v>54</v>
      </c>
      <c r="C219" s="156" t="s">
        <v>27</v>
      </c>
      <c r="D219" s="159" t="s">
        <v>292</v>
      </c>
      <c r="E219" s="160" t="s">
        <v>56</v>
      </c>
      <c r="F219" s="69" t="s">
        <v>1762</v>
      </c>
      <c r="G219" s="259">
        <v>420</v>
      </c>
      <c r="H219" s="260"/>
      <c r="I219" s="69"/>
    </row>
    <row r="220" spans="1:9">
      <c r="A220" s="213">
        <v>42791</v>
      </c>
      <c r="B220" s="155" t="s">
        <v>54</v>
      </c>
      <c r="C220" s="188" t="s">
        <v>127</v>
      </c>
      <c r="D220" s="157" t="s">
        <v>129</v>
      </c>
      <c r="E220" s="155" t="s">
        <v>56</v>
      </c>
      <c r="F220" s="69" t="s">
        <v>1569</v>
      </c>
      <c r="G220" s="259">
        <v>30</v>
      </c>
      <c r="H220" s="260"/>
      <c r="I220" s="69"/>
    </row>
    <row r="221" spans="1:9">
      <c r="A221" s="213">
        <v>42791</v>
      </c>
      <c r="B221" s="155" t="s">
        <v>54</v>
      </c>
      <c r="C221" s="54" t="s">
        <v>163</v>
      </c>
      <c r="D221" s="155" t="s">
        <v>152</v>
      </c>
      <c r="E221" s="69" t="s">
        <v>56</v>
      </c>
      <c r="F221" s="69" t="s">
        <v>1763</v>
      </c>
      <c r="G221" s="259">
        <v>18</v>
      </c>
      <c r="H221" s="260"/>
      <c r="I221" s="69"/>
    </row>
    <row r="222" spans="1:9">
      <c r="A222" s="213">
        <v>42791</v>
      </c>
      <c r="B222" s="155" t="s">
        <v>54</v>
      </c>
      <c r="C222" s="54" t="s">
        <v>163</v>
      </c>
      <c r="D222" s="155" t="s">
        <v>153</v>
      </c>
      <c r="E222" s="69" t="s">
        <v>56</v>
      </c>
      <c r="F222" s="69" t="s">
        <v>1763</v>
      </c>
      <c r="G222" s="259">
        <v>18</v>
      </c>
      <c r="H222" s="260"/>
      <c r="I222" s="69"/>
    </row>
    <row r="223" spans="1:9">
      <c r="A223" s="213">
        <v>42791</v>
      </c>
      <c r="B223" s="155" t="s">
        <v>54</v>
      </c>
      <c r="C223" s="54" t="s">
        <v>163</v>
      </c>
      <c r="D223" s="155" t="s">
        <v>154</v>
      </c>
      <c r="E223" s="69" t="s">
        <v>56</v>
      </c>
      <c r="F223" s="69" t="s">
        <v>1763</v>
      </c>
      <c r="G223" s="259">
        <v>19</v>
      </c>
      <c r="H223" s="260"/>
      <c r="I223" s="69"/>
    </row>
    <row r="224" spans="1:9">
      <c r="A224" s="213">
        <v>42791</v>
      </c>
      <c r="B224" s="69" t="s">
        <v>54</v>
      </c>
      <c r="C224" s="61" t="s">
        <v>197</v>
      </c>
      <c r="D224" s="69" t="s">
        <v>208</v>
      </c>
      <c r="E224" s="155" t="s">
        <v>56</v>
      </c>
      <c r="F224" s="69" t="s">
        <v>1764</v>
      </c>
      <c r="G224" s="259">
        <v>52</v>
      </c>
      <c r="H224" s="260"/>
      <c r="I224" s="69"/>
    </row>
    <row r="225" spans="1:9">
      <c r="A225" s="213">
        <v>42791</v>
      </c>
      <c r="B225" s="69" t="s">
        <v>54</v>
      </c>
      <c r="C225" s="61" t="s">
        <v>197</v>
      </c>
      <c r="D225" s="69" t="s">
        <v>198</v>
      </c>
      <c r="E225" s="155" t="s">
        <v>56</v>
      </c>
      <c r="F225" s="69" t="s">
        <v>1648</v>
      </c>
      <c r="G225" s="259">
        <v>10</v>
      </c>
      <c r="H225" s="260"/>
      <c r="I225" s="69"/>
    </row>
    <row r="226" spans="1:9">
      <c r="A226" s="213">
        <v>42791</v>
      </c>
      <c r="B226" s="155" t="s">
        <v>54</v>
      </c>
      <c r="C226" s="54" t="s">
        <v>23</v>
      </c>
      <c r="D226" s="155" t="s">
        <v>1590</v>
      </c>
      <c r="E226" s="155" t="s">
        <v>764</v>
      </c>
      <c r="F226" s="69" t="s">
        <v>1765</v>
      </c>
      <c r="G226" s="259">
        <v>12</v>
      </c>
      <c r="H226" s="260"/>
      <c r="I226" s="69"/>
    </row>
    <row r="227" ht="36" spans="1:9">
      <c r="A227" s="213">
        <v>42796</v>
      </c>
      <c r="B227" s="155" t="s">
        <v>54</v>
      </c>
      <c r="C227" s="61" t="s">
        <v>96</v>
      </c>
      <c r="D227" s="165" t="s">
        <v>168</v>
      </c>
      <c r="E227" s="242" t="s">
        <v>169</v>
      </c>
      <c r="F227" s="69" t="s">
        <v>1766</v>
      </c>
      <c r="G227" s="259">
        <v>429</v>
      </c>
      <c r="H227" s="260"/>
      <c r="I227" s="69"/>
    </row>
    <row r="228" ht="24" spans="1:9">
      <c r="A228" s="213">
        <v>42796</v>
      </c>
      <c r="B228" s="155" t="s">
        <v>54</v>
      </c>
      <c r="C228" s="61" t="s">
        <v>96</v>
      </c>
      <c r="D228" s="165" t="s">
        <v>159</v>
      </c>
      <c r="E228" s="242" t="s">
        <v>160</v>
      </c>
      <c r="F228" s="69" t="s">
        <v>1767</v>
      </c>
      <c r="G228" s="259">
        <v>457</v>
      </c>
      <c r="H228" s="260"/>
      <c r="I228" s="69"/>
    </row>
    <row r="229" ht="24" spans="1:9">
      <c r="A229" s="213">
        <v>42796</v>
      </c>
      <c r="B229" s="155" t="s">
        <v>54</v>
      </c>
      <c r="C229" s="61" t="s">
        <v>96</v>
      </c>
      <c r="D229" s="165" t="s">
        <v>178</v>
      </c>
      <c r="E229" s="269" t="s">
        <v>179</v>
      </c>
      <c r="F229" s="69" t="s">
        <v>1768</v>
      </c>
      <c r="G229" s="259">
        <v>301</v>
      </c>
      <c r="H229" s="260"/>
      <c r="I229" s="69"/>
    </row>
    <row r="230" ht="24" spans="1:9">
      <c r="A230" s="213">
        <v>42796</v>
      </c>
      <c r="B230" s="155" t="s">
        <v>54</v>
      </c>
      <c r="C230" s="61" t="s">
        <v>96</v>
      </c>
      <c r="D230" s="165" t="s">
        <v>161</v>
      </c>
      <c r="E230" s="242" t="s">
        <v>162</v>
      </c>
      <c r="F230" s="69" t="s">
        <v>1769</v>
      </c>
      <c r="G230" s="259">
        <v>787</v>
      </c>
      <c r="H230" s="260"/>
      <c r="I230" s="69"/>
    </row>
    <row r="231" spans="1:9">
      <c r="A231" s="213">
        <v>42796</v>
      </c>
      <c r="B231" s="69" t="s">
        <v>54</v>
      </c>
      <c r="C231" s="61" t="s">
        <v>38</v>
      </c>
      <c r="D231" s="69" t="s">
        <v>142</v>
      </c>
      <c r="E231" s="155" t="s">
        <v>56</v>
      </c>
      <c r="F231" s="69" t="s">
        <v>1742</v>
      </c>
      <c r="G231" s="259">
        <v>558</v>
      </c>
      <c r="H231" s="260"/>
      <c r="I231" s="69"/>
    </row>
    <row r="232" spans="1:9">
      <c r="A232" s="213">
        <v>42796</v>
      </c>
      <c r="B232" s="69" t="s">
        <v>54</v>
      </c>
      <c r="C232" s="61" t="s">
        <v>1770</v>
      </c>
      <c r="D232" s="69" t="s">
        <v>198</v>
      </c>
      <c r="E232" s="155" t="s">
        <v>56</v>
      </c>
      <c r="F232" s="69" t="s">
        <v>1742</v>
      </c>
      <c r="G232" s="259">
        <v>119</v>
      </c>
      <c r="H232" s="260"/>
      <c r="I232" s="69"/>
    </row>
    <row r="233" spans="1:9">
      <c r="A233" s="213">
        <v>42796</v>
      </c>
      <c r="B233" s="69" t="s">
        <v>54</v>
      </c>
      <c r="C233" s="61" t="s">
        <v>82</v>
      </c>
      <c r="D233" s="69" t="s">
        <v>184</v>
      </c>
      <c r="E233" s="155" t="s">
        <v>56</v>
      </c>
      <c r="F233" s="69" t="s">
        <v>1681</v>
      </c>
      <c r="G233" s="259">
        <v>50</v>
      </c>
      <c r="H233" s="260"/>
      <c r="I233" s="69"/>
    </row>
    <row r="234" spans="1:9">
      <c r="A234" s="213">
        <v>42796</v>
      </c>
      <c r="B234" s="155" t="s">
        <v>54</v>
      </c>
      <c r="C234" s="188" t="s">
        <v>30</v>
      </c>
      <c r="D234" s="157" t="s">
        <v>126</v>
      </c>
      <c r="E234" s="155" t="s">
        <v>56</v>
      </c>
      <c r="F234" s="69" t="s">
        <v>1742</v>
      </c>
      <c r="G234" s="259">
        <v>5</v>
      </c>
      <c r="H234" s="260"/>
      <c r="I234" s="69"/>
    </row>
    <row r="235" spans="1:9">
      <c r="A235" s="213">
        <v>42803</v>
      </c>
      <c r="B235" s="69" t="s">
        <v>54</v>
      </c>
      <c r="C235" s="61" t="s">
        <v>340</v>
      </c>
      <c r="D235" s="69" t="s">
        <v>206</v>
      </c>
      <c r="E235" s="155" t="s">
        <v>56</v>
      </c>
      <c r="F235" s="69" t="s">
        <v>1657</v>
      </c>
      <c r="G235" s="259">
        <v>195</v>
      </c>
      <c r="H235" s="260"/>
      <c r="I235" s="69"/>
    </row>
    <row r="236" spans="1:9">
      <c r="A236" s="213">
        <v>42803</v>
      </c>
      <c r="B236" s="69" t="s">
        <v>54</v>
      </c>
      <c r="C236" s="61" t="s">
        <v>37</v>
      </c>
      <c r="D236" s="69" t="s">
        <v>205</v>
      </c>
      <c r="E236" s="155" t="s">
        <v>56</v>
      </c>
      <c r="F236" s="69" t="s">
        <v>1771</v>
      </c>
      <c r="G236" s="259">
        <v>260</v>
      </c>
      <c r="H236" s="260"/>
      <c r="I236" s="69"/>
    </row>
    <row r="237" spans="1:9">
      <c r="A237" s="213">
        <v>42803</v>
      </c>
      <c r="B237" s="155" t="s">
        <v>54</v>
      </c>
      <c r="C237" s="188" t="s">
        <v>27</v>
      </c>
      <c r="D237" s="157" t="s">
        <v>130</v>
      </c>
      <c r="E237" s="155" t="s">
        <v>56</v>
      </c>
      <c r="F237" s="69" t="s">
        <v>1772</v>
      </c>
      <c r="G237" s="259">
        <v>10</v>
      </c>
      <c r="H237" s="260"/>
      <c r="I237" s="69"/>
    </row>
    <row r="238" spans="1:9">
      <c r="A238" s="213">
        <v>42803</v>
      </c>
      <c r="B238" s="155" t="s">
        <v>54</v>
      </c>
      <c r="C238" s="188" t="s">
        <v>27</v>
      </c>
      <c r="D238" s="157" t="s">
        <v>131</v>
      </c>
      <c r="E238" s="155" t="s">
        <v>56</v>
      </c>
      <c r="F238" s="69" t="s">
        <v>1772</v>
      </c>
      <c r="G238" s="259">
        <v>10</v>
      </c>
      <c r="H238" s="260"/>
      <c r="I238" s="69"/>
    </row>
    <row r="239" spans="1:9">
      <c r="A239" s="213">
        <v>42803</v>
      </c>
      <c r="B239" s="155" t="s">
        <v>54</v>
      </c>
      <c r="C239" s="188" t="s">
        <v>27</v>
      </c>
      <c r="D239" s="157" t="s">
        <v>133</v>
      </c>
      <c r="E239" s="155" t="s">
        <v>56</v>
      </c>
      <c r="F239" s="69" t="s">
        <v>1772</v>
      </c>
      <c r="G239" s="259">
        <v>10</v>
      </c>
      <c r="H239" s="260"/>
      <c r="I239" s="69"/>
    </row>
    <row r="240" spans="1:9">
      <c r="A240" s="213">
        <v>42803</v>
      </c>
      <c r="B240" s="155" t="s">
        <v>54</v>
      </c>
      <c r="C240" s="188" t="s">
        <v>27</v>
      </c>
      <c r="D240" s="157" t="s">
        <v>135</v>
      </c>
      <c r="E240" s="155" t="s">
        <v>56</v>
      </c>
      <c r="F240" s="69" t="s">
        <v>1772</v>
      </c>
      <c r="G240" s="259">
        <v>10</v>
      </c>
      <c r="H240" s="260"/>
      <c r="I240" s="69"/>
    </row>
    <row r="241" spans="1:9">
      <c r="A241" s="213">
        <v>42803</v>
      </c>
      <c r="B241" s="69" t="s">
        <v>54</v>
      </c>
      <c r="C241" s="61" t="s">
        <v>37</v>
      </c>
      <c r="D241" s="69" t="s">
        <v>210</v>
      </c>
      <c r="E241" s="155" t="s">
        <v>56</v>
      </c>
      <c r="F241" s="69" t="s">
        <v>812</v>
      </c>
      <c r="G241" s="259">
        <v>24</v>
      </c>
      <c r="H241" s="260"/>
      <c r="I241" s="69"/>
    </row>
    <row r="242" spans="1:9">
      <c r="A242" s="213">
        <v>42803</v>
      </c>
      <c r="B242" s="155" t="s">
        <v>54</v>
      </c>
      <c r="C242" s="156" t="s">
        <v>30</v>
      </c>
      <c r="D242" s="159" t="s">
        <v>283</v>
      </c>
      <c r="E242" s="160" t="s">
        <v>56</v>
      </c>
      <c r="F242" s="69" t="s">
        <v>1652</v>
      </c>
      <c r="G242" s="259">
        <v>38</v>
      </c>
      <c r="H242" s="260"/>
      <c r="I242" s="69"/>
    </row>
    <row r="243" spans="1:9">
      <c r="A243" s="213">
        <v>42803</v>
      </c>
      <c r="B243" s="69" t="s">
        <v>54</v>
      </c>
      <c r="C243" s="61" t="s">
        <v>45</v>
      </c>
      <c r="D243" s="69" t="s">
        <v>246</v>
      </c>
      <c r="E243" s="69" t="s">
        <v>84</v>
      </c>
      <c r="F243" s="69" t="s">
        <v>1773</v>
      </c>
      <c r="G243" s="259">
        <v>18</v>
      </c>
      <c r="H243" s="260"/>
      <c r="I243" s="69"/>
    </row>
    <row r="244" spans="1:9">
      <c r="A244" s="213">
        <v>42810</v>
      </c>
      <c r="B244" s="69" t="s">
        <v>54</v>
      </c>
      <c r="C244" s="61" t="s">
        <v>197</v>
      </c>
      <c r="D244" s="69" t="s">
        <v>198</v>
      </c>
      <c r="E244" s="155" t="s">
        <v>56</v>
      </c>
      <c r="F244" s="69" t="s">
        <v>1774</v>
      </c>
      <c r="G244" s="259">
        <v>44</v>
      </c>
      <c r="H244" s="260"/>
      <c r="I244" s="69"/>
    </row>
    <row r="245" spans="1:9">
      <c r="A245" s="213">
        <v>42810</v>
      </c>
      <c r="B245" s="155" t="s">
        <v>54</v>
      </c>
      <c r="C245" s="156" t="s">
        <v>27</v>
      </c>
      <c r="D245" s="159" t="s">
        <v>339</v>
      </c>
      <c r="E245" s="160" t="s">
        <v>56</v>
      </c>
      <c r="F245" s="69" t="s">
        <v>1775</v>
      </c>
      <c r="G245" s="259">
        <v>52</v>
      </c>
      <c r="H245" s="260"/>
      <c r="I245" s="69"/>
    </row>
    <row r="246" spans="1:9">
      <c r="A246" s="213">
        <v>42810</v>
      </c>
      <c r="B246" s="155" t="s">
        <v>54</v>
      </c>
      <c r="C246" s="156" t="s">
        <v>27</v>
      </c>
      <c r="D246" s="159" t="s">
        <v>338</v>
      </c>
      <c r="E246" s="160" t="s">
        <v>56</v>
      </c>
      <c r="F246" s="69" t="s">
        <v>1775</v>
      </c>
      <c r="G246" s="259">
        <v>340</v>
      </c>
      <c r="H246" s="260"/>
      <c r="I246" s="69"/>
    </row>
    <row r="247" spans="1:9">
      <c r="A247" s="213">
        <v>42814</v>
      </c>
      <c r="B247" s="155" t="s">
        <v>54</v>
      </c>
      <c r="C247" s="156" t="s">
        <v>340</v>
      </c>
      <c r="D247" s="159" t="s">
        <v>341</v>
      </c>
      <c r="E247" s="160" t="s">
        <v>56</v>
      </c>
      <c r="F247" s="69" t="s">
        <v>1776</v>
      </c>
      <c r="G247" s="259">
        <v>192</v>
      </c>
      <c r="H247" s="260"/>
      <c r="I247" s="69"/>
    </row>
    <row r="248" spans="1:9">
      <c r="A248" s="213">
        <v>42814</v>
      </c>
      <c r="B248" s="69" t="s">
        <v>54</v>
      </c>
      <c r="C248" s="61" t="s">
        <v>144</v>
      </c>
      <c r="D248" s="69" t="s">
        <v>200</v>
      </c>
      <c r="E248" s="155" t="s">
        <v>56</v>
      </c>
      <c r="F248" s="69" t="s">
        <v>1777</v>
      </c>
      <c r="G248" s="259">
        <v>82</v>
      </c>
      <c r="H248" s="260"/>
      <c r="I248" s="69"/>
    </row>
    <row r="249" spans="1:9">
      <c r="A249" s="213">
        <v>42814</v>
      </c>
      <c r="B249" s="69" t="s">
        <v>54</v>
      </c>
      <c r="C249" s="61" t="s">
        <v>38</v>
      </c>
      <c r="D249" s="69" t="s">
        <v>212</v>
      </c>
      <c r="E249" s="155" t="s">
        <v>56</v>
      </c>
      <c r="F249" s="69" t="s">
        <v>1778</v>
      </c>
      <c r="G249" s="259">
        <v>30</v>
      </c>
      <c r="H249" s="260"/>
      <c r="I249" s="69"/>
    </row>
    <row r="250" spans="1:9">
      <c r="A250" s="213">
        <v>42814</v>
      </c>
      <c r="B250" s="155" t="s">
        <v>54</v>
      </c>
      <c r="C250" s="156" t="s">
        <v>36</v>
      </c>
      <c r="D250" s="159" t="s">
        <v>293</v>
      </c>
      <c r="E250" s="160" t="s">
        <v>56</v>
      </c>
      <c r="F250" s="69" t="s">
        <v>1648</v>
      </c>
      <c r="G250" s="259">
        <v>1067</v>
      </c>
      <c r="H250" s="260"/>
      <c r="I250" s="69"/>
    </row>
    <row r="251" spans="1:9">
      <c r="A251" s="213">
        <v>42814</v>
      </c>
      <c r="B251" s="155" t="s">
        <v>54</v>
      </c>
      <c r="C251" s="156" t="s">
        <v>27</v>
      </c>
      <c r="D251" s="159" t="s">
        <v>292</v>
      </c>
      <c r="E251" s="160" t="s">
        <v>56</v>
      </c>
      <c r="F251" s="69" t="s">
        <v>1652</v>
      </c>
      <c r="G251" s="259">
        <v>37</v>
      </c>
      <c r="H251" s="260"/>
      <c r="I251" s="69"/>
    </row>
    <row r="252" ht="24" spans="1:9">
      <c r="A252" s="213">
        <v>42814</v>
      </c>
      <c r="B252" s="155" t="s">
        <v>54</v>
      </c>
      <c r="C252" s="156" t="s">
        <v>27</v>
      </c>
      <c r="D252" s="159" t="s">
        <v>339</v>
      </c>
      <c r="E252" s="160" t="s">
        <v>56</v>
      </c>
      <c r="F252" s="69" t="s">
        <v>1779</v>
      </c>
      <c r="G252" s="259">
        <v>308</v>
      </c>
      <c r="H252" s="260"/>
      <c r="I252" s="69"/>
    </row>
    <row r="253" spans="1:9">
      <c r="A253" s="213">
        <v>42814</v>
      </c>
      <c r="B253" s="155" t="s">
        <v>54</v>
      </c>
      <c r="C253" s="156" t="s">
        <v>27</v>
      </c>
      <c r="D253" s="159" t="s">
        <v>338</v>
      </c>
      <c r="E253" s="160" t="s">
        <v>56</v>
      </c>
      <c r="F253" s="69" t="s">
        <v>1780</v>
      </c>
      <c r="G253" s="259">
        <v>251</v>
      </c>
      <c r="H253" s="260"/>
      <c r="I253" s="69"/>
    </row>
    <row r="254" spans="1:9">
      <c r="A254" s="213">
        <v>42814</v>
      </c>
      <c r="B254" s="69" t="s">
        <v>54</v>
      </c>
      <c r="C254" s="61" t="s">
        <v>197</v>
      </c>
      <c r="D254" s="69" t="s">
        <v>198</v>
      </c>
      <c r="E254" s="155" t="s">
        <v>56</v>
      </c>
      <c r="F254" s="69" t="s">
        <v>1781</v>
      </c>
      <c r="G254" s="259">
        <v>30</v>
      </c>
      <c r="H254" s="260"/>
      <c r="I254" s="69"/>
    </row>
    <row r="255" spans="1:9">
      <c r="A255" s="213">
        <v>42814</v>
      </c>
      <c r="B255" s="69" t="s">
        <v>54</v>
      </c>
      <c r="C255" s="61" t="s">
        <v>197</v>
      </c>
      <c r="D255" s="69" t="s">
        <v>198</v>
      </c>
      <c r="E255" s="155" t="s">
        <v>56</v>
      </c>
      <c r="F255" s="69" t="s">
        <v>1716</v>
      </c>
      <c r="G255" s="259">
        <v>30</v>
      </c>
      <c r="H255" s="260"/>
      <c r="I255" s="69"/>
    </row>
    <row r="256" spans="1:9">
      <c r="A256" s="213">
        <v>42814</v>
      </c>
      <c r="B256" s="69" t="s">
        <v>54</v>
      </c>
      <c r="C256" s="61" t="s">
        <v>96</v>
      </c>
      <c r="D256" s="69">
        <v>16005</v>
      </c>
      <c r="E256" s="155" t="s">
        <v>56</v>
      </c>
      <c r="F256" s="69" t="s">
        <v>1782</v>
      </c>
      <c r="G256" s="259">
        <v>36</v>
      </c>
      <c r="H256" s="260"/>
      <c r="I256" s="69"/>
    </row>
    <row r="257" spans="1:9">
      <c r="A257" s="213">
        <v>42814</v>
      </c>
      <c r="B257" s="69" t="s">
        <v>54</v>
      </c>
      <c r="C257" s="61" t="s">
        <v>96</v>
      </c>
      <c r="D257" s="69" t="s">
        <v>182</v>
      </c>
      <c r="E257" s="155" t="s">
        <v>56</v>
      </c>
      <c r="F257" s="69" t="s">
        <v>1783</v>
      </c>
      <c r="G257" s="259">
        <v>154</v>
      </c>
      <c r="H257" s="260"/>
      <c r="I257" s="69"/>
    </row>
    <row r="258" spans="1:9">
      <c r="A258" s="213">
        <v>42814</v>
      </c>
      <c r="B258" s="69" t="s">
        <v>54</v>
      </c>
      <c r="C258" s="61" t="s">
        <v>96</v>
      </c>
      <c r="D258" s="69" t="s">
        <v>189</v>
      </c>
      <c r="E258" s="155" t="s">
        <v>56</v>
      </c>
      <c r="F258" s="69" t="s">
        <v>1716</v>
      </c>
      <c r="G258" s="259">
        <v>60</v>
      </c>
      <c r="H258" s="260"/>
      <c r="I258" s="69"/>
    </row>
    <row r="259" spans="1:9">
      <c r="A259" s="213">
        <v>42814</v>
      </c>
      <c r="B259" s="155" t="s">
        <v>54</v>
      </c>
      <c r="C259" s="61" t="s">
        <v>96</v>
      </c>
      <c r="D259" s="165" t="s">
        <v>168</v>
      </c>
      <c r="E259" s="242" t="s">
        <v>169</v>
      </c>
      <c r="F259" s="69" t="s">
        <v>1784</v>
      </c>
      <c r="G259" s="259">
        <v>30</v>
      </c>
      <c r="H259" s="260"/>
      <c r="I259" s="69"/>
    </row>
    <row r="260" spans="1:9">
      <c r="A260" s="213">
        <v>42814</v>
      </c>
      <c r="B260" s="155" t="s">
        <v>54</v>
      </c>
      <c r="C260" s="161" t="s">
        <v>96</v>
      </c>
      <c r="D260" s="166" t="s">
        <v>97</v>
      </c>
      <c r="E260" s="68" t="s">
        <v>84</v>
      </c>
      <c r="F260" s="69" t="s">
        <v>1785</v>
      </c>
      <c r="G260" s="259">
        <v>157</v>
      </c>
      <c r="H260" s="260"/>
      <c r="I260" s="69"/>
    </row>
    <row r="261" spans="1:9">
      <c r="A261" s="213">
        <v>42814</v>
      </c>
      <c r="B261" s="69" t="s">
        <v>54</v>
      </c>
      <c r="C261" s="61" t="s">
        <v>37</v>
      </c>
      <c r="D261" s="69" t="s">
        <v>211</v>
      </c>
      <c r="E261" s="155" t="s">
        <v>56</v>
      </c>
      <c r="F261" s="69" t="s">
        <v>1786</v>
      </c>
      <c r="G261" s="259">
        <v>118</v>
      </c>
      <c r="H261" s="260"/>
      <c r="I261" s="69"/>
    </row>
    <row r="262" spans="1:9">
      <c r="A262" s="213">
        <v>42814</v>
      </c>
      <c r="B262" s="69" t="s">
        <v>54</v>
      </c>
      <c r="C262" s="61" t="s">
        <v>37</v>
      </c>
      <c r="D262" s="69" t="s">
        <v>211</v>
      </c>
      <c r="E262" s="155" t="s">
        <v>56</v>
      </c>
      <c r="F262" s="69" t="s">
        <v>1787</v>
      </c>
      <c r="G262" s="259">
        <v>169</v>
      </c>
      <c r="H262" s="260"/>
      <c r="I262" s="69"/>
    </row>
    <row r="263" ht="24" spans="1:9">
      <c r="A263" s="213">
        <v>42814</v>
      </c>
      <c r="B263" s="69" t="s">
        <v>54</v>
      </c>
      <c r="C263" s="61" t="s">
        <v>37</v>
      </c>
      <c r="D263" s="69" t="s">
        <v>210</v>
      </c>
      <c r="E263" s="155" t="s">
        <v>56</v>
      </c>
      <c r="F263" s="69" t="s">
        <v>1788</v>
      </c>
      <c r="G263" s="259">
        <v>190</v>
      </c>
      <c r="H263" s="260"/>
      <c r="I263" s="69"/>
    </row>
    <row r="264" spans="1:9">
      <c r="A264" s="213">
        <v>42814</v>
      </c>
      <c r="B264" s="69" t="s">
        <v>54</v>
      </c>
      <c r="C264" s="61" t="s">
        <v>37</v>
      </c>
      <c r="D264" s="69" t="s">
        <v>210</v>
      </c>
      <c r="E264" s="155" t="s">
        <v>56</v>
      </c>
      <c r="F264" s="69" t="s">
        <v>1789</v>
      </c>
      <c r="G264" s="259">
        <v>91</v>
      </c>
      <c r="H264" s="260"/>
      <c r="I264" s="69"/>
    </row>
    <row r="265" spans="1:9">
      <c r="A265" s="213">
        <v>42814</v>
      </c>
      <c r="B265" s="155" t="s">
        <v>54</v>
      </c>
      <c r="C265" s="156" t="s">
        <v>27</v>
      </c>
      <c r="D265" s="159" t="s">
        <v>292</v>
      </c>
      <c r="E265" s="160" t="s">
        <v>56</v>
      </c>
      <c r="F265" s="69" t="s">
        <v>1652</v>
      </c>
      <c r="G265" s="259">
        <v>87</v>
      </c>
      <c r="H265" s="260"/>
      <c r="I265" s="69"/>
    </row>
    <row r="266" spans="1:9">
      <c r="A266" s="213">
        <v>42817</v>
      </c>
      <c r="B266" s="155" t="s">
        <v>54</v>
      </c>
      <c r="C266" s="156" t="s">
        <v>30</v>
      </c>
      <c r="D266" s="159" t="s">
        <v>283</v>
      </c>
      <c r="E266" s="160" t="s">
        <v>56</v>
      </c>
      <c r="F266" s="69" t="s">
        <v>1790</v>
      </c>
      <c r="G266" s="259">
        <v>20</v>
      </c>
      <c r="H266" s="260"/>
      <c r="I266" s="69"/>
    </row>
    <row r="267" spans="1:9">
      <c r="A267" s="213">
        <v>42817</v>
      </c>
      <c r="B267" s="155" t="s">
        <v>54</v>
      </c>
      <c r="C267" s="188" t="s">
        <v>27</v>
      </c>
      <c r="D267" s="157" t="s">
        <v>130</v>
      </c>
      <c r="E267" s="155" t="s">
        <v>56</v>
      </c>
      <c r="F267" s="69" t="s">
        <v>1791</v>
      </c>
      <c r="G267" s="259">
        <v>168</v>
      </c>
      <c r="H267" s="260"/>
      <c r="I267" s="69"/>
    </row>
    <row r="268" spans="1:9">
      <c r="A268" s="213">
        <v>42817</v>
      </c>
      <c r="B268" s="168" t="s">
        <v>54</v>
      </c>
      <c r="C268" s="189" t="s">
        <v>37</v>
      </c>
      <c r="D268" s="168" t="s">
        <v>210</v>
      </c>
      <c r="E268" s="155" t="s">
        <v>56</v>
      </c>
      <c r="F268" s="69" t="s">
        <v>1792</v>
      </c>
      <c r="G268" s="259">
        <v>22</v>
      </c>
      <c r="H268" s="260"/>
      <c r="I268" s="69"/>
    </row>
    <row r="269" spans="1:9">
      <c r="A269" s="213">
        <v>42817</v>
      </c>
      <c r="B269" s="155" t="s">
        <v>54</v>
      </c>
      <c r="C269" s="188" t="s">
        <v>27</v>
      </c>
      <c r="D269" s="157" t="s">
        <v>131</v>
      </c>
      <c r="E269" s="155" t="s">
        <v>56</v>
      </c>
      <c r="F269" s="69" t="s">
        <v>1709</v>
      </c>
      <c r="G269" s="259">
        <v>172</v>
      </c>
      <c r="H269" s="260"/>
      <c r="I269" s="69"/>
    </row>
    <row r="270" spans="1:9">
      <c r="A270" s="213">
        <v>42817</v>
      </c>
      <c r="B270" s="168" t="s">
        <v>54</v>
      </c>
      <c r="C270" s="189" t="s">
        <v>46</v>
      </c>
      <c r="D270" s="168" t="s">
        <v>218</v>
      </c>
      <c r="E270" s="155" t="s">
        <v>56</v>
      </c>
      <c r="F270" s="69" t="s">
        <v>1793</v>
      </c>
      <c r="G270" s="259">
        <v>409</v>
      </c>
      <c r="H270" s="260"/>
      <c r="I270" s="69"/>
    </row>
    <row r="271" ht="24" spans="1:9">
      <c r="A271" s="213">
        <v>42817</v>
      </c>
      <c r="B271" s="168" t="s">
        <v>54</v>
      </c>
      <c r="C271" s="189" t="s">
        <v>46</v>
      </c>
      <c r="D271" s="168" t="s">
        <v>217</v>
      </c>
      <c r="E271" s="155" t="s">
        <v>56</v>
      </c>
      <c r="F271" s="69" t="s">
        <v>1794</v>
      </c>
      <c r="G271" s="259">
        <v>459</v>
      </c>
      <c r="H271" s="260"/>
      <c r="I271" s="69"/>
    </row>
    <row r="272" spans="1:9">
      <c r="A272" s="213">
        <v>42817</v>
      </c>
      <c r="B272" s="168" t="s">
        <v>54</v>
      </c>
      <c r="C272" s="189" t="s">
        <v>197</v>
      </c>
      <c r="D272" s="168" t="s">
        <v>198</v>
      </c>
      <c r="E272" s="155" t="s">
        <v>56</v>
      </c>
      <c r="F272" s="69" t="s">
        <v>1795</v>
      </c>
      <c r="G272" s="259">
        <v>246</v>
      </c>
      <c r="H272" s="260"/>
      <c r="I272" s="69"/>
    </row>
    <row r="273" spans="1:9">
      <c r="A273" s="213">
        <v>42817</v>
      </c>
      <c r="B273" s="155" t="s">
        <v>54</v>
      </c>
      <c r="C273" s="188" t="s">
        <v>27</v>
      </c>
      <c r="D273" s="157" t="s">
        <v>130</v>
      </c>
      <c r="E273" s="155" t="s">
        <v>56</v>
      </c>
      <c r="F273" s="69" t="s">
        <v>1652</v>
      </c>
      <c r="G273" s="259">
        <v>144</v>
      </c>
      <c r="H273" s="260"/>
      <c r="I273" s="69"/>
    </row>
    <row r="274" spans="1:9">
      <c r="A274" s="213">
        <v>42817</v>
      </c>
      <c r="B274" s="155" t="s">
        <v>54</v>
      </c>
      <c r="C274" s="188" t="s">
        <v>27</v>
      </c>
      <c r="D274" s="157" t="s">
        <v>131</v>
      </c>
      <c r="E274" s="155" t="s">
        <v>56</v>
      </c>
      <c r="F274" s="69" t="s">
        <v>1652</v>
      </c>
      <c r="G274" s="259">
        <v>144</v>
      </c>
      <c r="H274" s="260"/>
      <c r="I274" s="69"/>
    </row>
    <row r="275" spans="1:9">
      <c r="A275" s="213">
        <v>42817</v>
      </c>
      <c r="B275" s="155" t="s">
        <v>54</v>
      </c>
      <c r="C275" s="156" t="s">
        <v>27</v>
      </c>
      <c r="D275" s="159" t="s">
        <v>292</v>
      </c>
      <c r="E275" s="160" t="s">
        <v>56</v>
      </c>
      <c r="F275" s="69" t="s">
        <v>1796</v>
      </c>
      <c r="G275" s="259">
        <v>556</v>
      </c>
      <c r="H275" s="260"/>
      <c r="I275" s="69"/>
    </row>
    <row r="276" spans="1:9">
      <c r="A276" s="213">
        <v>42817</v>
      </c>
      <c r="B276" s="155" t="s">
        <v>54</v>
      </c>
      <c r="C276" s="156" t="s">
        <v>27</v>
      </c>
      <c r="D276" s="159" t="s">
        <v>292</v>
      </c>
      <c r="E276" s="160" t="s">
        <v>56</v>
      </c>
      <c r="F276" s="69" t="s">
        <v>1797</v>
      </c>
      <c r="G276" s="259">
        <v>439</v>
      </c>
      <c r="H276" s="260"/>
      <c r="I276" s="69"/>
    </row>
    <row r="277" spans="1:9">
      <c r="A277" s="213">
        <v>42817</v>
      </c>
      <c r="B277" s="168" t="s">
        <v>54</v>
      </c>
      <c r="C277" s="189" t="s">
        <v>197</v>
      </c>
      <c r="D277" s="168" t="s">
        <v>198</v>
      </c>
      <c r="E277" s="155" t="s">
        <v>56</v>
      </c>
      <c r="F277" s="69" t="s">
        <v>1798</v>
      </c>
      <c r="G277" s="259">
        <v>8</v>
      </c>
      <c r="H277" s="260"/>
      <c r="I277" s="69"/>
    </row>
    <row r="278" spans="1:9">
      <c r="A278" s="213">
        <v>42823</v>
      </c>
      <c r="B278" s="155" t="s">
        <v>54</v>
      </c>
      <c r="C278" s="156" t="s">
        <v>27</v>
      </c>
      <c r="D278" s="159" t="s">
        <v>338</v>
      </c>
      <c r="E278" s="160" t="s">
        <v>56</v>
      </c>
      <c r="F278" s="69" t="s">
        <v>824</v>
      </c>
      <c r="G278" s="259">
        <v>41</v>
      </c>
      <c r="H278" s="260"/>
      <c r="I278" s="69"/>
    </row>
    <row r="279" spans="1:9">
      <c r="A279" s="213">
        <v>42823</v>
      </c>
      <c r="B279" s="155" t="s">
        <v>54</v>
      </c>
      <c r="C279" s="156" t="s">
        <v>27</v>
      </c>
      <c r="D279" s="159" t="s">
        <v>338</v>
      </c>
      <c r="E279" s="160" t="s">
        <v>56</v>
      </c>
      <c r="F279" s="69" t="s">
        <v>690</v>
      </c>
      <c r="G279" s="259">
        <v>30</v>
      </c>
      <c r="H279" s="260"/>
      <c r="I279" s="69"/>
    </row>
    <row r="280" spans="1:9">
      <c r="A280" s="213">
        <v>42823</v>
      </c>
      <c r="B280" s="168" t="s">
        <v>54</v>
      </c>
      <c r="C280" s="189" t="s">
        <v>144</v>
      </c>
      <c r="D280" s="168" t="s">
        <v>200</v>
      </c>
      <c r="E280" s="155" t="s">
        <v>56</v>
      </c>
      <c r="F280" s="69" t="s">
        <v>1648</v>
      </c>
      <c r="G280" s="259">
        <v>107</v>
      </c>
      <c r="H280" s="260"/>
      <c r="I280" s="69"/>
    </row>
    <row r="281" spans="1:9">
      <c r="A281" s="213">
        <v>42823</v>
      </c>
      <c r="B281" s="155" t="s">
        <v>54</v>
      </c>
      <c r="C281" s="156" t="s">
        <v>36</v>
      </c>
      <c r="D281" s="159" t="s">
        <v>353</v>
      </c>
      <c r="E281" s="160" t="s">
        <v>56</v>
      </c>
      <c r="F281" s="69" t="s">
        <v>1648</v>
      </c>
      <c r="G281" s="259">
        <v>200</v>
      </c>
      <c r="H281" s="260"/>
      <c r="I281" s="69"/>
    </row>
    <row r="282" spans="1:9">
      <c r="A282" s="213">
        <v>42823</v>
      </c>
      <c r="B282" s="155" t="s">
        <v>54</v>
      </c>
      <c r="C282" s="156" t="s">
        <v>38</v>
      </c>
      <c r="D282" s="159" t="s">
        <v>319</v>
      </c>
      <c r="E282" s="160" t="s">
        <v>56</v>
      </c>
      <c r="F282" s="69" t="s">
        <v>1799</v>
      </c>
      <c r="G282" s="259">
        <v>257</v>
      </c>
      <c r="H282" s="260"/>
      <c r="I282" s="69"/>
    </row>
    <row r="283" spans="1:9">
      <c r="A283" s="213">
        <v>42823</v>
      </c>
      <c r="B283" s="168" t="s">
        <v>54</v>
      </c>
      <c r="C283" s="189" t="s">
        <v>144</v>
      </c>
      <c r="D283" s="168" t="s">
        <v>199</v>
      </c>
      <c r="E283" s="155" t="s">
        <v>56</v>
      </c>
      <c r="F283" s="69" t="s">
        <v>1800</v>
      </c>
      <c r="G283" s="259">
        <v>83</v>
      </c>
      <c r="H283" s="260"/>
      <c r="I283" s="69"/>
    </row>
    <row r="284" spans="1:9">
      <c r="A284" s="213">
        <v>42823</v>
      </c>
      <c r="B284" s="155" t="s">
        <v>54</v>
      </c>
      <c r="C284" s="156" t="s">
        <v>38</v>
      </c>
      <c r="D284" s="159" t="s">
        <v>318</v>
      </c>
      <c r="E284" s="160" t="s">
        <v>56</v>
      </c>
      <c r="F284" s="69" t="s">
        <v>1799</v>
      </c>
      <c r="G284" s="259">
        <v>270</v>
      </c>
      <c r="H284" s="260"/>
      <c r="I284" s="69"/>
    </row>
    <row r="285" spans="1:9">
      <c r="A285" s="213">
        <v>42823</v>
      </c>
      <c r="B285" s="155" t="s">
        <v>54</v>
      </c>
      <c r="C285" s="156" t="s">
        <v>144</v>
      </c>
      <c r="D285" s="159" t="s">
        <v>298</v>
      </c>
      <c r="E285" s="160" t="s">
        <v>56</v>
      </c>
      <c r="F285" s="69" t="s">
        <v>698</v>
      </c>
      <c r="G285" s="259">
        <v>370</v>
      </c>
      <c r="H285" s="260"/>
      <c r="I285" s="69"/>
    </row>
    <row r="286" spans="1:9">
      <c r="A286" s="213">
        <v>42823</v>
      </c>
      <c r="B286" s="168" t="s">
        <v>54</v>
      </c>
      <c r="C286" s="189" t="s">
        <v>38</v>
      </c>
      <c r="D286" s="168" t="s">
        <v>142</v>
      </c>
      <c r="E286" s="155" t="s">
        <v>56</v>
      </c>
      <c r="F286" s="69" t="s">
        <v>1801</v>
      </c>
      <c r="G286" s="259">
        <v>869</v>
      </c>
      <c r="H286" s="260"/>
      <c r="I286" s="69"/>
    </row>
    <row r="287" spans="1:9">
      <c r="A287" s="213">
        <v>42823</v>
      </c>
      <c r="B287" s="155" t="s">
        <v>54</v>
      </c>
      <c r="C287" s="156" t="s">
        <v>27</v>
      </c>
      <c r="D287" s="159" t="s">
        <v>292</v>
      </c>
      <c r="E287" s="160" t="s">
        <v>56</v>
      </c>
      <c r="F287" s="69" t="s">
        <v>1802</v>
      </c>
      <c r="G287" s="259">
        <v>34</v>
      </c>
      <c r="H287" s="260"/>
      <c r="I287" s="69"/>
    </row>
    <row r="288" spans="1:9">
      <c r="A288" s="213">
        <v>42823</v>
      </c>
      <c r="B288" s="155" t="s">
        <v>54</v>
      </c>
      <c r="C288" s="156" t="s">
        <v>340</v>
      </c>
      <c r="D288" s="159" t="s">
        <v>348</v>
      </c>
      <c r="E288" s="160" t="s">
        <v>56</v>
      </c>
      <c r="F288" s="69" t="s">
        <v>1652</v>
      </c>
      <c r="G288" s="259">
        <v>72</v>
      </c>
      <c r="H288" s="260"/>
      <c r="I288" s="69"/>
    </row>
    <row r="289" spans="1:9">
      <c r="A289" s="213">
        <v>42823</v>
      </c>
      <c r="B289" s="155" t="s">
        <v>54</v>
      </c>
      <c r="C289" s="156" t="s">
        <v>30</v>
      </c>
      <c r="D289" s="159" t="s">
        <v>283</v>
      </c>
      <c r="E289" s="160" t="s">
        <v>56</v>
      </c>
      <c r="F289" s="69" t="s">
        <v>1803</v>
      </c>
      <c r="G289" s="259">
        <v>60</v>
      </c>
      <c r="H289" s="260"/>
      <c r="I289" s="69"/>
    </row>
    <row r="290" spans="1:9">
      <c r="A290" s="213">
        <v>42823</v>
      </c>
      <c r="B290" s="155" t="s">
        <v>54</v>
      </c>
      <c r="C290" s="156" t="s">
        <v>30</v>
      </c>
      <c r="D290" s="159" t="s">
        <v>364</v>
      </c>
      <c r="E290" s="160" t="s">
        <v>56</v>
      </c>
      <c r="F290" s="69" t="s">
        <v>1759</v>
      </c>
      <c r="G290" s="259">
        <v>100</v>
      </c>
      <c r="H290" s="260"/>
      <c r="I290" s="69"/>
    </row>
    <row r="291" spans="1:9">
      <c r="A291" s="213">
        <v>42823</v>
      </c>
      <c r="B291" s="168" t="s">
        <v>54</v>
      </c>
      <c r="C291" s="189" t="s">
        <v>46</v>
      </c>
      <c r="D291" s="168" t="s">
        <v>218</v>
      </c>
      <c r="E291" s="155" t="s">
        <v>56</v>
      </c>
      <c r="F291" s="69" t="s">
        <v>1804</v>
      </c>
      <c r="G291" s="259">
        <v>60</v>
      </c>
      <c r="H291" s="260"/>
      <c r="I291" s="69"/>
    </row>
    <row r="292" spans="1:9">
      <c r="A292" s="213">
        <v>42823</v>
      </c>
      <c r="B292" s="155" t="s">
        <v>54</v>
      </c>
      <c r="C292" s="156" t="s">
        <v>27</v>
      </c>
      <c r="D292" s="159" t="s">
        <v>292</v>
      </c>
      <c r="E292" s="160" t="s">
        <v>56</v>
      </c>
      <c r="F292" s="69" t="s">
        <v>1652</v>
      </c>
      <c r="G292" s="259">
        <v>104</v>
      </c>
      <c r="H292" s="260"/>
      <c r="I292" s="69"/>
    </row>
    <row r="293" spans="1:9">
      <c r="A293" s="213">
        <v>42823</v>
      </c>
      <c r="B293" s="168" t="s">
        <v>54</v>
      </c>
      <c r="C293" s="189" t="s">
        <v>38</v>
      </c>
      <c r="D293" s="168" t="s">
        <v>142</v>
      </c>
      <c r="E293" s="155" t="s">
        <v>56</v>
      </c>
      <c r="F293" s="69" t="s">
        <v>1648</v>
      </c>
      <c r="G293" s="259">
        <v>24</v>
      </c>
      <c r="H293" s="260"/>
      <c r="I293" s="69"/>
    </row>
    <row r="294" spans="1:9">
      <c r="A294" s="213">
        <v>42823</v>
      </c>
      <c r="B294" s="155" t="s">
        <v>54</v>
      </c>
      <c r="C294" s="161" t="s">
        <v>27</v>
      </c>
      <c r="D294" s="162" t="s">
        <v>108</v>
      </c>
      <c r="E294" s="155" t="s">
        <v>56</v>
      </c>
      <c r="F294" s="69" t="s">
        <v>1652</v>
      </c>
      <c r="G294" s="259">
        <v>7</v>
      </c>
      <c r="H294" s="260"/>
      <c r="I294" s="69"/>
    </row>
    <row r="295" spans="1:9">
      <c r="A295" s="213">
        <v>42823</v>
      </c>
      <c r="B295" s="155" t="s">
        <v>54</v>
      </c>
      <c r="C295" s="156" t="s">
        <v>36</v>
      </c>
      <c r="D295" s="159" t="s">
        <v>361</v>
      </c>
      <c r="E295" s="160" t="s">
        <v>56</v>
      </c>
      <c r="F295" s="69" t="s">
        <v>1648</v>
      </c>
      <c r="G295" s="259">
        <v>200</v>
      </c>
      <c r="H295" s="260"/>
      <c r="I295" s="69"/>
    </row>
    <row r="296" spans="1:9">
      <c r="A296" s="213">
        <v>42823</v>
      </c>
      <c r="B296" s="155" t="s">
        <v>54</v>
      </c>
      <c r="C296" s="156" t="s">
        <v>38</v>
      </c>
      <c r="D296" s="159" t="s">
        <v>317</v>
      </c>
      <c r="E296" s="160" t="s">
        <v>56</v>
      </c>
      <c r="F296" s="69" t="s">
        <v>1805</v>
      </c>
      <c r="G296" s="259">
        <v>42</v>
      </c>
      <c r="H296" s="260"/>
      <c r="I296" s="69"/>
    </row>
    <row r="297" spans="1:9">
      <c r="A297" s="213">
        <v>42823</v>
      </c>
      <c r="B297" s="168" t="s">
        <v>54</v>
      </c>
      <c r="C297" s="189" t="s">
        <v>38</v>
      </c>
      <c r="D297" s="168" t="s">
        <v>138</v>
      </c>
      <c r="E297" s="155" t="s">
        <v>56</v>
      </c>
      <c r="F297" s="69" t="s">
        <v>690</v>
      </c>
      <c r="G297" s="259">
        <v>8</v>
      </c>
      <c r="H297" s="260"/>
      <c r="I297" s="69"/>
    </row>
    <row r="298" spans="1:9">
      <c r="A298" s="213">
        <v>42823</v>
      </c>
      <c r="B298" s="155" t="s">
        <v>54</v>
      </c>
      <c r="C298" s="156" t="s">
        <v>27</v>
      </c>
      <c r="D298" s="159" t="s">
        <v>292</v>
      </c>
      <c r="E298" s="160" t="s">
        <v>56</v>
      </c>
      <c r="F298" s="69" t="s">
        <v>1795</v>
      </c>
      <c r="G298" s="259">
        <v>44</v>
      </c>
      <c r="H298" s="260"/>
      <c r="I298" s="69"/>
    </row>
    <row r="299" spans="1:9">
      <c r="A299" s="213">
        <v>42823</v>
      </c>
      <c r="B299" s="155" t="s">
        <v>54</v>
      </c>
      <c r="C299" s="156" t="s">
        <v>30</v>
      </c>
      <c r="D299" s="159" t="s">
        <v>285</v>
      </c>
      <c r="E299" s="160" t="s">
        <v>56</v>
      </c>
      <c r="F299" s="69" t="s">
        <v>812</v>
      </c>
      <c r="G299" s="259">
        <v>325</v>
      </c>
      <c r="H299" s="260"/>
      <c r="I299" s="69"/>
    </row>
    <row r="300" spans="1:9">
      <c r="A300" s="213">
        <v>42823</v>
      </c>
      <c r="B300" s="155" t="s">
        <v>54</v>
      </c>
      <c r="C300" s="156" t="s">
        <v>39</v>
      </c>
      <c r="D300" s="159" t="s">
        <v>362</v>
      </c>
      <c r="E300" s="160" t="s">
        <v>56</v>
      </c>
      <c r="F300" s="69" t="s">
        <v>1806</v>
      </c>
      <c r="G300" s="259">
        <v>40</v>
      </c>
      <c r="H300" s="260"/>
      <c r="I300" s="69"/>
    </row>
    <row r="301" spans="1:9">
      <c r="A301" s="213">
        <v>42823</v>
      </c>
      <c r="B301" s="155" t="s">
        <v>54</v>
      </c>
      <c r="C301" s="156" t="s">
        <v>39</v>
      </c>
      <c r="D301" s="159" t="s">
        <v>363</v>
      </c>
      <c r="E301" s="160" t="s">
        <v>56</v>
      </c>
      <c r="F301" s="69" t="s">
        <v>1806</v>
      </c>
      <c r="G301" s="259">
        <v>40</v>
      </c>
      <c r="H301" s="260"/>
      <c r="I301" s="69"/>
    </row>
    <row r="302" spans="1:9">
      <c r="A302" s="213">
        <v>42823</v>
      </c>
      <c r="B302" s="155" t="s">
        <v>54</v>
      </c>
      <c r="C302" s="156" t="s">
        <v>340</v>
      </c>
      <c r="D302" s="159" t="s">
        <v>348</v>
      </c>
      <c r="E302" s="160" t="s">
        <v>56</v>
      </c>
      <c r="F302" s="69" t="s">
        <v>1652</v>
      </c>
      <c r="G302" s="259">
        <v>61</v>
      </c>
      <c r="H302" s="260"/>
      <c r="I302" s="69"/>
    </row>
    <row r="303" spans="1:9">
      <c r="A303" s="213">
        <v>42823</v>
      </c>
      <c r="B303" s="168" t="s">
        <v>54</v>
      </c>
      <c r="C303" s="189" t="s">
        <v>201</v>
      </c>
      <c r="D303" s="168" t="s">
        <v>207</v>
      </c>
      <c r="E303" s="155" t="s">
        <v>56</v>
      </c>
      <c r="F303" s="69" t="s">
        <v>1681</v>
      </c>
      <c r="G303" s="259">
        <v>200</v>
      </c>
      <c r="H303" s="260"/>
      <c r="I303" s="69"/>
    </row>
    <row r="304" spans="1:9">
      <c r="A304" s="213">
        <v>42823</v>
      </c>
      <c r="B304" s="168" t="s">
        <v>54</v>
      </c>
      <c r="C304" s="189" t="s">
        <v>201</v>
      </c>
      <c r="D304" s="168" t="s">
        <v>220</v>
      </c>
      <c r="E304" s="155" t="s">
        <v>56</v>
      </c>
      <c r="F304" s="69" t="s">
        <v>1681</v>
      </c>
      <c r="G304" s="259">
        <v>200</v>
      </c>
      <c r="H304" s="260"/>
      <c r="I304" s="69"/>
    </row>
    <row r="305" spans="1:9">
      <c r="A305" s="213">
        <v>42823</v>
      </c>
      <c r="B305" s="168" t="s">
        <v>54</v>
      </c>
      <c r="C305" s="156" t="s">
        <v>340</v>
      </c>
      <c r="D305" s="168" t="s">
        <v>206</v>
      </c>
      <c r="E305" s="155" t="s">
        <v>56</v>
      </c>
      <c r="F305" s="69" t="s">
        <v>1652</v>
      </c>
      <c r="G305" s="259">
        <v>42</v>
      </c>
      <c r="H305" s="260"/>
      <c r="I305" s="69"/>
    </row>
    <row r="306" ht="36" spans="1:9">
      <c r="A306" s="213">
        <v>42823</v>
      </c>
      <c r="B306" s="155" t="s">
        <v>54</v>
      </c>
      <c r="C306" s="54" t="s">
        <v>163</v>
      </c>
      <c r="D306" s="155" t="s">
        <v>154</v>
      </c>
      <c r="E306" s="168" t="s">
        <v>56</v>
      </c>
      <c r="F306" s="69" t="s">
        <v>1807</v>
      </c>
      <c r="G306" s="259">
        <v>195</v>
      </c>
      <c r="H306" s="260"/>
      <c r="I306" s="69"/>
    </row>
    <row r="307" spans="1:9">
      <c r="A307" s="213">
        <v>42823</v>
      </c>
      <c r="B307" s="155" t="s">
        <v>54</v>
      </c>
      <c r="C307" s="54" t="s">
        <v>163</v>
      </c>
      <c r="D307" s="155" t="s">
        <v>155</v>
      </c>
      <c r="E307" s="168" t="s">
        <v>56</v>
      </c>
      <c r="F307" s="69" t="s">
        <v>1808</v>
      </c>
      <c r="G307" s="259">
        <v>276</v>
      </c>
      <c r="H307" s="260"/>
      <c r="I307" s="69"/>
    </row>
    <row r="308" ht="24" spans="1:9">
      <c r="A308" s="213">
        <v>42823</v>
      </c>
      <c r="B308" s="155" t="s">
        <v>54</v>
      </c>
      <c r="C308" s="54" t="s">
        <v>163</v>
      </c>
      <c r="D308" s="155" t="s">
        <v>153</v>
      </c>
      <c r="E308" s="168" t="s">
        <v>56</v>
      </c>
      <c r="F308" s="69" t="s">
        <v>1809</v>
      </c>
      <c r="G308" s="259">
        <v>151</v>
      </c>
      <c r="H308" s="260"/>
      <c r="I308" s="69"/>
    </row>
    <row r="309" ht="24" spans="1:9">
      <c r="A309" s="213">
        <v>42823</v>
      </c>
      <c r="B309" s="155" t="s">
        <v>54</v>
      </c>
      <c r="C309" s="164" t="s">
        <v>163</v>
      </c>
      <c r="D309" s="165" t="s">
        <v>172</v>
      </c>
      <c r="E309" s="242" t="s">
        <v>173</v>
      </c>
      <c r="F309" s="69" t="s">
        <v>1810</v>
      </c>
      <c r="G309" s="259">
        <v>154</v>
      </c>
      <c r="H309" s="260"/>
      <c r="I309" s="69"/>
    </row>
    <row r="310" ht="36" spans="1:9">
      <c r="A310" s="213">
        <v>42823</v>
      </c>
      <c r="B310" s="155" t="s">
        <v>54</v>
      </c>
      <c r="C310" s="164" t="s">
        <v>163</v>
      </c>
      <c r="D310" s="165" t="s">
        <v>166</v>
      </c>
      <c r="E310" s="242" t="s">
        <v>167</v>
      </c>
      <c r="F310" s="69" t="s">
        <v>1811</v>
      </c>
      <c r="G310" s="259">
        <v>151</v>
      </c>
      <c r="H310" s="260"/>
      <c r="I310" s="69"/>
    </row>
    <row r="311" ht="36" spans="1:9">
      <c r="A311" s="213">
        <v>42823</v>
      </c>
      <c r="B311" s="155" t="s">
        <v>54</v>
      </c>
      <c r="C311" s="164" t="s">
        <v>163</v>
      </c>
      <c r="D311" s="165" t="s">
        <v>170</v>
      </c>
      <c r="E311" s="242" t="s">
        <v>171</v>
      </c>
      <c r="F311" s="69" t="s">
        <v>1812</v>
      </c>
      <c r="G311" s="259">
        <v>259</v>
      </c>
      <c r="H311" s="260"/>
      <c r="I311" s="69"/>
    </row>
    <row r="312" spans="1:9">
      <c r="A312" s="213">
        <v>42823</v>
      </c>
      <c r="B312" s="155" t="s">
        <v>54</v>
      </c>
      <c r="C312" s="164" t="s">
        <v>163</v>
      </c>
      <c r="D312" s="165" t="s">
        <v>176</v>
      </c>
      <c r="E312" s="242" t="s">
        <v>177</v>
      </c>
      <c r="F312" s="69" t="s">
        <v>1813</v>
      </c>
      <c r="G312" s="259">
        <v>116</v>
      </c>
      <c r="H312" s="260"/>
      <c r="I312" s="69"/>
    </row>
    <row r="313" ht="36" spans="1:9">
      <c r="A313" s="213">
        <v>42823</v>
      </c>
      <c r="B313" s="168" t="s">
        <v>54</v>
      </c>
      <c r="C313" s="164" t="s">
        <v>163</v>
      </c>
      <c r="D313" s="168" t="s">
        <v>190</v>
      </c>
      <c r="E313" s="155" t="s">
        <v>56</v>
      </c>
      <c r="F313" s="69" t="s">
        <v>1814</v>
      </c>
      <c r="G313" s="259">
        <v>507</v>
      </c>
      <c r="H313" s="260"/>
      <c r="I313" s="69"/>
    </row>
    <row r="314" spans="1:9">
      <c r="A314" s="213">
        <v>42823</v>
      </c>
      <c r="B314" s="155" t="s">
        <v>54</v>
      </c>
      <c r="C314" s="164" t="s">
        <v>163</v>
      </c>
      <c r="D314" s="155" t="s">
        <v>154</v>
      </c>
      <c r="E314" s="168" t="s">
        <v>56</v>
      </c>
      <c r="F314" s="69" t="s">
        <v>1815</v>
      </c>
      <c r="G314" s="259">
        <v>125</v>
      </c>
      <c r="H314" s="260"/>
      <c r="I314" s="69"/>
    </row>
    <row r="315" spans="1:9">
      <c r="A315" s="213">
        <v>42823</v>
      </c>
      <c r="B315" s="155" t="s">
        <v>54</v>
      </c>
      <c r="C315" s="164" t="s">
        <v>163</v>
      </c>
      <c r="D315" s="155" t="s">
        <v>152</v>
      </c>
      <c r="E315" s="168" t="s">
        <v>56</v>
      </c>
      <c r="F315" s="69" t="s">
        <v>1716</v>
      </c>
      <c r="G315" s="259">
        <v>90</v>
      </c>
      <c r="H315" s="260"/>
      <c r="I315" s="69"/>
    </row>
    <row r="316" ht="24" spans="1:9">
      <c r="A316" s="213">
        <v>42823</v>
      </c>
      <c r="B316" s="168" t="s">
        <v>54</v>
      </c>
      <c r="C316" s="164" t="s">
        <v>163</v>
      </c>
      <c r="D316" s="168" t="s">
        <v>190</v>
      </c>
      <c r="E316" s="155" t="s">
        <v>56</v>
      </c>
      <c r="F316" s="69" t="s">
        <v>1816</v>
      </c>
      <c r="G316" s="259">
        <v>489</v>
      </c>
      <c r="H316" s="260"/>
      <c r="I316" s="69"/>
    </row>
    <row r="317" spans="1:9">
      <c r="A317" s="213">
        <v>42823</v>
      </c>
      <c r="B317" s="155" t="s">
        <v>54</v>
      </c>
      <c r="C317" s="164" t="s">
        <v>163</v>
      </c>
      <c r="D317" s="165" t="s">
        <v>164</v>
      </c>
      <c r="E317" s="242" t="s">
        <v>165</v>
      </c>
      <c r="F317" s="69" t="s">
        <v>1817</v>
      </c>
      <c r="G317" s="259">
        <v>72</v>
      </c>
      <c r="H317" s="260"/>
      <c r="I317" s="69"/>
    </row>
    <row r="318" ht="36" spans="1:9">
      <c r="A318" s="213">
        <v>42823</v>
      </c>
      <c r="B318" s="168" t="s">
        <v>54</v>
      </c>
      <c r="C318" s="189" t="s">
        <v>163</v>
      </c>
      <c r="D318" s="168" t="s">
        <v>194</v>
      </c>
      <c r="E318" s="155" t="s">
        <v>56</v>
      </c>
      <c r="F318" s="69" t="s">
        <v>1818</v>
      </c>
      <c r="G318" s="259">
        <v>507</v>
      </c>
      <c r="H318" s="260"/>
      <c r="I318" s="69"/>
    </row>
    <row r="319" ht="48" spans="1:9">
      <c r="A319" s="213">
        <v>42823</v>
      </c>
      <c r="B319" s="168" t="s">
        <v>54</v>
      </c>
      <c r="C319" s="189" t="s">
        <v>163</v>
      </c>
      <c r="D319" s="168" t="s">
        <v>195</v>
      </c>
      <c r="E319" s="155" t="s">
        <v>56</v>
      </c>
      <c r="F319" s="69" t="s">
        <v>1819</v>
      </c>
      <c r="G319" s="259">
        <v>404</v>
      </c>
      <c r="H319" s="260"/>
      <c r="I319" s="69"/>
    </row>
    <row r="320" ht="36" spans="1:9">
      <c r="A320" s="213">
        <v>42823</v>
      </c>
      <c r="B320" s="168" t="s">
        <v>54</v>
      </c>
      <c r="C320" s="189" t="s">
        <v>163</v>
      </c>
      <c r="D320" s="168" t="s">
        <v>191</v>
      </c>
      <c r="E320" s="155" t="s">
        <v>56</v>
      </c>
      <c r="F320" s="69" t="s">
        <v>1820</v>
      </c>
      <c r="G320" s="259">
        <v>543</v>
      </c>
      <c r="H320" s="260"/>
      <c r="I320" s="69"/>
    </row>
    <row r="321" spans="1:9">
      <c r="A321" s="213">
        <v>42823</v>
      </c>
      <c r="B321" s="155" t="s">
        <v>54</v>
      </c>
      <c r="C321" s="161" t="s">
        <v>46</v>
      </c>
      <c r="D321" s="166" t="s">
        <v>1033</v>
      </c>
      <c r="E321" s="159" t="s">
        <v>84</v>
      </c>
      <c r="F321" s="69" t="s">
        <v>1821</v>
      </c>
      <c r="G321" s="259">
        <v>195</v>
      </c>
      <c r="H321" s="260"/>
      <c r="I321" s="69"/>
    </row>
    <row r="322" spans="1:9">
      <c r="A322" s="213">
        <v>42823</v>
      </c>
      <c r="B322" s="168" t="s">
        <v>54</v>
      </c>
      <c r="C322" s="189" t="s">
        <v>144</v>
      </c>
      <c r="D322" s="168" t="s">
        <v>200</v>
      </c>
      <c r="E322" s="155" t="s">
        <v>56</v>
      </c>
      <c r="F322" s="69" t="s">
        <v>1648</v>
      </c>
      <c r="G322" s="259">
        <v>85</v>
      </c>
      <c r="H322" s="260"/>
      <c r="I322" s="69"/>
    </row>
    <row r="323" spans="1:9">
      <c r="A323" s="213">
        <v>42823</v>
      </c>
      <c r="B323" s="155" t="s">
        <v>54</v>
      </c>
      <c r="C323" s="156" t="s">
        <v>30</v>
      </c>
      <c r="D323" s="159" t="s">
        <v>283</v>
      </c>
      <c r="E323" s="160" t="s">
        <v>56</v>
      </c>
      <c r="F323" s="69" t="s">
        <v>1652</v>
      </c>
      <c r="G323" s="259">
        <v>59</v>
      </c>
      <c r="H323" s="260"/>
      <c r="I323" s="69"/>
    </row>
    <row r="324" spans="1:9">
      <c r="A324" s="213">
        <v>42823</v>
      </c>
      <c r="B324" s="168" t="s">
        <v>54</v>
      </c>
      <c r="C324" s="189" t="s">
        <v>197</v>
      </c>
      <c r="D324" s="168" t="s">
        <v>208</v>
      </c>
      <c r="E324" s="155" t="s">
        <v>56</v>
      </c>
      <c r="F324" s="69" t="s">
        <v>1822</v>
      </c>
      <c r="G324" s="259">
        <v>232</v>
      </c>
      <c r="H324" s="260"/>
      <c r="I324" s="69"/>
    </row>
    <row r="325" spans="1:9">
      <c r="A325" s="213">
        <v>42823</v>
      </c>
      <c r="B325" s="155" t="s">
        <v>54</v>
      </c>
      <c r="C325" s="156" t="s">
        <v>38</v>
      </c>
      <c r="D325" s="159" t="s">
        <v>317</v>
      </c>
      <c r="E325" s="160" t="s">
        <v>56</v>
      </c>
      <c r="F325" s="69" t="s">
        <v>1823</v>
      </c>
      <c r="G325" s="259">
        <v>67</v>
      </c>
      <c r="H325" s="260"/>
      <c r="I325" s="69"/>
    </row>
    <row r="326" spans="1:9">
      <c r="A326" s="213">
        <v>42823</v>
      </c>
      <c r="B326" s="155" t="s">
        <v>54</v>
      </c>
      <c r="C326" s="156" t="s">
        <v>38</v>
      </c>
      <c r="D326" s="159" t="s">
        <v>319</v>
      </c>
      <c r="E326" s="160" t="s">
        <v>56</v>
      </c>
      <c r="F326" s="69" t="s">
        <v>1823</v>
      </c>
      <c r="G326" s="259">
        <v>40</v>
      </c>
      <c r="H326" s="260"/>
      <c r="I326" s="69"/>
    </row>
    <row r="327" spans="1:9">
      <c r="A327" s="213">
        <v>42823</v>
      </c>
      <c r="B327" s="168" t="s">
        <v>54</v>
      </c>
      <c r="C327" s="189" t="s">
        <v>144</v>
      </c>
      <c r="D327" s="168" t="s">
        <v>200</v>
      </c>
      <c r="E327" s="155" t="s">
        <v>56</v>
      </c>
      <c r="F327" s="69" t="s">
        <v>1824</v>
      </c>
      <c r="G327" s="259">
        <v>50</v>
      </c>
      <c r="H327" s="260"/>
      <c r="I327" s="69"/>
    </row>
    <row r="328" spans="1:9">
      <c r="A328" s="213">
        <v>42823</v>
      </c>
      <c r="B328" s="155" t="s">
        <v>54</v>
      </c>
      <c r="C328" s="156" t="s">
        <v>340</v>
      </c>
      <c r="D328" s="159" t="s">
        <v>341</v>
      </c>
      <c r="E328" s="160" t="s">
        <v>56</v>
      </c>
      <c r="F328" s="69" t="s">
        <v>1825</v>
      </c>
      <c r="G328" s="259">
        <v>199</v>
      </c>
      <c r="H328" s="260"/>
      <c r="I328" s="69"/>
    </row>
    <row r="329" spans="1:9">
      <c r="A329" s="213">
        <v>42823</v>
      </c>
      <c r="B329" s="168" t="s">
        <v>54</v>
      </c>
      <c r="C329" s="189" t="s">
        <v>33</v>
      </c>
      <c r="D329" s="168" t="s">
        <v>214</v>
      </c>
      <c r="E329" s="155" t="s">
        <v>56</v>
      </c>
      <c r="F329" s="69" t="s">
        <v>1569</v>
      </c>
      <c r="G329" s="259">
        <v>122</v>
      </c>
      <c r="H329" s="260"/>
      <c r="I329" s="69"/>
    </row>
    <row r="330" spans="1:9">
      <c r="A330" s="213">
        <v>42823</v>
      </c>
      <c r="B330" s="168" t="s">
        <v>54</v>
      </c>
      <c r="C330" s="189" t="s">
        <v>33</v>
      </c>
      <c r="D330" s="168" t="s">
        <v>216</v>
      </c>
      <c r="E330" s="155" t="s">
        <v>56</v>
      </c>
      <c r="F330" s="69" t="s">
        <v>1569</v>
      </c>
      <c r="G330" s="259">
        <v>107</v>
      </c>
      <c r="H330" s="260"/>
      <c r="I330" s="69"/>
    </row>
    <row r="331" spans="1:9">
      <c r="A331" s="213">
        <v>42823</v>
      </c>
      <c r="B331" s="155" t="s">
        <v>54</v>
      </c>
      <c r="C331" s="156" t="s">
        <v>30</v>
      </c>
      <c r="D331" s="159" t="s">
        <v>283</v>
      </c>
      <c r="E331" s="160" t="s">
        <v>56</v>
      </c>
      <c r="F331" s="69" t="s">
        <v>690</v>
      </c>
      <c r="G331" s="259">
        <v>375</v>
      </c>
      <c r="H331" s="260"/>
      <c r="I331" s="69"/>
    </row>
    <row r="332" spans="1:9">
      <c r="A332" s="213">
        <v>42823</v>
      </c>
      <c r="B332" s="168" t="s">
        <v>54</v>
      </c>
      <c r="C332" s="189" t="s">
        <v>38</v>
      </c>
      <c r="D332" s="168" t="s">
        <v>142</v>
      </c>
      <c r="E332" s="155" t="s">
        <v>56</v>
      </c>
      <c r="F332" s="69" t="s">
        <v>801</v>
      </c>
      <c r="G332" s="259">
        <v>256</v>
      </c>
      <c r="H332" s="260"/>
      <c r="I332" s="69"/>
    </row>
    <row r="333" spans="1:9">
      <c r="A333" s="213">
        <v>42823</v>
      </c>
      <c r="B333" s="168" t="s">
        <v>54</v>
      </c>
      <c r="C333" s="189" t="s">
        <v>197</v>
      </c>
      <c r="D333" s="168" t="s">
        <v>208</v>
      </c>
      <c r="E333" s="155" t="s">
        <v>56</v>
      </c>
      <c r="F333" s="69" t="s">
        <v>1652</v>
      </c>
      <c r="G333" s="259">
        <v>5</v>
      </c>
      <c r="H333" s="260"/>
      <c r="I333" s="69"/>
    </row>
    <row r="334" spans="1:9">
      <c r="A334" s="213">
        <v>42823</v>
      </c>
      <c r="B334" s="168" t="s">
        <v>54</v>
      </c>
      <c r="C334" s="61" t="s">
        <v>144</v>
      </c>
      <c r="D334" s="69" t="s">
        <v>1826</v>
      </c>
      <c r="E334" s="155" t="s">
        <v>56</v>
      </c>
      <c r="F334" s="69" t="s">
        <v>1664</v>
      </c>
      <c r="G334" s="259">
        <v>8</v>
      </c>
      <c r="H334" s="260"/>
      <c r="I334" s="69"/>
    </row>
    <row r="335" spans="1:9">
      <c r="A335" s="213">
        <v>42823</v>
      </c>
      <c r="B335" s="155" t="s">
        <v>54</v>
      </c>
      <c r="C335" s="156" t="s">
        <v>30</v>
      </c>
      <c r="D335" s="159" t="s">
        <v>285</v>
      </c>
      <c r="E335" s="160" t="s">
        <v>56</v>
      </c>
      <c r="F335" s="69" t="s">
        <v>695</v>
      </c>
      <c r="G335" s="259">
        <v>295</v>
      </c>
      <c r="H335" s="260"/>
      <c r="I335" s="69"/>
    </row>
    <row r="336" spans="1:9">
      <c r="A336" s="213">
        <v>42823</v>
      </c>
      <c r="B336" s="168" t="s">
        <v>54</v>
      </c>
      <c r="C336" s="189" t="s">
        <v>197</v>
      </c>
      <c r="D336" s="168" t="s">
        <v>208</v>
      </c>
      <c r="E336" s="155" t="s">
        <v>56</v>
      </c>
      <c r="F336" s="69" t="s">
        <v>1652</v>
      </c>
      <c r="G336" s="259">
        <v>166</v>
      </c>
      <c r="H336" s="260"/>
      <c r="I336" s="69"/>
    </row>
    <row r="337" spans="1:9">
      <c r="A337" s="213">
        <v>42823</v>
      </c>
      <c r="B337" s="155" t="s">
        <v>54</v>
      </c>
      <c r="C337" s="156" t="s">
        <v>27</v>
      </c>
      <c r="D337" s="159" t="s">
        <v>292</v>
      </c>
      <c r="E337" s="160" t="s">
        <v>56</v>
      </c>
      <c r="F337" s="69" t="s">
        <v>751</v>
      </c>
      <c r="G337" s="259">
        <v>30</v>
      </c>
      <c r="H337" s="260"/>
      <c r="I337" s="69"/>
    </row>
    <row r="338" spans="1:9">
      <c r="A338" s="213">
        <v>42823</v>
      </c>
      <c r="B338" s="168" t="s">
        <v>54</v>
      </c>
      <c r="C338" s="189" t="s">
        <v>38</v>
      </c>
      <c r="D338" s="168" t="s">
        <v>212</v>
      </c>
      <c r="E338" s="155" t="s">
        <v>56</v>
      </c>
      <c r="F338" s="69" t="s">
        <v>1827</v>
      </c>
      <c r="G338" s="259">
        <v>40</v>
      </c>
      <c r="H338" s="260"/>
      <c r="I338" s="69"/>
    </row>
    <row r="339" spans="1:9">
      <c r="A339" s="213">
        <v>42823</v>
      </c>
      <c r="B339" s="155" t="s">
        <v>54</v>
      </c>
      <c r="C339" s="188" t="s">
        <v>27</v>
      </c>
      <c r="D339" s="157" t="s">
        <v>130</v>
      </c>
      <c r="E339" s="155" t="s">
        <v>56</v>
      </c>
      <c r="F339" s="69" t="s">
        <v>1828</v>
      </c>
      <c r="G339" s="259">
        <v>48</v>
      </c>
      <c r="H339" s="260"/>
      <c r="I339" s="69"/>
    </row>
    <row r="340" spans="1:9">
      <c r="A340" s="213">
        <v>42823</v>
      </c>
      <c r="B340" s="155" t="s">
        <v>54</v>
      </c>
      <c r="C340" s="188" t="s">
        <v>27</v>
      </c>
      <c r="D340" s="157" t="s">
        <v>131</v>
      </c>
      <c r="E340" s="155" t="s">
        <v>56</v>
      </c>
      <c r="F340" s="69" t="s">
        <v>1828</v>
      </c>
      <c r="G340" s="259">
        <v>48</v>
      </c>
      <c r="H340" s="260"/>
      <c r="I340" s="69"/>
    </row>
    <row r="341" spans="1:9">
      <c r="A341" s="213">
        <v>42823</v>
      </c>
      <c r="B341" s="168" t="s">
        <v>54</v>
      </c>
      <c r="C341" s="189" t="s">
        <v>38</v>
      </c>
      <c r="D341" s="168" t="s">
        <v>138</v>
      </c>
      <c r="E341" s="155" t="s">
        <v>56</v>
      </c>
      <c r="F341" s="69" t="s">
        <v>1829</v>
      </c>
      <c r="G341" s="259">
        <v>36</v>
      </c>
      <c r="H341" s="260"/>
      <c r="I341" s="69"/>
    </row>
    <row r="342" spans="1:9">
      <c r="A342" s="213">
        <v>42823</v>
      </c>
      <c r="B342" s="155" t="s">
        <v>54</v>
      </c>
      <c r="C342" s="156" t="s">
        <v>30</v>
      </c>
      <c r="D342" s="159" t="s">
        <v>283</v>
      </c>
      <c r="E342" s="160" t="s">
        <v>56</v>
      </c>
      <c r="F342" s="69" t="s">
        <v>1830</v>
      </c>
      <c r="G342" s="259">
        <v>15</v>
      </c>
      <c r="H342" s="260"/>
      <c r="I342" s="69"/>
    </row>
    <row r="343" ht="24" spans="1:9">
      <c r="A343" s="213">
        <v>42823</v>
      </c>
      <c r="B343" s="168" t="s">
        <v>54</v>
      </c>
      <c r="C343" s="189" t="s">
        <v>38</v>
      </c>
      <c r="D343" s="168" t="s">
        <v>142</v>
      </c>
      <c r="E343" s="155" t="s">
        <v>56</v>
      </c>
      <c r="F343" s="69" t="s">
        <v>1831</v>
      </c>
      <c r="G343" s="259">
        <v>412</v>
      </c>
      <c r="H343" s="260"/>
      <c r="I343" s="69"/>
    </row>
    <row r="344" spans="1:9">
      <c r="A344" s="213">
        <v>42832</v>
      </c>
      <c r="B344" s="168" t="s">
        <v>54</v>
      </c>
      <c r="C344" s="189" t="s">
        <v>33</v>
      </c>
      <c r="D344" s="168" t="s">
        <v>214</v>
      </c>
      <c r="E344" s="155" t="s">
        <v>56</v>
      </c>
      <c r="F344" s="69" t="s">
        <v>1832</v>
      </c>
      <c r="G344" s="259">
        <v>24</v>
      </c>
      <c r="H344" s="260"/>
      <c r="I344" s="69"/>
    </row>
    <row r="345" spans="1:9">
      <c r="A345" s="213">
        <v>42832</v>
      </c>
      <c r="B345" s="168" t="s">
        <v>54</v>
      </c>
      <c r="C345" s="189" t="s">
        <v>33</v>
      </c>
      <c r="D345" s="168" t="s">
        <v>216</v>
      </c>
      <c r="E345" s="155" t="s">
        <v>56</v>
      </c>
      <c r="F345" s="69" t="s">
        <v>1832</v>
      </c>
      <c r="G345" s="259">
        <v>36</v>
      </c>
      <c r="H345" s="260"/>
      <c r="I345" s="69"/>
    </row>
    <row r="346" spans="1:9">
      <c r="A346" s="213">
        <v>42832</v>
      </c>
      <c r="B346" s="168" t="s">
        <v>54</v>
      </c>
      <c r="C346" s="189" t="s">
        <v>33</v>
      </c>
      <c r="D346" s="168" t="s">
        <v>215</v>
      </c>
      <c r="E346" s="155" t="s">
        <v>56</v>
      </c>
      <c r="F346" s="69" t="s">
        <v>1832</v>
      </c>
      <c r="G346" s="259">
        <v>48</v>
      </c>
      <c r="H346" s="260"/>
      <c r="I346" s="69"/>
    </row>
    <row r="347" spans="1:9">
      <c r="A347" s="213">
        <v>42832</v>
      </c>
      <c r="B347" s="155" t="s">
        <v>54</v>
      </c>
      <c r="C347" s="156" t="s">
        <v>340</v>
      </c>
      <c r="D347" s="159" t="s">
        <v>348</v>
      </c>
      <c r="E347" s="155" t="s">
        <v>56</v>
      </c>
      <c r="F347" s="69" t="s">
        <v>1652</v>
      </c>
      <c r="G347" s="259">
        <v>35</v>
      </c>
      <c r="H347" s="260"/>
      <c r="I347" s="69"/>
    </row>
    <row r="348" spans="1:9">
      <c r="A348" s="213">
        <v>42832</v>
      </c>
      <c r="B348" s="168" t="s">
        <v>54</v>
      </c>
      <c r="C348" s="156" t="s">
        <v>340</v>
      </c>
      <c r="D348" s="168" t="s">
        <v>206</v>
      </c>
      <c r="E348" s="155" t="s">
        <v>56</v>
      </c>
      <c r="F348" s="69" t="s">
        <v>1652</v>
      </c>
      <c r="G348" s="259">
        <v>255</v>
      </c>
      <c r="H348" s="260"/>
      <c r="I348" s="69"/>
    </row>
    <row r="349" spans="1:9">
      <c r="A349" s="213">
        <v>42832</v>
      </c>
      <c r="B349" s="155" t="s">
        <v>54</v>
      </c>
      <c r="C349" s="156" t="s">
        <v>197</v>
      </c>
      <c r="D349" s="159" t="s">
        <v>372</v>
      </c>
      <c r="E349" s="155" t="s">
        <v>56</v>
      </c>
      <c r="F349" s="69" t="s">
        <v>690</v>
      </c>
      <c r="G349" s="259">
        <v>20</v>
      </c>
      <c r="H349" s="260"/>
      <c r="I349" s="69"/>
    </row>
    <row r="350" spans="1:9">
      <c r="A350" s="213">
        <v>42832</v>
      </c>
      <c r="B350" s="155" t="s">
        <v>54</v>
      </c>
      <c r="C350" s="156" t="s">
        <v>197</v>
      </c>
      <c r="D350" s="159" t="s">
        <v>373</v>
      </c>
      <c r="E350" s="155" t="s">
        <v>56</v>
      </c>
      <c r="F350" s="69" t="s">
        <v>690</v>
      </c>
      <c r="G350" s="259">
        <v>20</v>
      </c>
      <c r="H350" s="260"/>
      <c r="I350" s="69"/>
    </row>
    <row r="351" spans="1:9">
      <c r="A351" s="213">
        <v>42832</v>
      </c>
      <c r="B351" s="155" t="s">
        <v>54</v>
      </c>
      <c r="C351" s="156" t="s">
        <v>30</v>
      </c>
      <c r="D351" s="159" t="s">
        <v>283</v>
      </c>
      <c r="E351" s="155" t="s">
        <v>56</v>
      </c>
      <c r="F351" s="69" t="s">
        <v>1833</v>
      </c>
      <c r="G351" s="259">
        <v>80</v>
      </c>
      <c r="H351" s="260"/>
      <c r="I351" s="69"/>
    </row>
    <row r="352" spans="1:9">
      <c r="A352" s="213">
        <v>42832</v>
      </c>
      <c r="B352" s="155" t="s">
        <v>54</v>
      </c>
      <c r="C352" s="156" t="s">
        <v>38</v>
      </c>
      <c r="D352" s="159" t="s">
        <v>317</v>
      </c>
      <c r="E352" s="155" t="s">
        <v>56</v>
      </c>
      <c r="F352" s="40" t="s">
        <v>695</v>
      </c>
      <c r="G352" s="259">
        <v>52</v>
      </c>
      <c r="H352" s="260"/>
      <c r="I352" s="69"/>
    </row>
    <row r="353" spans="1:9">
      <c r="A353" s="213">
        <v>42832</v>
      </c>
      <c r="B353" s="155" t="s">
        <v>54</v>
      </c>
      <c r="C353" s="156" t="s">
        <v>38</v>
      </c>
      <c r="D353" s="159" t="s">
        <v>317</v>
      </c>
      <c r="E353" s="160" t="s">
        <v>56</v>
      </c>
      <c r="F353" s="69" t="s">
        <v>801</v>
      </c>
      <c r="G353" s="259">
        <v>187</v>
      </c>
      <c r="H353" s="260"/>
      <c r="I353" s="69"/>
    </row>
    <row r="354" ht="24" spans="1:9">
      <c r="A354" s="213">
        <v>42832</v>
      </c>
      <c r="B354" s="155" t="s">
        <v>54</v>
      </c>
      <c r="C354" s="164" t="s">
        <v>163</v>
      </c>
      <c r="D354" s="165" t="s">
        <v>170</v>
      </c>
      <c r="E354" s="242" t="s">
        <v>171</v>
      </c>
      <c r="F354" s="69" t="s">
        <v>1834</v>
      </c>
      <c r="G354" s="259">
        <v>43</v>
      </c>
      <c r="H354" s="260"/>
      <c r="I354" s="69"/>
    </row>
    <row r="355" spans="1:9">
      <c r="A355" s="213">
        <v>42832</v>
      </c>
      <c r="B355" s="155" t="s">
        <v>54</v>
      </c>
      <c r="C355" s="156" t="s">
        <v>340</v>
      </c>
      <c r="D355" s="159" t="s">
        <v>348</v>
      </c>
      <c r="E355" s="155" t="s">
        <v>56</v>
      </c>
      <c r="F355" s="69" t="s">
        <v>1652</v>
      </c>
      <c r="G355" s="259">
        <v>76</v>
      </c>
      <c r="H355" s="260"/>
      <c r="I355" s="69"/>
    </row>
    <row r="356" spans="1:9">
      <c r="A356" s="213">
        <v>42832</v>
      </c>
      <c r="B356" s="155" t="s">
        <v>54</v>
      </c>
      <c r="C356" s="156" t="s">
        <v>45</v>
      </c>
      <c r="D356" s="159" t="s">
        <v>352</v>
      </c>
      <c r="E356" s="160" t="s">
        <v>56</v>
      </c>
      <c r="F356" s="69" t="s">
        <v>1835</v>
      </c>
      <c r="G356" s="259">
        <v>82</v>
      </c>
      <c r="H356" s="260"/>
      <c r="I356" s="69"/>
    </row>
    <row r="357" spans="1:9">
      <c r="A357" s="213">
        <v>42832</v>
      </c>
      <c r="B357" s="155" t="s">
        <v>54</v>
      </c>
      <c r="C357" s="156" t="s">
        <v>27</v>
      </c>
      <c r="D357" s="159" t="s">
        <v>338</v>
      </c>
      <c r="E357" s="160" t="s">
        <v>56</v>
      </c>
      <c r="F357" s="69" t="s">
        <v>1836</v>
      </c>
      <c r="G357" s="259">
        <v>84</v>
      </c>
      <c r="H357" s="260"/>
      <c r="I357" s="69"/>
    </row>
    <row r="358" spans="1:9">
      <c r="A358" s="213">
        <v>42832</v>
      </c>
      <c r="B358" s="155" t="s">
        <v>54</v>
      </c>
      <c r="C358" s="156" t="s">
        <v>27</v>
      </c>
      <c r="D358" s="159" t="s">
        <v>292</v>
      </c>
      <c r="E358" s="160" t="s">
        <v>56</v>
      </c>
      <c r="F358" s="69" t="s">
        <v>1837</v>
      </c>
      <c r="G358" s="259">
        <v>8</v>
      </c>
      <c r="H358" s="260"/>
      <c r="I358" s="69"/>
    </row>
    <row r="359" spans="1:9">
      <c r="A359" s="213">
        <v>42832</v>
      </c>
      <c r="B359" s="155" t="s">
        <v>54</v>
      </c>
      <c r="C359" s="156" t="s">
        <v>27</v>
      </c>
      <c r="D359" s="159" t="s">
        <v>338</v>
      </c>
      <c r="E359" s="160" t="s">
        <v>56</v>
      </c>
      <c r="F359" s="69" t="s">
        <v>1838</v>
      </c>
      <c r="G359" s="259">
        <v>136</v>
      </c>
      <c r="H359" s="260"/>
      <c r="I359" s="69"/>
    </row>
    <row r="360" ht="24" spans="1:9">
      <c r="A360" s="213">
        <v>42832</v>
      </c>
      <c r="B360" s="155" t="s">
        <v>54</v>
      </c>
      <c r="C360" s="156" t="s">
        <v>45</v>
      </c>
      <c r="D360" s="159" t="s">
        <v>301</v>
      </c>
      <c r="E360" s="160" t="s">
        <v>56</v>
      </c>
      <c r="F360" s="69" t="s">
        <v>1839</v>
      </c>
      <c r="G360" s="259">
        <v>155</v>
      </c>
      <c r="H360" s="260"/>
      <c r="I360" s="69"/>
    </row>
    <row r="361" spans="1:9">
      <c r="A361" s="213">
        <v>42832</v>
      </c>
      <c r="B361" s="155" t="s">
        <v>54</v>
      </c>
      <c r="C361" s="156" t="s">
        <v>36</v>
      </c>
      <c r="D361" s="159" t="s">
        <v>361</v>
      </c>
      <c r="E361" s="160" t="s">
        <v>56</v>
      </c>
      <c r="F361" s="69" t="s">
        <v>1652</v>
      </c>
      <c r="G361" s="259">
        <v>138</v>
      </c>
      <c r="H361" s="260"/>
      <c r="I361" s="69"/>
    </row>
    <row r="362" spans="1:9">
      <c r="A362" s="213">
        <v>42832</v>
      </c>
      <c r="B362" s="155" t="s">
        <v>54</v>
      </c>
      <c r="C362" s="156" t="s">
        <v>38</v>
      </c>
      <c r="D362" s="159" t="s">
        <v>317</v>
      </c>
      <c r="E362" s="160" t="s">
        <v>56</v>
      </c>
      <c r="F362" s="69" t="s">
        <v>1652</v>
      </c>
      <c r="G362" s="259">
        <v>21</v>
      </c>
      <c r="H362" s="260"/>
      <c r="I362" s="69"/>
    </row>
    <row r="363" spans="1:9">
      <c r="A363" s="213">
        <v>42832</v>
      </c>
      <c r="B363" s="168" t="s">
        <v>54</v>
      </c>
      <c r="C363" s="189" t="s">
        <v>163</v>
      </c>
      <c r="D363" s="168" t="s">
        <v>194</v>
      </c>
      <c r="E363" s="155" t="s">
        <v>56</v>
      </c>
      <c r="F363" s="69" t="s">
        <v>1840</v>
      </c>
      <c r="G363" s="259">
        <v>144</v>
      </c>
      <c r="H363" s="260"/>
      <c r="I363" s="69"/>
    </row>
    <row r="364" spans="1:9">
      <c r="A364" s="213">
        <v>42832</v>
      </c>
      <c r="B364" s="168" t="s">
        <v>54</v>
      </c>
      <c r="C364" s="189" t="s">
        <v>163</v>
      </c>
      <c r="D364" s="168" t="s">
        <v>195</v>
      </c>
      <c r="E364" s="155" t="s">
        <v>56</v>
      </c>
      <c r="F364" s="69" t="s">
        <v>1841</v>
      </c>
      <c r="G364" s="259">
        <v>8</v>
      </c>
      <c r="H364" s="260"/>
      <c r="I364" s="69"/>
    </row>
    <row r="365" spans="1:9">
      <c r="A365" s="213">
        <v>42832</v>
      </c>
      <c r="B365" s="155" t="s">
        <v>54</v>
      </c>
      <c r="C365" s="156" t="s">
        <v>45</v>
      </c>
      <c r="D365" s="159" t="s">
        <v>300</v>
      </c>
      <c r="E365" s="160" t="s">
        <v>56</v>
      </c>
      <c r="F365" s="69" t="s">
        <v>1657</v>
      </c>
      <c r="G365" s="259">
        <v>71</v>
      </c>
      <c r="H365" s="260"/>
      <c r="I365" s="69"/>
    </row>
    <row r="366" spans="1:9">
      <c r="A366" s="213">
        <v>42832</v>
      </c>
      <c r="B366" s="155" t="s">
        <v>54</v>
      </c>
      <c r="C366" s="156" t="s">
        <v>38</v>
      </c>
      <c r="D366" s="159" t="s">
        <v>317</v>
      </c>
      <c r="E366" s="160" t="s">
        <v>56</v>
      </c>
      <c r="F366" s="69" t="s">
        <v>1842</v>
      </c>
      <c r="G366" s="259">
        <v>409</v>
      </c>
      <c r="H366" s="260"/>
      <c r="I366" s="69"/>
    </row>
    <row r="367" spans="1:9">
      <c r="A367" s="213">
        <v>42832</v>
      </c>
      <c r="B367" s="155" t="s">
        <v>54</v>
      </c>
      <c r="C367" s="156" t="s">
        <v>127</v>
      </c>
      <c r="D367" s="159" t="s">
        <v>279</v>
      </c>
      <c r="E367" s="160" t="s">
        <v>56</v>
      </c>
      <c r="F367" s="69" t="s">
        <v>1843</v>
      </c>
      <c r="G367" s="259">
        <v>10</v>
      </c>
      <c r="H367" s="260"/>
      <c r="I367" s="69"/>
    </row>
    <row r="368" spans="1:9">
      <c r="A368" s="213">
        <v>42832</v>
      </c>
      <c r="B368" s="155" t="s">
        <v>54</v>
      </c>
      <c r="C368" s="156" t="s">
        <v>27</v>
      </c>
      <c r="D368" s="159" t="s">
        <v>338</v>
      </c>
      <c r="E368" s="160" t="s">
        <v>56</v>
      </c>
      <c r="F368" s="69" t="s">
        <v>1844</v>
      </c>
      <c r="G368" s="259">
        <v>408</v>
      </c>
      <c r="H368" s="260"/>
      <c r="I368" s="69"/>
    </row>
    <row r="369" ht="36" spans="1:9">
      <c r="A369" s="213">
        <v>42832</v>
      </c>
      <c r="B369" s="155" t="s">
        <v>54</v>
      </c>
      <c r="C369" s="156" t="s">
        <v>27</v>
      </c>
      <c r="D369" s="159" t="s">
        <v>338</v>
      </c>
      <c r="E369" s="160" t="s">
        <v>56</v>
      </c>
      <c r="F369" s="69" t="s">
        <v>1845</v>
      </c>
      <c r="G369" s="259">
        <v>704</v>
      </c>
      <c r="H369" s="260"/>
      <c r="I369" s="69"/>
    </row>
    <row r="370" spans="1:9">
      <c r="A370" s="213">
        <v>42832</v>
      </c>
      <c r="B370" s="155" t="s">
        <v>54</v>
      </c>
      <c r="C370" s="156" t="s">
        <v>33</v>
      </c>
      <c r="D370" s="159" t="s">
        <v>374</v>
      </c>
      <c r="E370" s="160" t="s">
        <v>56</v>
      </c>
      <c r="F370" s="69" t="s">
        <v>1648</v>
      </c>
      <c r="G370" s="259">
        <v>50</v>
      </c>
      <c r="H370" s="260"/>
      <c r="I370" s="69"/>
    </row>
    <row r="371" spans="1:9">
      <c r="A371" s="213">
        <v>42832</v>
      </c>
      <c r="B371" s="155" t="s">
        <v>54</v>
      </c>
      <c r="C371" s="156" t="s">
        <v>33</v>
      </c>
      <c r="D371" s="159" t="s">
        <v>375</v>
      </c>
      <c r="E371" s="160" t="s">
        <v>56</v>
      </c>
      <c r="F371" s="69" t="s">
        <v>1648</v>
      </c>
      <c r="G371" s="259">
        <v>30</v>
      </c>
      <c r="H371" s="260"/>
      <c r="I371" s="69"/>
    </row>
    <row r="372" spans="1:9">
      <c r="A372" s="213">
        <v>42832</v>
      </c>
      <c r="B372" s="155" t="s">
        <v>54</v>
      </c>
      <c r="C372" s="156" t="s">
        <v>30</v>
      </c>
      <c r="D372" s="159" t="s">
        <v>365</v>
      </c>
      <c r="E372" s="160" t="s">
        <v>56</v>
      </c>
      <c r="F372" s="69" t="s">
        <v>1698</v>
      </c>
      <c r="G372" s="259">
        <v>141</v>
      </c>
      <c r="H372" s="260"/>
      <c r="I372" s="69"/>
    </row>
    <row r="373" spans="1:9">
      <c r="A373" s="213">
        <v>42832</v>
      </c>
      <c r="B373" s="168" t="s">
        <v>54</v>
      </c>
      <c r="C373" s="189" t="s">
        <v>163</v>
      </c>
      <c r="D373" s="168" t="s">
        <v>190</v>
      </c>
      <c r="E373" s="155" t="s">
        <v>56</v>
      </c>
      <c r="F373" s="69" t="s">
        <v>1846</v>
      </c>
      <c r="G373" s="259">
        <v>165</v>
      </c>
      <c r="H373" s="260"/>
      <c r="I373" s="69"/>
    </row>
    <row r="374" spans="1:9">
      <c r="A374" s="213">
        <v>42832</v>
      </c>
      <c r="B374" s="155" t="s">
        <v>54</v>
      </c>
      <c r="C374" s="54" t="s">
        <v>163</v>
      </c>
      <c r="D374" s="155" t="s">
        <v>154</v>
      </c>
      <c r="E374" s="69" t="s">
        <v>56</v>
      </c>
      <c r="F374" s="69" t="s">
        <v>1847</v>
      </c>
      <c r="G374" s="259">
        <v>35</v>
      </c>
      <c r="H374" s="260"/>
      <c r="I374" s="69"/>
    </row>
    <row r="375" spans="1:9">
      <c r="A375" s="213">
        <v>42832</v>
      </c>
      <c r="B375" s="155" t="s">
        <v>54</v>
      </c>
      <c r="C375" s="164" t="s">
        <v>163</v>
      </c>
      <c r="D375" s="165" t="s">
        <v>176</v>
      </c>
      <c r="E375" s="242" t="s">
        <v>177</v>
      </c>
      <c r="F375" s="69" t="s">
        <v>1841</v>
      </c>
      <c r="G375" s="259">
        <v>8</v>
      </c>
      <c r="H375" s="260"/>
      <c r="I375" s="69"/>
    </row>
    <row r="376" spans="1:9">
      <c r="A376" s="213">
        <v>42832</v>
      </c>
      <c r="B376" s="155" t="s">
        <v>54</v>
      </c>
      <c r="C376" s="164" t="s">
        <v>163</v>
      </c>
      <c r="D376" s="165" t="s">
        <v>170</v>
      </c>
      <c r="E376" s="242" t="s">
        <v>171</v>
      </c>
      <c r="F376" s="69" t="s">
        <v>1617</v>
      </c>
      <c r="G376" s="259">
        <v>30</v>
      </c>
      <c r="H376" s="260"/>
      <c r="I376" s="69"/>
    </row>
    <row r="377" spans="1:9">
      <c r="A377" s="213">
        <v>42832</v>
      </c>
      <c r="B377" s="155" t="s">
        <v>54</v>
      </c>
      <c r="C377" s="156" t="s">
        <v>33</v>
      </c>
      <c r="D377" s="159" t="s">
        <v>375</v>
      </c>
      <c r="E377" s="160" t="s">
        <v>56</v>
      </c>
      <c r="F377" s="69" t="s">
        <v>1698</v>
      </c>
      <c r="G377" s="259">
        <v>160</v>
      </c>
      <c r="H377" s="260"/>
      <c r="I377" s="69"/>
    </row>
    <row r="378" spans="1:9">
      <c r="A378" s="213">
        <v>42832</v>
      </c>
      <c r="B378" s="168" t="s">
        <v>54</v>
      </c>
      <c r="C378" s="189" t="s">
        <v>201</v>
      </c>
      <c r="D378" s="168" t="s">
        <v>207</v>
      </c>
      <c r="E378" s="155" t="s">
        <v>56</v>
      </c>
      <c r="F378" s="69" t="s">
        <v>1848</v>
      </c>
      <c r="G378" s="259">
        <v>10</v>
      </c>
      <c r="H378" s="260"/>
      <c r="I378" s="69"/>
    </row>
    <row r="379" spans="1:9">
      <c r="A379" s="213">
        <v>42832</v>
      </c>
      <c r="B379" s="155" t="s">
        <v>54</v>
      </c>
      <c r="C379" s="161" t="s">
        <v>96</v>
      </c>
      <c r="D379" s="166" t="s">
        <v>86</v>
      </c>
      <c r="E379" s="159" t="s">
        <v>84</v>
      </c>
      <c r="F379" s="69" t="s">
        <v>1648</v>
      </c>
      <c r="G379" s="259">
        <v>56</v>
      </c>
      <c r="H379" s="260"/>
      <c r="I379" s="69"/>
    </row>
    <row r="380" spans="1:9">
      <c r="A380" s="213">
        <v>42832</v>
      </c>
      <c r="B380" s="155" t="s">
        <v>54</v>
      </c>
      <c r="C380" s="188" t="s">
        <v>30</v>
      </c>
      <c r="D380" s="157" t="s">
        <v>123</v>
      </c>
      <c r="E380" s="155" t="s">
        <v>56</v>
      </c>
      <c r="F380" s="69" t="s">
        <v>1664</v>
      </c>
      <c r="G380" s="259">
        <v>60</v>
      </c>
      <c r="H380" s="260"/>
      <c r="I380" s="69"/>
    </row>
    <row r="381" spans="1:9">
      <c r="A381" s="213">
        <v>42832</v>
      </c>
      <c r="B381" s="155" t="s">
        <v>54</v>
      </c>
      <c r="C381" s="188" t="s">
        <v>30</v>
      </c>
      <c r="D381" s="157" t="s">
        <v>117</v>
      </c>
      <c r="E381" s="155" t="s">
        <v>56</v>
      </c>
      <c r="F381" s="69" t="s">
        <v>1664</v>
      </c>
      <c r="G381" s="259">
        <v>32</v>
      </c>
      <c r="H381" s="260"/>
      <c r="I381" s="69"/>
    </row>
    <row r="382" spans="1:9">
      <c r="A382" s="213">
        <v>42832</v>
      </c>
      <c r="B382" s="155" t="s">
        <v>54</v>
      </c>
      <c r="C382" s="156" t="s">
        <v>36</v>
      </c>
      <c r="D382" s="159" t="s">
        <v>293</v>
      </c>
      <c r="E382" s="160" t="s">
        <v>56</v>
      </c>
      <c r="F382" s="69" t="s">
        <v>1698</v>
      </c>
      <c r="G382" s="259">
        <v>24</v>
      </c>
      <c r="H382" s="260"/>
      <c r="I382" s="69"/>
    </row>
    <row r="383" spans="1:9">
      <c r="A383" s="213">
        <v>42832</v>
      </c>
      <c r="B383" s="155" t="s">
        <v>54</v>
      </c>
      <c r="C383" s="156" t="s">
        <v>36</v>
      </c>
      <c r="D383" s="159" t="s">
        <v>353</v>
      </c>
      <c r="E383" s="160" t="s">
        <v>56</v>
      </c>
      <c r="F383" s="69" t="s">
        <v>1849</v>
      </c>
      <c r="G383" s="259">
        <v>54</v>
      </c>
      <c r="H383" s="260"/>
      <c r="I383" s="69"/>
    </row>
    <row r="384" spans="1:9">
      <c r="A384" s="213">
        <v>42832</v>
      </c>
      <c r="B384" s="155" t="s">
        <v>54</v>
      </c>
      <c r="C384" s="156" t="s">
        <v>144</v>
      </c>
      <c r="D384" s="159" t="s">
        <v>298</v>
      </c>
      <c r="E384" s="160" t="s">
        <v>56</v>
      </c>
      <c r="F384" s="69" t="s">
        <v>1569</v>
      </c>
      <c r="G384" s="259">
        <v>40</v>
      </c>
      <c r="H384" s="260"/>
      <c r="I384" s="69"/>
    </row>
    <row r="385" spans="1:9">
      <c r="A385" s="213">
        <v>42832</v>
      </c>
      <c r="B385" s="168" t="s">
        <v>54</v>
      </c>
      <c r="C385" s="189" t="s">
        <v>144</v>
      </c>
      <c r="D385" s="168" t="s">
        <v>200</v>
      </c>
      <c r="E385" s="155" t="s">
        <v>56</v>
      </c>
      <c r="F385" s="69" t="s">
        <v>1850</v>
      </c>
      <c r="G385" s="259">
        <v>162</v>
      </c>
      <c r="H385" s="260"/>
      <c r="I385" s="69"/>
    </row>
    <row r="386" spans="1:9">
      <c r="A386" s="213">
        <v>42832</v>
      </c>
      <c r="B386" s="168" t="s">
        <v>54</v>
      </c>
      <c r="C386" s="189" t="s">
        <v>144</v>
      </c>
      <c r="D386" s="168" t="s">
        <v>219</v>
      </c>
      <c r="E386" s="155" t="s">
        <v>56</v>
      </c>
      <c r="F386" s="69" t="s">
        <v>1850</v>
      </c>
      <c r="G386" s="259">
        <v>162</v>
      </c>
      <c r="H386" s="260"/>
      <c r="I386" s="69"/>
    </row>
    <row r="387" spans="1:9">
      <c r="A387" s="213">
        <v>42832</v>
      </c>
      <c r="B387" s="168" t="s">
        <v>54</v>
      </c>
      <c r="C387" s="189" t="s">
        <v>96</v>
      </c>
      <c r="D387" s="168" t="s">
        <v>187</v>
      </c>
      <c r="E387" s="155" t="s">
        <v>56</v>
      </c>
      <c r="F387" s="69" t="s">
        <v>1569</v>
      </c>
      <c r="G387" s="259">
        <v>83</v>
      </c>
      <c r="H387" s="260"/>
      <c r="I387" s="69"/>
    </row>
    <row r="388" spans="1:9">
      <c r="A388" s="213">
        <v>42832</v>
      </c>
      <c r="B388" s="168" t="s">
        <v>54</v>
      </c>
      <c r="C388" s="189" t="s">
        <v>144</v>
      </c>
      <c r="D388" s="168" t="s">
        <v>219</v>
      </c>
      <c r="E388" s="155" t="s">
        <v>56</v>
      </c>
      <c r="F388" s="69" t="s">
        <v>1648</v>
      </c>
      <c r="G388" s="259">
        <v>77</v>
      </c>
      <c r="H388" s="260"/>
      <c r="I388" s="69"/>
    </row>
    <row r="389" spans="1:9">
      <c r="A389" s="213">
        <v>42832</v>
      </c>
      <c r="B389" s="168" t="s">
        <v>54</v>
      </c>
      <c r="C389" s="189" t="s">
        <v>163</v>
      </c>
      <c r="D389" s="168" t="s">
        <v>195</v>
      </c>
      <c r="E389" s="155" t="s">
        <v>56</v>
      </c>
      <c r="F389" s="69" t="s">
        <v>1656</v>
      </c>
      <c r="G389" s="259">
        <v>48</v>
      </c>
      <c r="H389" s="260"/>
      <c r="I389" s="69"/>
    </row>
    <row r="390" spans="1:9">
      <c r="A390" s="213">
        <v>42832</v>
      </c>
      <c r="B390" s="168" t="s">
        <v>54</v>
      </c>
      <c r="C390" s="189" t="s">
        <v>163</v>
      </c>
      <c r="D390" s="168" t="s">
        <v>190</v>
      </c>
      <c r="E390" s="155" t="s">
        <v>56</v>
      </c>
      <c r="F390" s="69" t="s">
        <v>1851</v>
      </c>
      <c r="G390" s="259">
        <v>84</v>
      </c>
      <c r="H390" s="260"/>
      <c r="I390" s="69"/>
    </row>
    <row r="391" spans="1:9">
      <c r="A391" s="213">
        <v>42832</v>
      </c>
      <c r="B391" s="155" t="s">
        <v>54</v>
      </c>
      <c r="C391" s="189" t="s">
        <v>163</v>
      </c>
      <c r="D391" s="155" t="s">
        <v>153</v>
      </c>
      <c r="E391" s="168" t="s">
        <v>56</v>
      </c>
      <c r="F391" s="69" t="s">
        <v>1852</v>
      </c>
      <c r="G391" s="259">
        <v>40</v>
      </c>
      <c r="H391" s="260"/>
      <c r="I391" s="69"/>
    </row>
    <row r="392" spans="1:9">
      <c r="A392" s="213">
        <v>42832</v>
      </c>
      <c r="B392" s="155" t="s">
        <v>54</v>
      </c>
      <c r="C392" s="189" t="s">
        <v>163</v>
      </c>
      <c r="D392" s="155" t="s">
        <v>154</v>
      </c>
      <c r="E392" s="168" t="s">
        <v>56</v>
      </c>
      <c r="F392" s="69" t="s">
        <v>1853</v>
      </c>
      <c r="G392" s="259">
        <v>81</v>
      </c>
      <c r="H392" s="260"/>
      <c r="I392" s="69"/>
    </row>
    <row r="393" spans="1:9">
      <c r="A393" s="213">
        <v>42832</v>
      </c>
      <c r="B393" s="155" t="s">
        <v>54</v>
      </c>
      <c r="C393" s="164" t="s">
        <v>163</v>
      </c>
      <c r="D393" s="165" t="s">
        <v>170</v>
      </c>
      <c r="E393" s="242" t="s">
        <v>171</v>
      </c>
      <c r="F393" s="69" t="s">
        <v>1854</v>
      </c>
      <c r="G393" s="259">
        <v>24</v>
      </c>
      <c r="H393" s="260"/>
      <c r="I393" s="69"/>
    </row>
    <row r="394" spans="1:9">
      <c r="A394" s="213">
        <v>42832</v>
      </c>
      <c r="B394" s="155" t="s">
        <v>54</v>
      </c>
      <c r="C394" s="156" t="s">
        <v>45</v>
      </c>
      <c r="D394" s="159" t="s">
        <v>300</v>
      </c>
      <c r="E394" s="160" t="s">
        <v>56</v>
      </c>
      <c r="F394" s="69" t="s">
        <v>1648</v>
      </c>
      <c r="G394" s="259">
        <v>8</v>
      </c>
      <c r="H394" s="260"/>
      <c r="I394" s="69"/>
    </row>
    <row r="395" spans="1:9">
      <c r="A395" s="213">
        <v>42832</v>
      </c>
      <c r="B395" s="168" t="s">
        <v>54</v>
      </c>
      <c r="C395" s="189" t="s">
        <v>197</v>
      </c>
      <c r="D395" s="168" t="s">
        <v>198</v>
      </c>
      <c r="E395" s="155" t="s">
        <v>56</v>
      </c>
      <c r="F395" s="69" t="s">
        <v>1855</v>
      </c>
      <c r="G395" s="259">
        <v>32</v>
      </c>
      <c r="H395" s="260"/>
      <c r="I395" s="69"/>
    </row>
    <row r="396" spans="1:9">
      <c r="A396" s="213">
        <v>42832</v>
      </c>
      <c r="B396" s="155" t="s">
        <v>54</v>
      </c>
      <c r="C396" s="156" t="s">
        <v>144</v>
      </c>
      <c r="D396" s="159" t="s">
        <v>298</v>
      </c>
      <c r="E396" s="160" t="s">
        <v>56</v>
      </c>
      <c r="F396" s="69" t="s">
        <v>1856</v>
      </c>
      <c r="G396" s="259">
        <v>139</v>
      </c>
      <c r="H396" s="260"/>
      <c r="I396" s="69"/>
    </row>
    <row r="397" spans="1:9">
      <c r="A397" s="213">
        <v>42840</v>
      </c>
      <c r="B397" s="168" t="s">
        <v>54</v>
      </c>
      <c r="C397" s="189" t="s">
        <v>82</v>
      </c>
      <c r="D397" s="168" t="s">
        <v>192</v>
      </c>
      <c r="E397" s="155" t="s">
        <v>56</v>
      </c>
      <c r="F397" s="69" t="s">
        <v>1857</v>
      </c>
      <c r="G397" s="259">
        <v>10</v>
      </c>
      <c r="H397" s="260"/>
      <c r="I397" s="69"/>
    </row>
    <row r="398" spans="1:9">
      <c r="A398" s="213">
        <v>42840</v>
      </c>
      <c r="B398" s="155" t="s">
        <v>54</v>
      </c>
      <c r="C398" s="156" t="s">
        <v>144</v>
      </c>
      <c r="D398" s="159" t="s">
        <v>298</v>
      </c>
      <c r="E398" s="160" t="s">
        <v>56</v>
      </c>
      <c r="F398" s="69" t="s">
        <v>1569</v>
      </c>
      <c r="G398" s="259">
        <v>110</v>
      </c>
      <c r="H398" s="260"/>
      <c r="I398" s="69"/>
    </row>
    <row r="399" spans="1:9">
      <c r="A399" s="213">
        <v>42840</v>
      </c>
      <c r="B399" s="168" t="s">
        <v>54</v>
      </c>
      <c r="C399" s="189" t="s">
        <v>38</v>
      </c>
      <c r="D399" s="168" t="s">
        <v>142</v>
      </c>
      <c r="E399" s="155" t="s">
        <v>56</v>
      </c>
      <c r="F399" s="69" t="s">
        <v>1858</v>
      </c>
      <c r="G399" s="259">
        <v>37</v>
      </c>
      <c r="H399" s="260"/>
      <c r="I399" s="69"/>
    </row>
    <row r="400" spans="1:9">
      <c r="A400" s="213">
        <v>42840</v>
      </c>
      <c r="B400" s="155" t="s">
        <v>54</v>
      </c>
      <c r="C400" s="156" t="s">
        <v>36</v>
      </c>
      <c r="D400" s="159" t="s">
        <v>353</v>
      </c>
      <c r="E400" s="160" t="s">
        <v>56</v>
      </c>
      <c r="F400" s="69" t="s">
        <v>1652</v>
      </c>
      <c r="G400" s="259">
        <v>14</v>
      </c>
      <c r="H400" s="260"/>
      <c r="I400" s="69"/>
    </row>
    <row r="401" spans="1:9">
      <c r="A401" s="213">
        <v>42840</v>
      </c>
      <c r="B401" s="155" t="s">
        <v>54</v>
      </c>
      <c r="C401" s="156" t="s">
        <v>39</v>
      </c>
      <c r="D401" s="159" t="s">
        <v>363</v>
      </c>
      <c r="E401" s="160" t="s">
        <v>56</v>
      </c>
      <c r="F401" s="69" t="s">
        <v>1694</v>
      </c>
      <c r="G401" s="259">
        <v>10</v>
      </c>
      <c r="H401" s="260"/>
      <c r="I401" s="69"/>
    </row>
    <row r="402" spans="1:9">
      <c r="A402" s="213">
        <v>42840</v>
      </c>
      <c r="B402" s="155" t="s">
        <v>54</v>
      </c>
      <c r="C402" s="156" t="s">
        <v>27</v>
      </c>
      <c r="D402" s="159" t="s">
        <v>338</v>
      </c>
      <c r="E402" s="160" t="s">
        <v>56</v>
      </c>
      <c r="F402" s="69" t="s">
        <v>1645</v>
      </c>
      <c r="G402" s="259">
        <v>40</v>
      </c>
      <c r="H402" s="260"/>
      <c r="I402" s="69"/>
    </row>
    <row r="403" spans="1:9">
      <c r="A403" s="213">
        <v>42840</v>
      </c>
      <c r="B403" s="155" t="s">
        <v>54</v>
      </c>
      <c r="C403" s="156" t="s">
        <v>144</v>
      </c>
      <c r="D403" s="159" t="s">
        <v>299</v>
      </c>
      <c r="E403" s="160" t="s">
        <v>56</v>
      </c>
      <c r="F403" s="69" t="s">
        <v>1569</v>
      </c>
      <c r="G403" s="259">
        <v>81</v>
      </c>
      <c r="H403" s="260"/>
      <c r="I403" s="69"/>
    </row>
    <row r="404" spans="1:9">
      <c r="A404" s="213">
        <v>42840</v>
      </c>
      <c r="B404" s="155" t="s">
        <v>54</v>
      </c>
      <c r="C404" s="156" t="s">
        <v>36</v>
      </c>
      <c r="D404" s="159" t="s">
        <v>361</v>
      </c>
      <c r="E404" s="160" t="s">
        <v>56</v>
      </c>
      <c r="F404" s="69" t="s">
        <v>1648</v>
      </c>
      <c r="G404" s="259">
        <v>29</v>
      </c>
      <c r="H404" s="260"/>
      <c r="I404" s="69"/>
    </row>
    <row r="405" spans="1:9">
      <c r="A405" s="213">
        <v>42840</v>
      </c>
      <c r="B405" s="155" t="s">
        <v>54</v>
      </c>
      <c r="C405" s="156" t="s">
        <v>197</v>
      </c>
      <c r="D405" s="159" t="s">
        <v>373</v>
      </c>
      <c r="E405" s="160" t="s">
        <v>56</v>
      </c>
      <c r="F405" s="69" t="s">
        <v>1652</v>
      </c>
      <c r="G405" s="259">
        <v>66</v>
      </c>
      <c r="H405" s="260"/>
      <c r="I405" s="69"/>
    </row>
    <row r="406" spans="1:9">
      <c r="A406" s="213">
        <v>42840</v>
      </c>
      <c r="B406" s="155" t="s">
        <v>54</v>
      </c>
      <c r="C406" s="161" t="s">
        <v>82</v>
      </c>
      <c r="D406" s="166" t="s">
        <v>100</v>
      </c>
      <c r="E406" s="159" t="s">
        <v>84</v>
      </c>
      <c r="F406" s="69" t="s">
        <v>1645</v>
      </c>
      <c r="G406" s="259">
        <v>16</v>
      </c>
      <c r="H406" s="260"/>
      <c r="I406" s="69"/>
    </row>
    <row r="407" spans="1:9">
      <c r="A407" s="213">
        <v>42840</v>
      </c>
      <c r="B407" s="168" t="s">
        <v>54</v>
      </c>
      <c r="C407" s="189" t="s">
        <v>38</v>
      </c>
      <c r="D407" s="168" t="s">
        <v>142</v>
      </c>
      <c r="E407" s="155" t="s">
        <v>56</v>
      </c>
      <c r="F407" s="69" t="s">
        <v>1859</v>
      </c>
      <c r="G407" s="259">
        <v>10</v>
      </c>
      <c r="H407" s="260"/>
      <c r="I407" s="69"/>
    </row>
    <row r="408" spans="1:9">
      <c r="A408" s="213">
        <v>42840</v>
      </c>
      <c r="B408" s="168" t="s">
        <v>54</v>
      </c>
      <c r="C408" s="189" t="s">
        <v>144</v>
      </c>
      <c r="D408" s="168" t="s">
        <v>200</v>
      </c>
      <c r="E408" s="155" t="s">
        <v>56</v>
      </c>
      <c r="F408" s="69" t="s">
        <v>1860</v>
      </c>
      <c r="G408" s="259">
        <v>20</v>
      </c>
      <c r="H408" s="260"/>
      <c r="I408" s="69"/>
    </row>
    <row r="409" spans="1:9">
      <c r="A409" s="213">
        <v>42840</v>
      </c>
      <c r="B409" s="168" t="s">
        <v>54</v>
      </c>
      <c r="C409" s="189" t="s">
        <v>144</v>
      </c>
      <c r="D409" s="168" t="s">
        <v>219</v>
      </c>
      <c r="E409" s="155" t="s">
        <v>56</v>
      </c>
      <c r="F409" s="69" t="s">
        <v>1860</v>
      </c>
      <c r="G409" s="259">
        <v>20</v>
      </c>
      <c r="H409" s="260"/>
      <c r="I409" s="69"/>
    </row>
    <row r="410" spans="1:9">
      <c r="A410" s="213">
        <v>42840</v>
      </c>
      <c r="B410" s="168" t="s">
        <v>54</v>
      </c>
      <c r="C410" s="189" t="s">
        <v>46</v>
      </c>
      <c r="D410" s="168" t="s">
        <v>218</v>
      </c>
      <c r="E410" s="155" t="s">
        <v>56</v>
      </c>
      <c r="F410" s="69" t="s">
        <v>1861</v>
      </c>
      <c r="G410" s="259">
        <v>110</v>
      </c>
      <c r="H410" s="260"/>
      <c r="I410" s="69"/>
    </row>
    <row r="411" ht="24" spans="1:9">
      <c r="A411" s="213">
        <v>42840</v>
      </c>
      <c r="B411" s="155" t="s">
        <v>54</v>
      </c>
      <c r="C411" s="156" t="s">
        <v>45</v>
      </c>
      <c r="D411" s="159" t="s">
        <v>352</v>
      </c>
      <c r="E411" s="160" t="s">
        <v>56</v>
      </c>
      <c r="F411" s="69" t="s">
        <v>1862</v>
      </c>
      <c r="G411" s="259">
        <v>323</v>
      </c>
      <c r="H411" s="260"/>
      <c r="I411" s="69"/>
    </row>
    <row r="412" spans="1:9">
      <c r="A412" s="213">
        <v>42840</v>
      </c>
      <c r="B412" s="155" t="s">
        <v>54</v>
      </c>
      <c r="C412" s="156" t="s">
        <v>45</v>
      </c>
      <c r="D412" s="159" t="s">
        <v>352</v>
      </c>
      <c r="E412" s="160" t="s">
        <v>56</v>
      </c>
      <c r="F412" s="69" t="s">
        <v>1863</v>
      </c>
      <c r="G412" s="259">
        <v>59</v>
      </c>
      <c r="H412" s="260"/>
      <c r="I412" s="69"/>
    </row>
    <row r="413" spans="1:9">
      <c r="A413" s="213">
        <v>42840</v>
      </c>
      <c r="B413" s="155" t="s">
        <v>54</v>
      </c>
      <c r="C413" s="156" t="s">
        <v>45</v>
      </c>
      <c r="D413" s="159" t="s">
        <v>352</v>
      </c>
      <c r="E413" s="160" t="s">
        <v>56</v>
      </c>
      <c r="F413" s="69" t="s">
        <v>1864</v>
      </c>
      <c r="G413" s="259">
        <v>45</v>
      </c>
      <c r="H413" s="260"/>
      <c r="I413" s="69"/>
    </row>
    <row r="414" spans="1:9">
      <c r="A414" s="213">
        <v>42840</v>
      </c>
      <c r="B414" s="155" t="s">
        <v>54</v>
      </c>
      <c r="C414" s="156" t="s">
        <v>36</v>
      </c>
      <c r="D414" s="159" t="s">
        <v>361</v>
      </c>
      <c r="E414" s="160" t="s">
        <v>56</v>
      </c>
      <c r="F414" s="69" t="s">
        <v>1652</v>
      </c>
      <c r="G414" s="259">
        <v>53</v>
      </c>
      <c r="H414" s="260"/>
      <c r="I414" s="69"/>
    </row>
    <row r="415" spans="1:9">
      <c r="A415" s="213">
        <v>42840</v>
      </c>
      <c r="B415" s="155" t="s">
        <v>54</v>
      </c>
      <c r="C415" s="156" t="s">
        <v>127</v>
      </c>
      <c r="D415" s="159" t="s">
        <v>279</v>
      </c>
      <c r="E415" s="160" t="s">
        <v>56</v>
      </c>
      <c r="F415" s="69" t="s">
        <v>1645</v>
      </c>
      <c r="G415" s="259">
        <v>13</v>
      </c>
      <c r="H415" s="260"/>
      <c r="I415" s="69"/>
    </row>
    <row r="416" spans="1:9">
      <c r="A416" s="213">
        <v>42840</v>
      </c>
      <c r="B416" s="155" t="s">
        <v>54</v>
      </c>
      <c r="C416" s="156" t="s">
        <v>27</v>
      </c>
      <c r="D416" s="159" t="s">
        <v>338</v>
      </c>
      <c r="E416" s="160" t="s">
        <v>56</v>
      </c>
      <c r="F416" s="69" t="s">
        <v>1865</v>
      </c>
      <c r="G416" s="259">
        <v>48</v>
      </c>
      <c r="H416" s="260"/>
      <c r="I416" s="69"/>
    </row>
    <row r="417" spans="1:9">
      <c r="A417" s="213">
        <v>42840</v>
      </c>
      <c r="B417" s="155" t="s">
        <v>54</v>
      </c>
      <c r="C417" s="156" t="s">
        <v>30</v>
      </c>
      <c r="D417" s="159" t="s">
        <v>365</v>
      </c>
      <c r="E417" s="160" t="s">
        <v>56</v>
      </c>
      <c r="F417" s="69" t="s">
        <v>812</v>
      </c>
      <c r="G417" s="259">
        <v>9</v>
      </c>
      <c r="H417" s="260"/>
      <c r="I417" s="69"/>
    </row>
    <row r="418" spans="1:9">
      <c r="A418" s="213">
        <v>42840</v>
      </c>
      <c r="B418" s="155" t="s">
        <v>54</v>
      </c>
      <c r="C418" s="156" t="s">
        <v>30</v>
      </c>
      <c r="D418" s="159" t="s">
        <v>364</v>
      </c>
      <c r="E418" s="160" t="s">
        <v>56</v>
      </c>
      <c r="F418" s="69" t="s">
        <v>1866</v>
      </c>
      <c r="G418" s="259">
        <v>234</v>
      </c>
      <c r="H418" s="260"/>
      <c r="I418" s="69"/>
    </row>
    <row r="419" spans="1:9">
      <c r="A419" s="213">
        <v>42840</v>
      </c>
      <c r="B419" s="155" t="s">
        <v>54</v>
      </c>
      <c r="C419" s="156" t="s">
        <v>30</v>
      </c>
      <c r="D419" s="159" t="s">
        <v>283</v>
      </c>
      <c r="E419" s="160" t="s">
        <v>56</v>
      </c>
      <c r="F419" s="69" t="s">
        <v>1652</v>
      </c>
      <c r="G419" s="259">
        <v>76</v>
      </c>
      <c r="H419" s="260"/>
      <c r="I419" s="69"/>
    </row>
    <row r="420" spans="1:9">
      <c r="A420" s="213">
        <v>42840</v>
      </c>
      <c r="B420" s="155" t="s">
        <v>54</v>
      </c>
      <c r="C420" s="156" t="s">
        <v>144</v>
      </c>
      <c r="D420" s="159" t="s">
        <v>299</v>
      </c>
      <c r="E420" s="160" t="s">
        <v>56</v>
      </c>
      <c r="F420" s="69" t="s">
        <v>1867</v>
      </c>
      <c r="G420" s="259">
        <v>24</v>
      </c>
      <c r="H420" s="260"/>
      <c r="I420" s="69"/>
    </row>
    <row r="421" spans="1:9">
      <c r="A421" s="213">
        <v>42840</v>
      </c>
      <c r="B421" s="168" t="s">
        <v>54</v>
      </c>
      <c r="C421" s="189" t="s">
        <v>46</v>
      </c>
      <c r="D421" s="168" t="s">
        <v>217</v>
      </c>
      <c r="E421" s="155" t="s">
        <v>56</v>
      </c>
      <c r="F421" s="69" t="s">
        <v>1648</v>
      </c>
      <c r="G421" s="259">
        <v>240</v>
      </c>
      <c r="H421" s="260"/>
      <c r="I421" s="69"/>
    </row>
    <row r="422" spans="1:9">
      <c r="A422" s="213">
        <v>42840</v>
      </c>
      <c r="B422" s="168" t="s">
        <v>54</v>
      </c>
      <c r="C422" s="189" t="s">
        <v>38</v>
      </c>
      <c r="D422" s="168" t="s">
        <v>142</v>
      </c>
      <c r="E422" s="155" t="s">
        <v>56</v>
      </c>
      <c r="F422" s="69" t="s">
        <v>1868</v>
      </c>
      <c r="G422" s="259">
        <v>433</v>
      </c>
      <c r="H422" s="260"/>
      <c r="I422" s="69"/>
    </row>
    <row r="423" spans="1:9">
      <c r="A423" s="213">
        <v>42840</v>
      </c>
      <c r="B423" s="155" t="s">
        <v>54</v>
      </c>
      <c r="C423" s="156" t="s">
        <v>36</v>
      </c>
      <c r="D423" s="159" t="s">
        <v>361</v>
      </c>
      <c r="E423" s="160" t="s">
        <v>56</v>
      </c>
      <c r="F423" s="69" t="s">
        <v>1648</v>
      </c>
      <c r="G423" s="259">
        <v>17</v>
      </c>
      <c r="H423" s="260"/>
      <c r="I423" s="69"/>
    </row>
    <row r="424" spans="1:9">
      <c r="A424" s="213">
        <v>42840</v>
      </c>
      <c r="B424" s="168" t="s">
        <v>54</v>
      </c>
      <c r="C424" s="189" t="s">
        <v>340</v>
      </c>
      <c r="D424" s="168" t="s">
        <v>209</v>
      </c>
      <c r="E424" s="155" t="s">
        <v>56</v>
      </c>
      <c r="F424" s="69" t="s">
        <v>1653</v>
      </c>
      <c r="G424" s="259">
        <v>290</v>
      </c>
      <c r="H424" s="260"/>
      <c r="I424" s="69"/>
    </row>
    <row r="425" spans="1:9">
      <c r="A425" s="213">
        <v>42840</v>
      </c>
      <c r="B425" s="168" t="s">
        <v>54</v>
      </c>
      <c r="C425" s="189" t="s">
        <v>38</v>
      </c>
      <c r="D425" s="168" t="s">
        <v>142</v>
      </c>
      <c r="E425" s="155" t="s">
        <v>56</v>
      </c>
      <c r="F425" s="69" t="s">
        <v>690</v>
      </c>
      <c r="G425" s="259">
        <v>5</v>
      </c>
      <c r="H425" s="260"/>
      <c r="I425" s="69"/>
    </row>
    <row r="426" spans="1:9">
      <c r="A426" s="213">
        <v>42840</v>
      </c>
      <c r="B426" s="155" t="s">
        <v>54</v>
      </c>
      <c r="C426" s="156" t="s">
        <v>27</v>
      </c>
      <c r="D426" s="159" t="s">
        <v>339</v>
      </c>
      <c r="E426" s="160" t="s">
        <v>56</v>
      </c>
      <c r="F426" s="69" t="s">
        <v>1869</v>
      </c>
      <c r="G426" s="259">
        <v>20</v>
      </c>
      <c r="H426" s="260"/>
      <c r="I426" s="69"/>
    </row>
    <row r="427" spans="1:9">
      <c r="A427" s="213">
        <v>42840</v>
      </c>
      <c r="B427" s="155" t="s">
        <v>54</v>
      </c>
      <c r="C427" s="156" t="s">
        <v>27</v>
      </c>
      <c r="D427" s="159" t="s">
        <v>292</v>
      </c>
      <c r="E427" s="160" t="s">
        <v>56</v>
      </c>
      <c r="F427" s="69" t="s">
        <v>1617</v>
      </c>
      <c r="G427" s="259">
        <v>15</v>
      </c>
      <c r="H427" s="260"/>
      <c r="I427" s="69"/>
    </row>
    <row r="428" spans="1:9">
      <c r="A428" s="213">
        <v>42840</v>
      </c>
      <c r="B428" s="155" t="s">
        <v>54</v>
      </c>
      <c r="C428" s="156" t="s">
        <v>39</v>
      </c>
      <c r="D428" s="159" t="s">
        <v>376</v>
      </c>
      <c r="E428" s="160" t="s">
        <v>56</v>
      </c>
      <c r="F428" s="69" t="s">
        <v>1870</v>
      </c>
      <c r="G428" s="259">
        <v>214</v>
      </c>
      <c r="H428" s="260"/>
      <c r="I428" s="69"/>
    </row>
    <row r="429" spans="1:9">
      <c r="A429" s="213">
        <v>42840</v>
      </c>
      <c r="B429" s="155" t="s">
        <v>54</v>
      </c>
      <c r="C429" s="156" t="s">
        <v>39</v>
      </c>
      <c r="D429" s="159" t="s">
        <v>377</v>
      </c>
      <c r="E429" s="160" t="s">
        <v>56</v>
      </c>
      <c r="F429" s="69" t="s">
        <v>1870</v>
      </c>
      <c r="G429" s="259">
        <v>262</v>
      </c>
      <c r="H429" s="260"/>
      <c r="I429" s="69"/>
    </row>
    <row r="430" spans="1:9">
      <c r="A430" s="213">
        <v>42840</v>
      </c>
      <c r="B430" s="155" t="s">
        <v>54</v>
      </c>
      <c r="C430" s="156" t="s">
        <v>197</v>
      </c>
      <c r="D430" s="159" t="s">
        <v>373</v>
      </c>
      <c r="E430" s="160" t="s">
        <v>56</v>
      </c>
      <c r="F430" s="69" t="s">
        <v>1698</v>
      </c>
      <c r="G430" s="259">
        <v>92</v>
      </c>
      <c r="H430" s="260"/>
      <c r="I430" s="69"/>
    </row>
    <row r="431" spans="1:9">
      <c r="A431" s="213">
        <v>42840</v>
      </c>
      <c r="B431" s="168" t="s">
        <v>54</v>
      </c>
      <c r="C431" s="189" t="s">
        <v>144</v>
      </c>
      <c r="D431" s="168" t="s">
        <v>200</v>
      </c>
      <c r="E431" s="155" t="s">
        <v>56</v>
      </c>
      <c r="F431" s="69" t="s">
        <v>1648</v>
      </c>
      <c r="G431" s="259">
        <v>10</v>
      </c>
      <c r="H431" s="260"/>
      <c r="I431" s="69"/>
    </row>
    <row r="432" spans="1:9">
      <c r="A432" s="213">
        <v>42840</v>
      </c>
      <c r="B432" s="168" t="s">
        <v>54</v>
      </c>
      <c r="C432" s="189" t="s">
        <v>144</v>
      </c>
      <c r="D432" s="168" t="s">
        <v>219</v>
      </c>
      <c r="E432" s="155" t="s">
        <v>56</v>
      </c>
      <c r="F432" s="69" t="s">
        <v>1648</v>
      </c>
      <c r="G432" s="259">
        <v>10</v>
      </c>
      <c r="H432" s="260"/>
      <c r="I432" s="69"/>
    </row>
    <row r="433" spans="1:9">
      <c r="A433" s="213">
        <v>42840</v>
      </c>
      <c r="B433" s="155" t="s">
        <v>54</v>
      </c>
      <c r="C433" s="156" t="s">
        <v>36</v>
      </c>
      <c r="D433" s="159" t="s">
        <v>361</v>
      </c>
      <c r="E433" s="160" t="s">
        <v>56</v>
      </c>
      <c r="F433" s="69" t="s">
        <v>1652</v>
      </c>
      <c r="G433" s="259">
        <v>364</v>
      </c>
      <c r="H433" s="260"/>
      <c r="I433" s="69"/>
    </row>
    <row r="434" spans="1:9">
      <c r="A434" s="213">
        <v>42840</v>
      </c>
      <c r="B434" s="155" t="s">
        <v>54</v>
      </c>
      <c r="C434" s="156" t="s">
        <v>36</v>
      </c>
      <c r="D434" s="159" t="s">
        <v>361</v>
      </c>
      <c r="E434" s="160" t="s">
        <v>56</v>
      </c>
      <c r="F434" s="69" t="s">
        <v>1652</v>
      </c>
      <c r="G434" s="259">
        <v>284</v>
      </c>
      <c r="H434" s="260"/>
      <c r="I434" s="69"/>
    </row>
    <row r="435" spans="1:9">
      <c r="A435" s="213">
        <v>42840</v>
      </c>
      <c r="B435" s="168" t="s">
        <v>54</v>
      </c>
      <c r="C435" s="189" t="s">
        <v>144</v>
      </c>
      <c r="D435" s="168" t="s">
        <v>219</v>
      </c>
      <c r="E435" s="155" t="s">
        <v>56</v>
      </c>
      <c r="F435" s="69" t="s">
        <v>1871</v>
      </c>
      <c r="G435" s="259">
        <v>241</v>
      </c>
      <c r="H435" s="260"/>
      <c r="I435" s="69"/>
    </row>
    <row r="436" spans="1:9">
      <c r="A436" s="213">
        <v>42840</v>
      </c>
      <c r="B436" s="155" t="s">
        <v>54</v>
      </c>
      <c r="C436" s="156" t="s">
        <v>39</v>
      </c>
      <c r="D436" s="159" t="s">
        <v>376</v>
      </c>
      <c r="E436" s="160" t="s">
        <v>56</v>
      </c>
      <c r="F436" s="69" t="s">
        <v>1872</v>
      </c>
      <c r="G436" s="259">
        <v>124</v>
      </c>
      <c r="H436" s="260"/>
      <c r="I436" s="69"/>
    </row>
    <row r="437" spans="1:9">
      <c r="A437" s="213">
        <v>42840</v>
      </c>
      <c r="B437" s="155" t="s">
        <v>54</v>
      </c>
      <c r="C437" s="156" t="s">
        <v>39</v>
      </c>
      <c r="D437" s="159" t="s">
        <v>377</v>
      </c>
      <c r="E437" s="160" t="s">
        <v>56</v>
      </c>
      <c r="F437" s="69" t="s">
        <v>1872</v>
      </c>
      <c r="G437" s="259">
        <v>124</v>
      </c>
      <c r="H437" s="260"/>
      <c r="I437" s="69"/>
    </row>
    <row r="438" spans="1:9">
      <c r="A438" s="213">
        <v>42847</v>
      </c>
      <c r="B438" s="168" t="s">
        <v>54</v>
      </c>
      <c r="C438" s="167" t="s">
        <v>27</v>
      </c>
      <c r="D438" s="154" t="s">
        <v>424</v>
      </c>
      <c r="E438" s="154" t="s">
        <v>342</v>
      </c>
      <c r="F438" s="69" t="s">
        <v>1873</v>
      </c>
      <c r="G438" s="259">
        <v>190</v>
      </c>
      <c r="H438" s="260"/>
      <c r="I438" s="69"/>
    </row>
    <row r="439" spans="1:9">
      <c r="A439" s="213">
        <v>42847</v>
      </c>
      <c r="B439" s="168" t="s">
        <v>54</v>
      </c>
      <c r="C439" s="167" t="s">
        <v>480</v>
      </c>
      <c r="D439" s="165" t="s">
        <v>481</v>
      </c>
      <c r="E439" s="154" t="s">
        <v>56</v>
      </c>
      <c r="F439" s="69" t="s">
        <v>1648</v>
      </c>
      <c r="G439" s="259">
        <v>200</v>
      </c>
      <c r="H439" s="260"/>
      <c r="I439" s="69"/>
    </row>
    <row r="440" spans="1:9">
      <c r="A440" s="213">
        <v>42847</v>
      </c>
      <c r="B440" s="168" t="s">
        <v>54</v>
      </c>
      <c r="C440" s="167" t="s">
        <v>480</v>
      </c>
      <c r="D440" s="165" t="s">
        <v>483</v>
      </c>
      <c r="E440" s="154" t="s">
        <v>56</v>
      </c>
      <c r="F440" s="69" t="s">
        <v>1698</v>
      </c>
      <c r="G440" s="259">
        <v>52</v>
      </c>
      <c r="H440" s="260"/>
      <c r="I440" s="69"/>
    </row>
    <row r="441" spans="1:9">
      <c r="A441" s="213">
        <v>42847</v>
      </c>
      <c r="B441" s="168" t="s">
        <v>54</v>
      </c>
      <c r="C441" s="167" t="s">
        <v>480</v>
      </c>
      <c r="D441" s="165" t="s">
        <v>484</v>
      </c>
      <c r="E441" s="154" t="s">
        <v>56</v>
      </c>
      <c r="F441" s="69" t="s">
        <v>1698</v>
      </c>
      <c r="G441" s="259">
        <v>52</v>
      </c>
      <c r="H441" s="260"/>
      <c r="I441" s="69"/>
    </row>
    <row r="442" spans="1:9">
      <c r="A442" s="213">
        <v>42847</v>
      </c>
      <c r="B442" s="168" t="s">
        <v>54</v>
      </c>
      <c r="C442" s="167" t="s">
        <v>480</v>
      </c>
      <c r="D442" s="165" t="s">
        <v>485</v>
      </c>
      <c r="E442" s="154" t="s">
        <v>56</v>
      </c>
      <c r="F442" s="69" t="s">
        <v>1698</v>
      </c>
      <c r="G442" s="259">
        <v>40</v>
      </c>
      <c r="H442" s="260"/>
      <c r="I442" s="69"/>
    </row>
    <row r="443" spans="1:9">
      <c r="A443" s="213">
        <v>42847</v>
      </c>
      <c r="B443" s="168" t="s">
        <v>54</v>
      </c>
      <c r="C443" s="167" t="s">
        <v>480</v>
      </c>
      <c r="D443" s="165" t="s">
        <v>486</v>
      </c>
      <c r="E443" s="154" t="s">
        <v>56</v>
      </c>
      <c r="F443" s="69" t="s">
        <v>1698</v>
      </c>
      <c r="G443" s="259">
        <v>52</v>
      </c>
      <c r="H443" s="260"/>
      <c r="I443" s="69"/>
    </row>
    <row r="444" spans="1:9">
      <c r="A444" s="213">
        <v>42847</v>
      </c>
      <c r="B444" s="168" t="s">
        <v>54</v>
      </c>
      <c r="C444" s="167" t="s">
        <v>480</v>
      </c>
      <c r="D444" s="165" t="s">
        <v>487</v>
      </c>
      <c r="E444" s="154" t="s">
        <v>56</v>
      </c>
      <c r="F444" s="69" t="s">
        <v>1698</v>
      </c>
      <c r="G444" s="259">
        <v>40</v>
      </c>
      <c r="H444" s="260"/>
      <c r="I444" s="69"/>
    </row>
    <row r="445" spans="1:9">
      <c r="A445" s="213">
        <v>42847</v>
      </c>
      <c r="B445" s="168" t="s">
        <v>54</v>
      </c>
      <c r="C445" s="167" t="s">
        <v>480</v>
      </c>
      <c r="D445" s="165" t="s">
        <v>488</v>
      </c>
      <c r="E445" s="154" t="s">
        <v>56</v>
      </c>
      <c r="F445" s="69" t="s">
        <v>1698</v>
      </c>
      <c r="G445" s="259">
        <v>52</v>
      </c>
      <c r="H445" s="260"/>
      <c r="I445" s="69"/>
    </row>
    <row r="446" spans="1:9">
      <c r="A446" s="213">
        <v>42847</v>
      </c>
      <c r="B446" s="168" t="s">
        <v>54</v>
      </c>
      <c r="C446" s="167" t="s">
        <v>480</v>
      </c>
      <c r="D446" s="165" t="s">
        <v>489</v>
      </c>
      <c r="E446" s="154" t="s">
        <v>56</v>
      </c>
      <c r="F446" s="69" t="s">
        <v>1698</v>
      </c>
      <c r="G446" s="259">
        <v>40</v>
      </c>
      <c r="H446" s="260"/>
      <c r="I446" s="69"/>
    </row>
    <row r="447" spans="1:9">
      <c r="A447" s="213">
        <v>42847</v>
      </c>
      <c r="B447" s="168" t="s">
        <v>54</v>
      </c>
      <c r="C447" s="167" t="s">
        <v>33</v>
      </c>
      <c r="D447" s="154" t="s">
        <v>374</v>
      </c>
      <c r="E447" s="154" t="s">
        <v>280</v>
      </c>
      <c r="F447" s="69" t="s">
        <v>1874</v>
      </c>
      <c r="G447" s="259">
        <v>79</v>
      </c>
      <c r="H447" s="260"/>
      <c r="I447" s="69"/>
    </row>
    <row r="448" spans="1:9">
      <c r="A448" s="213">
        <v>42847</v>
      </c>
      <c r="B448" s="168" t="s">
        <v>54</v>
      </c>
      <c r="C448" s="167" t="s">
        <v>36</v>
      </c>
      <c r="D448" s="154" t="s">
        <v>361</v>
      </c>
      <c r="E448" s="154" t="s">
        <v>342</v>
      </c>
      <c r="F448" s="69" t="s">
        <v>1652</v>
      </c>
      <c r="G448" s="259">
        <v>38</v>
      </c>
      <c r="H448" s="260"/>
      <c r="I448" s="69"/>
    </row>
    <row r="449" spans="1:9">
      <c r="A449" s="213">
        <v>42847</v>
      </c>
      <c r="B449" s="168" t="s">
        <v>54</v>
      </c>
      <c r="C449" s="167" t="s">
        <v>33</v>
      </c>
      <c r="D449" s="154" t="s">
        <v>375</v>
      </c>
      <c r="E449" s="154" t="s">
        <v>280</v>
      </c>
      <c r="F449" s="69" t="s">
        <v>1874</v>
      </c>
      <c r="G449" s="259">
        <v>91</v>
      </c>
      <c r="H449" s="260"/>
      <c r="I449" s="69"/>
    </row>
    <row r="450" ht="24" spans="1:9">
      <c r="A450" s="213">
        <v>42847</v>
      </c>
      <c r="B450" s="168" t="s">
        <v>54</v>
      </c>
      <c r="C450" s="167" t="s">
        <v>39</v>
      </c>
      <c r="D450" s="154" t="s">
        <v>363</v>
      </c>
      <c r="E450" s="154" t="s">
        <v>342</v>
      </c>
      <c r="F450" s="69" t="s">
        <v>1875</v>
      </c>
      <c r="G450" s="259">
        <v>311</v>
      </c>
      <c r="H450" s="260"/>
      <c r="I450" s="69"/>
    </row>
    <row r="451" spans="1:9">
      <c r="A451" s="213">
        <v>42847</v>
      </c>
      <c r="B451" s="168" t="s">
        <v>54</v>
      </c>
      <c r="C451" s="167" t="s">
        <v>340</v>
      </c>
      <c r="D451" s="154" t="s">
        <v>378</v>
      </c>
      <c r="E451" s="154" t="s">
        <v>342</v>
      </c>
      <c r="F451" s="69" t="s">
        <v>1681</v>
      </c>
      <c r="G451" s="259">
        <v>60</v>
      </c>
      <c r="H451" s="260"/>
      <c r="I451" s="69"/>
    </row>
    <row r="452" spans="1:9">
      <c r="A452" s="213">
        <v>42847</v>
      </c>
      <c r="B452" s="168" t="s">
        <v>54</v>
      </c>
      <c r="C452" s="167" t="s">
        <v>27</v>
      </c>
      <c r="D452" s="154" t="s">
        <v>292</v>
      </c>
      <c r="E452" s="154" t="s">
        <v>278</v>
      </c>
      <c r="F452" s="69" t="s">
        <v>1876</v>
      </c>
      <c r="G452" s="259">
        <v>48</v>
      </c>
      <c r="H452" s="260"/>
      <c r="I452" s="69"/>
    </row>
    <row r="453" spans="1:9">
      <c r="A453" s="213">
        <v>42847</v>
      </c>
      <c r="B453" s="168" t="s">
        <v>54</v>
      </c>
      <c r="C453" s="167" t="s">
        <v>36</v>
      </c>
      <c r="D453" s="154" t="s">
        <v>353</v>
      </c>
      <c r="E453" s="154" t="s">
        <v>280</v>
      </c>
      <c r="F453" s="69" t="s">
        <v>1698</v>
      </c>
      <c r="G453" s="259">
        <v>375</v>
      </c>
      <c r="H453" s="260"/>
      <c r="I453" s="69"/>
    </row>
    <row r="454" spans="1:9">
      <c r="A454" s="213">
        <v>42847</v>
      </c>
      <c r="B454" s="168" t="s">
        <v>54</v>
      </c>
      <c r="C454" s="167" t="s">
        <v>27</v>
      </c>
      <c r="D454" s="154" t="s">
        <v>338</v>
      </c>
      <c r="E454" s="154" t="s">
        <v>278</v>
      </c>
      <c r="F454" s="69" t="s">
        <v>1648</v>
      </c>
      <c r="G454" s="259">
        <v>30</v>
      </c>
      <c r="H454" s="260"/>
      <c r="I454" s="69"/>
    </row>
    <row r="455" spans="1:9">
      <c r="A455" s="213">
        <v>42847</v>
      </c>
      <c r="B455" s="168" t="s">
        <v>54</v>
      </c>
      <c r="C455" s="167" t="s">
        <v>36</v>
      </c>
      <c r="D455" s="154" t="s">
        <v>293</v>
      </c>
      <c r="E455" s="154" t="s">
        <v>278</v>
      </c>
      <c r="F455" s="69" t="s">
        <v>1652</v>
      </c>
      <c r="G455" s="259">
        <v>17</v>
      </c>
      <c r="H455" s="260"/>
      <c r="I455" s="69"/>
    </row>
    <row r="456" spans="1:9">
      <c r="A456" s="213">
        <v>42852</v>
      </c>
      <c r="B456" s="168" t="s">
        <v>54</v>
      </c>
      <c r="C456" s="167" t="s">
        <v>144</v>
      </c>
      <c r="D456" s="154" t="s">
        <v>298</v>
      </c>
      <c r="E456" s="154" t="s">
        <v>261</v>
      </c>
      <c r="F456" s="69" t="s">
        <v>1877</v>
      </c>
      <c r="G456" s="259">
        <v>875</v>
      </c>
      <c r="H456" s="260"/>
      <c r="I456" s="69"/>
    </row>
    <row r="457" ht="24" spans="1:9">
      <c r="A457" s="213">
        <v>42852</v>
      </c>
      <c r="B457" s="168" t="s">
        <v>54</v>
      </c>
      <c r="C457" s="167" t="s">
        <v>30</v>
      </c>
      <c r="D457" s="154" t="s">
        <v>283</v>
      </c>
      <c r="E457" s="154" t="s">
        <v>284</v>
      </c>
      <c r="F457" s="69" t="s">
        <v>1878</v>
      </c>
      <c r="G457" s="259">
        <v>1869</v>
      </c>
      <c r="H457" s="260"/>
      <c r="I457" s="69"/>
    </row>
    <row r="458" spans="1:9">
      <c r="A458" s="213">
        <v>42852</v>
      </c>
      <c r="B458" s="168" t="s">
        <v>54</v>
      </c>
      <c r="C458" s="167" t="s">
        <v>30</v>
      </c>
      <c r="D458" s="154" t="s">
        <v>283</v>
      </c>
      <c r="E458" s="154" t="s">
        <v>284</v>
      </c>
      <c r="F458" s="69" t="s">
        <v>1664</v>
      </c>
      <c r="G458" s="259">
        <v>94</v>
      </c>
      <c r="H458" s="260"/>
      <c r="I458" s="69"/>
    </row>
    <row r="459" spans="1:9">
      <c r="A459" s="213">
        <v>42852</v>
      </c>
      <c r="B459" s="168" t="s">
        <v>54</v>
      </c>
      <c r="C459" s="167" t="s">
        <v>36</v>
      </c>
      <c r="D459" s="154" t="s">
        <v>353</v>
      </c>
      <c r="E459" s="154" t="s">
        <v>280</v>
      </c>
      <c r="F459" s="69" t="s">
        <v>1652</v>
      </c>
      <c r="G459" s="259">
        <v>34</v>
      </c>
      <c r="H459" s="260"/>
      <c r="I459" s="69"/>
    </row>
    <row r="460" spans="1:9">
      <c r="A460" s="213">
        <v>42852</v>
      </c>
      <c r="B460" s="155" t="s">
        <v>54</v>
      </c>
      <c r="C460" s="163" t="s">
        <v>163</v>
      </c>
      <c r="D460" s="155" t="s">
        <v>153</v>
      </c>
      <c r="E460" s="168" t="s">
        <v>56</v>
      </c>
      <c r="F460" s="69" t="s">
        <v>1879</v>
      </c>
      <c r="G460" s="259">
        <v>24</v>
      </c>
      <c r="H460" s="260"/>
      <c r="I460" s="69"/>
    </row>
    <row r="461" spans="1:9">
      <c r="A461" s="213">
        <v>42852</v>
      </c>
      <c r="B461" s="168" t="s">
        <v>54</v>
      </c>
      <c r="C461" s="161" t="s">
        <v>38</v>
      </c>
      <c r="D461" s="168" t="s">
        <v>142</v>
      </c>
      <c r="E461" s="155" t="s">
        <v>56</v>
      </c>
      <c r="F461" s="69" t="s">
        <v>1648</v>
      </c>
      <c r="G461" s="259">
        <v>30</v>
      </c>
      <c r="H461" s="260"/>
      <c r="I461" s="69"/>
    </row>
    <row r="462" spans="1:9">
      <c r="A462" s="213">
        <v>42852</v>
      </c>
      <c r="B462" s="168" t="s">
        <v>54</v>
      </c>
      <c r="C462" s="161" t="s">
        <v>46</v>
      </c>
      <c r="D462" s="168" t="s">
        <v>218</v>
      </c>
      <c r="E462" s="155" t="s">
        <v>56</v>
      </c>
      <c r="F462" s="69" t="s">
        <v>1880</v>
      </c>
      <c r="G462" s="259">
        <v>172</v>
      </c>
      <c r="H462" s="260"/>
      <c r="I462" s="69"/>
    </row>
    <row r="463" spans="1:9">
      <c r="A463" s="213">
        <v>42852</v>
      </c>
      <c r="B463" s="168" t="s">
        <v>54</v>
      </c>
      <c r="C463" s="167" t="s">
        <v>45</v>
      </c>
      <c r="D463" s="154" t="s">
        <v>352</v>
      </c>
      <c r="E463" s="154" t="s">
        <v>280</v>
      </c>
      <c r="F463" s="69" t="s">
        <v>1881</v>
      </c>
      <c r="G463" s="259">
        <v>60</v>
      </c>
      <c r="H463" s="260"/>
      <c r="I463" s="69"/>
    </row>
    <row r="464" spans="1:9">
      <c r="A464" s="213">
        <v>42852</v>
      </c>
      <c r="B464" s="168" t="s">
        <v>54</v>
      </c>
      <c r="C464" s="167" t="s">
        <v>36</v>
      </c>
      <c r="D464" s="154" t="s">
        <v>361</v>
      </c>
      <c r="E464" s="154" t="s">
        <v>342</v>
      </c>
      <c r="F464" s="69" t="s">
        <v>1648</v>
      </c>
      <c r="G464" s="259">
        <v>24</v>
      </c>
      <c r="H464" s="260"/>
      <c r="I464" s="69"/>
    </row>
    <row r="465" spans="1:9">
      <c r="A465" s="213">
        <v>42852</v>
      </c>
      <c r="B465" s="168" t="s">
        <v>54</v>
      </c>
      <c r="C465" s="167" t="s">
        <v>33</v>
      </c>
      <c r="D465" s="154" t="s">
        <v>375</v>
      </c>
      <c r="E465" s="154" t="s">
        <v>280</v>
      </c>
      <c r="F465" s="69" t="s">
        <v>1882</v>
      </c>
      <c r="G465" s="259">
        <v>624</v>
      </c>
      <c r="H465" s="260"/>
      <c r="I465" s="69"/>
    </row>
    <row r="466" ht="24" spans="1:9">
      <c r="A466" s="213">
        <v>42852</v>
      </c>
      <c r="B466" s="168" t="s">
        <v>54</v>
      </c>
      <c r="C466" s="167" t="s">
        <v>33</v>
      </c>
      <c r="D466" s="154" t="s">
        <v>374</v>
      </c>
      <c r="E466" s="154" t="s">
        <v>280</v>
      </c>
      <c r="F466" s="69" t="s">
        <v>1883</v>
      </c>
      <c r="G466" s="259">
        <v>446</v>
      </c>
      <c r="H466" s="260"/>
      <c r="I466" s="69"/>
    </row>
    <row r="467" spans="1:9">
      <c r="A467" s="213">
        <v>42852</v>
      </c>
      <c r="B467" s="168" t="s">
        <v>54</v>
      </c>
      <c r="C467" s="167" t="s">
        <v>27</v>
      </c>
      <c r="D467" s="154" t="s">
        <v>372</v>
      </c>
      <c r="E467" s="154" t="s">
        <v>280</v>
      </c>
      <c r="F467" s="69" t="s">
        <v>1884</v>
      </c>
      <c r="G467" s="259">
        <v>20</v>
      </c>
      <c r="H467" s="260"/>
      <c r="I467" s="69"/>
    </row>
    <row r="468" spans="1:9">
      <c r="A468" s="213">
        <v>42852</v>
      </c>
      <c r="B468" s="168" t="s">
        <v>54</v>
      </c>
      <c r="C468" s="167" t="s">
        <v>27</v>
      </c>
      <c r="D468" s="154" t="s">
        <v>373</v>
      </c>
      <c r="E468" s="154" t="s">
        <v>280</v>
      </c>
      <c r="F468" s="69" t="s">
        <v>1742</v>
      </c>
      <c r="G468" s="259">
        <v>9</v>
      </c>
      <c r="H468" s="260"/>
      <c r="I468" s="69"/>
    </row>
    <row r="469" spans="1:9">
      <c r="A469" s="213">
        <v>42852</v>
      </c>
      <c r="B469" s="168" t="s">
        <v>54</v>
      </c>
      <c r="C469" s="161" t="s">
        <v>33</v>
      </c>
      <c r="D469" s="168" t="s">
        <v>214</v>
      </c>
      <c r="E469" s="155" t="s">
        <v>56</v>
      </c>
      <c r="F469" s="69" t="s">
        <v>1885</v>
      </c>
      <c r="G469" s="259">
        <v>72</v>
      </c>
      <c r="H469" s="260"/>
      <c r="I469" s="69"/>
    </row>
    <row r="470" spans="1:9">
      <c r="A470" s="213">
        <v>42852</v>
      </c>
      <c r="B470" s="168" t="s">
        <v>54</v>
      </c>
      <c r="C470" s="167" t="s">
        <v>27</v>
      </c>
      <c r="D470" s="154" t="s">
        <v>292</v>
      </c>
      <c r="E470" s="154" t="s">
        <v>278</v>
      </c>
      <c r="F470" s="69" t="s">
        <v>1886</v>
      </c>
      <c r="G470" s="259">
        <v>15</v>
      </c>
      <c r="H470" s="260"/>
      <c r="I470" s="69"/>
    </row>
    <row r="471" spans="1:9">
      <c r="A471" s="213">
        <v>42852</v>
      </c>
      <c r="B471" s="168" t="s">
        <v>54</v>
      </c>
      <c r="C471" s="167" t="s">
        <v>27</v>
      </c>
      <c r="D471" s="154" t="s">
        <v>424</v>
      </c>
      <c r="E471" s="154" t="s">
        <v>342</v>
      </c>
      <c r="F471" s="69" t="s">
        <v>1648</v>
      </c>
      <c r="G471" s="259">
        <v>48</v>
      </c>
      <c r="H471" s="260"/>
      <c r="I471" s="69"/>
    </row>
    <row r="472" spans="1:9">
      <c r="A472" s="213">
        <v>42852</v>
      </c>
      <c r="B472" s="168" t="s">
        <v>54</v>
      </c>
      <c r="C472" s="161" t="s">
        <v>46</v>
      </c>
      <c r="D472" s="168" t="s">
        <v>217</v>
      </c>
      <c r="E472" s="155" t="s">
        <v>56</v>
      </c>
      <c r="F472" s="69" t="s">
        <v>1656</v>
      </c>
      <c r="G472" s="259">
        <v>84</v>
      </c>
      <c r="H472" s="260"/>
      <c r="I472" s="69"/>
    </row>
    <row r="473" spans="1:9">
      <c r="A473" s="213">
        <v>42852</v>
      </c>
      <c r="B473" s="168" t="s">
        <v>54</v>
      </c>
      <c r="C473" s="167" t="s">
        <v>27</v>
      </c>
      <c r="D473" s="154" t="s">
        <v>373</v>
      </c>
      <c r="E473" s="154" t="s">
        <v>280</v>
      </c>
      <c r="F473" s="69" t="s">
        <v>1652</v>
      </c>
      <c r="G473" s="259">
        <v>20</v>
      </c>
      <c r="H473" s="260"/>
      <c r="I473" s="69"/>
    </row>
    <row r="474" spans="1:9">
      <c r="A474" s="213">
        <v>42852</v>
      </c>
      <c r="B474" s="168" t="s">
        <v>54</v>
      </c>
      <c r="C474" s="167" t="s">
        <v>27</v>
      </c>
      <c r="D474" s="154" t="s">
        <v>372</v>
      </c>
      <c r="E474" s="154" t="s">
        <v>280</v>
      </c>
      <c r="F474" s="69" t="s">
        <v>1698</v>
      </c>
      <c r="G474" s="259">
        <v>20</v>
      </c>
      <c r="H474" s="260"/>
      <c r="I474" s="69"/>
    </row>
    <row r="475" spans="1:9">
      <c r="A475" s="213">
        <v>42852</v>
      </c>
      <c r="B475" s="168" t="s">
        <v>54</v>
      </c>
      <c r="C475" s="167" t="s">
        <v>340</v>
      </c>
      <c r="D475" s="154" t="s">
        <v>378</v>
      </c>
      <c r="E475" s="154" t="s">
        <v>342</v>
      </c>
      <c r="F475" s="69" t="s">
        <v>1887</v>
      </c>
      <c r="G475" s="259">
        <v>275</v>
      </c>
      <c r="H475" s="260"/>
      <c r="I475" s="69"/>
    </row>
    <row r="476" spans="1:9">
      <c r="A476" s="213">
        <v>42852</v>
      </c>
      <c r="B476" s="168" t="s">
        <v>54</v>
      </c>
      <c r="C476" s="167" t="s">
        <v>27</v>
      </c>
      <c r="D476" s="154" t="s">
        <v>471</v>
      </c>
      <c r="E476" s="154" t="s">
        <v>261</v>
      </c>
      <c r="F476" s="69" t="s">
        <v>1648</v>
      </c>
      <c r="G476" s="259">
        <v>130</v>
      </c>
      <c r="H476" s="260"/>
      <c r="I476" s="69"/>
    </row>
    <row r="477" spans="1:9">
      <c r="A477" s="213">
        <v>42852</v>
      </c>
      <c r="B477" s="168" t="s">
        <v>54</v>
      </c>
      <c r="C477" s="161" t="s">
        <v>38</v>
      </c>
      <c r="D477" s="166" t="s">
        <v>256</v>
      </c>
      <c r="E477" s="68" t="s">
        <v>257</v>
      </c>
      <c r="F477" s="69" t="s">
        <v>1888</v>
      </c>
      <c r="G477" s="259">
        <v>58</v>
      </c>
      <c r="H477" s="260"/>
      <c r="I477" s="69"/>
    </row>
    <row r="478" spans="1:9">
      <c r="A478" s="213">
        <v>42852</v>
      </c>
      <c r="B478" s="168" t="s">
        <v>54</v>
      </c>
      <c r="C478" s="167" t="s">
        <v>38</v>
      </c>
      <c r="D478" s="154" t="s">
        <v>472</v>
      </c>
      <c r="E478" s="154" t="s">
        <v>261</v>
      </c>
      <c r="F478" s="69" t="s">
        <v>1888</v>
      </c>
      <c r="G478" s="259">
        <v>80</v>
      </c>
      <c r="H478" s="260"/>
      <c r="I478" s="69"/>
    </row>
    <row r="479" spans="1:9">
      <c r="A479" s="213">
        <v>42852</v>
      </c>
      <c r="B479" s="168" t="s">
        <v>54</v>
      </c>
      <c r="C479" s="167" t="s">
        <v>27</v>
      </c>
      <c r="D479" s="154" t="s">
        <v>338</v>
      </c>
      <c r="E479" s="154" t="s">
        <v>278</v>
      </c>
      <c r="F479" s="69" t="s">
        <v>1741</v>
      </c>
      <c r="G479" s="259">
        <v>12</v>
      </c>
      <c r="H479" s="260"/>
      <c r="I479" s="69"/>
    </row>
    <row r="480" spans="1:9">
      <c r="A480" s="213">
        <v>42852</v>
      </c>
      <c r="B480" s="168" t="s">
        <v>54</v>
      </c>
      <c r="C480" s="167" t="s">
        <v>45</v>
      </c>
      <c r="D480" s="154" t="s">
        <v>300</v>
      </c>
      <c r="E480" s="154" t="s">
        <v>261</v>
      </c>
      <c r="F480" s="69" t="s">
        <v>1889</v>
      </c>
      <c r="G480" s="259">
        <v>10</v>
      </c>
      <c r="H480" s="260"/>
      <c r="I480" s="69"/>
    </row>
    <row r="481" spans="1:9">
      <c r="A481" s="213">
        <v>42852</v>
      </c>
      <c r="B481" s="168" t="s">
        <v>54</v>
      </c>
      <c r="C481" s="167" t="s">
        <v>27</v>
      </c>
      <c r="D481" s="154" t="s">
        <v>292</v>
      </c>
      <c r="E481" s="154" t="s">
        <v>278</v>
      </c>
      <c r="F481" s="69" t="s">
        <v>1852</v>
      </c>
      <c r="G481" s="259">
        <v>28</v>
      </c>
      <c r="H481" s="260"/>
      <c r="I481" s="69"/>
    </row>
    <row r="482" spans="1:9">
      <c r="A482" s="213">
        <v>42852</v>
      </c>
      <c r="B482" s="168" t="s">
        <v>54</v>
      </c>
      <c r="C482" s="167" t="s">
        <v>36</v>
      </c>
      <c r="D482" s="154" t="s">
        <v>293</v>
      </c>
      <c r="E482" s="154" t="s">
        <v>278</v>
      </c>
      <c r="F482" s="69" t="s">
        <v>1698</v>
      </c>
      <c r="G482" s="259">
        <v>164</v>
      </c>
      <c r="H482" s="260"/>
      <c r="I482" s="69"/>
    </row>
    <row r="483" spans="1:9">
      <c r="A483" s="213">
        <v>42852</v>
      </c>
      <c r="B483" s="168" t="s">
        <v>54</v>
      </c>
      <c r="C483" s="167" t="s">
        <v>30</v>
      </c>
      <c r="D483" s="154" t="s">
        <v>365</v>
      </c>
      <c r="E483" s="154" t="s">
        <v>342</v>
      </c>
      <c r="F483" s="69" t="s">
        <v>1890</v>
      </c>
      <c r="G483" s="259">
        <v>75</v>
      </c>
      <c r="H483" s="260"/>
      <c r="I483" s="69"/>
    </row>
    <row r="484" spans="1:9">
      <c r="A484" s="213">
        <v>42852</v>
      </c>
      <c r="B484" s="168" t="s">
        <v>54</v>
      </c>
      <c r="C484" s="167" t="s">
        <v>33</v>
      </c>
      <c r="D484" s="154" t="s">
        <v>413</v>
      </c>
      <c r="E484" s="154" t="s">
        <v>261</v>
      </c>
      <c r="F484" s="69" t="s">
        <v>1891</v>
      </c>
      <c r="G484" s="259">
        <v>228</v>
      </c>
      <c r="H484" s="260"/>
      <c r="I484" s="69"/>
    </row>
    <row r="485" spans="1:9">
      <c r="A485" s="213">
        <v>42852</v>
      </c>
      <c r="B485" s="168" t="s">
        <v>54</v>
      </c>
      <c r="C485" s="167" t="s">
        <v>197</v>
      </c>
      <c r="D485" s="154" t="s">
        <v>372</v>
      </c>
      <c r="E485" s="154" t="s">
        <v>280</v>
      </c>
      <c r="F485" s="69" t="s">
        <v>1648</v>
      </c>
      <c r="G485" s="259">
        <v>10</v>
      </c>
      <c r="H485" s="260"/>
      <c r="I485" s="69"/>
    </row>
    <row r="486" spans="1:9">
      <c r="A486" s="213">
        <v>42852</v>
      </c>
      <c r="B486" s="168" t="s">
        <v>54</v>
      </c>
      <c r="C486" s="167" t="s">
        <v>197</v>
      </c>
      <c r="D486" s="154" t="s">
        <v>373</v>
      </c>
      <c r="E486" s="154" t="s">
        <v>280</v>
      </c>
      <c r="F486" s="69" t="s">
        <v>1648</v>
      </c>
      <c r="G486" s="259">
        <v>10</v>
      </c>
      <c r="H486" s="260"/>
      <c r="I486" s="69"/>
    </row>
    <row r="487" spans="1:9">
      <c r="A487" s="213">
        <v>42852</v>
      </c>
      <c r="B487" s="168" t="s">
        <v>54</v>
      </c>
      <c r="C487" s="167" t="s">
        <v>27</v>
      </c>
      <c r="D487" s="154" t="s">
        <v>424</v>
      </c>
      <c r="E487" s="154" t="s">
        <v>342</v>
      </c>
      <c r="F487" s="69" t="s">
        <v>690</v>
      </c>
      <c r="G487" s="259">
        <v>20</v>
      </c>
      <c r="H487" s="260"/>
      <c r="I487" s="69"/>
    </row>
    <row r="488" spans="1:9">
      <c r="A488" s="213">
        <v>42852</v>
      </c>
      <c r="B488" s="168" t="s">
        <v>54</v>
      </c>
      <c r="C488" s="161" t="s">
        <v>46</v>
      </c>
      <c r="D488" s="168" t="s">
        <v>217</v>
      </c>
      <c r="E488" s="155" t="s">
        <v>56</v>
      </c>
      <c r="F488" s="69" t="s">
        <v>1892</v>
      </c>
      <c r="G488" s="259">
        <v>13</v>
      </c>
      <c r="H488" s="260"/>
      <c r="I488" s="69"/>
    </row>
    <row r="489" spans="1:9">
      <c r="A489" s="213">
        <v>42852</v>
      </c>
      <c r="B489" s="168" t="s">
        <v>54</v>
      </c>
      <c r="C489" s="167" t="s">
        <v>27</v>
      </c>
      <c r="D489" s="154" t="s">
        <v>424</v>
      </c>
      <c r="E489" s="154" t="s">
        <v>342</v>
      </c>
      <c r="F489" s="69" t="s">
        <v>751</v>
      </c>
      <c r="G489" s="259">
        <v>45</v>
      </c>
      <c r="H489" s="260"/>
      <c r="I489" s="69"/>
    </row>
    <row r="490" spans="1:9">
      <c r="A490" s="213">
        <v>42852</v>
      </c>
      <c r="B490" s="168" t="s">
        <v>54</v>
      </c>
      <c r="C490" s="167" t="s">
        <v>127</v>
      </c>
      <c r="D490" s="154" t="s">
        <v>380</v>
      </c>
      <c r="E490" s="154" t="s">
        <v>261</v>
      </c>
      <c r="F490" s="69" t="s">
        <v>1652</v>
      </c>
      <c r="G490" s="259">
        <v>446</v>
      </c>
      <c r="H490" s="260"/>
      <c r="I490" s="69"/>
    </row>
    <row r="491" spans="1:9">
      <c r="A491" s="213">
        <v>42852</v>
      </c>
      <c r="B491" s="168" t="s">
        <v>54</v>
      </c>
      <c r="C491" s="167" t="s">
        <v>127</v>
      </c>
      <c r="D491" s="154" t="s">
        <v>380</v>
      </c>
      <c r="E491" s="154" t="s">
        <v>261</v>
      </c>
      <c r="F491" s="69" t="s">
        <v>1652</v>
      </c>
      <c r="G491" s="259">
        <v>711</v>
      </c>
      <c r="H491" s="260"/>
      <c r="I491" s="69"/>
    </row>
    <row r="492" spans="1:9">
      <c r="A492" s="213">
        <v>42852</v>
      </c>
      <c r="B492" s="168" t="s">
        <v>54</v>
      </c>
      <c r="C492" s="167" t="s">
        <v>27</v>
      </c>
      <c r="D492" s="154" t="s">
        <v>424</v>
      </c>
      <c r="E492" s="154" t="s">
        <v>342</v>
      </c>
      <c r="F492" s="69" t="s">
        <v>1668</v>
      </c>
      <c r="G492" s="259">
        <v>72</v>
      </c>
      <c r="H492" s="260"/>
      <c r="I492" s="69"/>
    </row>
    <row r="493" spans="1:9">
      <c r="A493" s="213">
        <v>42852</v>
      </c>
      <c r="B493" s="168" t="s">
        <v>54</v>
      </c>
      <c r="C493" s="167" t="s">
        <v>33</v>
      </c>
      <c r="D493" s="154" t="s">
        <v>375</v>
      </c>
      <c r="E493" s="154" t="s">
        <v>280</v>
      </c>
      <c r="F493" s="69" t="s">
        <v>1652</v>
      </c>
      <c r="G493" s="259">
        <v>99</v>
      </c>
      <c r="H493" s="260"/>
      <c r="I493" s="69"/>
    </row>
    <row r="494" spans="1:9">
      <c r="A494" s="213">
        <v>42852</v>
      </c>
      <c r="B494" s="155" t="s">
        <v>54</v>
      </c>
      <c r="C494" s="156" t="s">
        <v>30</v>
      </c>
      <c r="D494" s="174" t="s">
        <v>126</v>
      </c>
      <c r="E494" s="155" t="s">
        <v>56</v>
      </c>
      <c r="F494" s="69" t="s">
        <v>1893</v>
      </c>
      <c r="G494" s="259">
        <v>15</v>
      </c>
      <c r="H494" s="260"/>
      <c r="I494" s="69"/>
    </row>
    <row r="495" spans="1:9">
      <c r="A495" s="213">
        <v>42852</v>
      </c>
      <c r="B495" s="168" t="s">
        <v>54</v>
      </c>
      <c r="C495" s="167" t="s">
        <v>27</v>
      </c>
      <c r="D495" s="154" t="s">
        <v>424</v>
      </c>
      <c r="E495" s="154" t="s">
        <v>342</v>
      </c>
      <c r="F495" s="69" t="s">
        <v>1894</v>
      </c>
      <c r="G495" s="259">
        <v>190</v>
      </c>
      <c r="H495" s="260"/>
      <c r="I495" s="69"/>
    </row>
    <row r="496" spans="1:9">
      <c r="A496" s="213">
        <v>42852</v>
      </c>
      <c r="B496" s="168" t="s">
        <v>54</v>
      </c>
      <c r="C496" s="161" t="s">
        <v>144</v>
      </c>
      <c r="D496" s="168" t="s">
        <v>219</v>
      </c>
      <c r="E496" s="155" t="s">
        <v>56</v>
      </c>
      <c r="F496" s="69" t="s">
        <v>1652</v>
      </c>
      <c r="G496" s="259">
        <v>24</v>
      </c>
      <c r="H496" s="260"/>
      <c r="I496" s="69"/>
    </row>
    <row r="497" spans="1:9">
      <c r="A497" s="213">
        <v>42852</v>
      </c>
      <c r="B497" s="168" t="s">
        <v>54</v>
      </c>
      <c r="C497" s="167" t="s">
        <v>197</v>
      </c>
      <c r="D497" s="154" t="s">
        <v>372</v>
      </c>
      <c r="E497" s="154" t="s">
        <v>280</v>
      </c>
      <c r="F497" s="69" t="s">
        <v>1652</v>
      </c>
      <c r="G497" s="259">
        <v>20</v>
      </c>
      <c r="H497" s="260"/>
      <c r="I497" s="69"/>
    </row>
    <row r="498" spans="1:9">
      <c r="A498" s="213">
        <v>42852</v>
      </c>
      <c r="B498" s="168" t="s">
        <v>54</v>
      </c>
      <c r="C498" s="167" t="s">
        <v>197</v>
      </c>
      <c r="D498" s="154" t="s">
        <v>373</v>
      </c>
      <c r="E498" s="154" t="s">
        <v>280</v>
      </c>
      <c r="F498" s="69" t="s">
        <v>1652</v>
      </c>
      <c r="G498" s="259">
        <v>32</v>
      </c>
      <c r="H498" s="260"/>
      <c r="I498" s="69"/>
    </row>
    <row r="499" spans="1:9">
      <c r="A499" s="213">
        <v>42852</v>
      </c>
      <c r="B499" s="155" t="s">
        <v>54</v>
      </c>
      <c r="C499" s="156" t="s">
        <v>30</v>
      </c>
      <c r="D499" s="174" t="s">
        <v>126</v>
      </c>
      <c r="E499" s="155" t="s">
        <v>56</v>
      </c>
      <c r="F499" s="69" t="s">
        <v>1895</v>
      </c>
      <c r="G499" s="259">
        <v>288</v>
      </c>
      <c r="H499" s="260"/>
      <c r="I499" s="69"/>
    </row>
    <row r="500" spans="1:9">
      <c r="A500" s="213">
        <v>42852</v>
      </c>
      <c r="B500" s="168" t="s">
        <v>54</v>
      </c>
      <c r="C500" s="167" t="s">
        <v>27</v>
      </c>
      <c r="D500" s="154" t="s">
        <v>338</v>
      </c>
      <c r="E500" s="154" t="s">
        <v>278</v>
      </c>
      <c r="F500" s="69" t="s">
        <v>1896</v>
      </c>
      <c r="G500" s="259">
        <v>3</v>
      </c>
      <c r="H500" s="260"/>
      <c r="I500" s="69"/>
    </row>
    <row r="501" spans="1:9">
      <c r="A501" s="213">
        <v>42852</v>
      </c>
      <c r="B501" s="168" t="s">
        <v>54</v>
      </c>
      <c r="C501" s="167" t="s">
        <v>30</v>
      </c>
      <c r="D501" s="154" t="s">
        <v>365</v>
      </c>
      <c r="E501" s="154" t="s">
        <v>342</v>
      </c>
      <c r="F501" s="69" t="s">
        <v>1755</v>
      </c>
      <c r="G501" s="259">
        <v>78</v>
      </c>
      <c r="H501" s="260"/>
      <c r="I501" s="69"/>
    </row>
    <row r="502" spans="1:9">
      <c r="A502" s="213">
        <v>42852</v>
      </c>
      <c r="B502" s="168" t="s">
        <v>54</v>
      </c>
      <c r="C502" s="161" t="s">
        <v>46</v>
      </c>
      <c r="D502" s="168" t="s">
        <v>218</v>
      </c>
      <c r="E502" s="155" t="s">
        <v>56</v>
      </c>
      <c r="F502" s="69" t="s">
        <v>1897</v>
      </c>
      <c r="G502" s="259">
        <v>201</v>
      </c>
      <c r="H502" s="260"/>
      <c r="I502" s="69"/>
    </row>
    <row r="503" spans="1:9">
      <c r="A503" s="213">
        <v>42852</v>
      </c>
      <c r="B503" s="168" t="s">
        <v>54</v>
      </c>
      <c r="C503" s="167" t="s">
        <v>30</v>
      </c>
      <c r="D503" s="154" t="s">
        <v>283</v>
      </c>
      <c r="E503" s="154" t="s">
        <v>284</v>
      </c>
      <c r="F503" s="69" t="s">
        <v>1648</v>
      </c>
      <c r="G503" s="259">
        <v>34</v>
      </c>
      <c r="H503" s="260"/>
      <c r="I503" s="69"/>
    </row>
    <row r="504" spans="1:9">
      <c r="A504" s="213">
        <v>42852</v>
      </c>
      <c r="B504" s="168" t="s">
        <v>54</v>
      </c>
      <c r="C504" s="167" t="s">
        <v>144</v>
      </c>
      <c r="D504" s="154" t="s">
        <v>298</v>
      </c>
      <c r="E504" s="154" t="s">
        <v>261</v>
      </c>
      <c r="F504" s="69" t="s">
        <v>1648</v>
      </c>
      <c r="G504" s="259">
        <v>32</v>
      </c>
      <c r="H504" s="260"/>
      <c r="I504" s="69"/>
    </row>
    <row r="505" spans="1:9">
      <c r="A505" s="213">
        <v>42852</v>
      </c>
      <c r="B505" s="168" t="s">
        <v>54</v>
      </c>
      <c r="C505" s="167" t="s">
        <v>197</v>
      </c>
      <c r="D505" s="154" t="s">
        <v>372</v>
      </c>
      <c r="E505" s="154" t="s">
        <v>280</v>
      </c>
      <c r="F505" s="69" t="s">
        <v>1898</v>
      </c>
      <c r="G505" s="259">
        <v>181</v>
      </c>
      <c r="H505" s="260"/>
      <c r="I505" s="69"/>
    </row>
    <row r="506" spans="1:9">
      <c r="A506" s="213">
        <v>42852</v>
      </c>
      <c r="B506" s="168" t="s">
        <v>54</v>
      </c>
      <c r="C506" s="167" t="s">
        <v>197</v>
      </c>
      <c r="D506" s="154" t="s">
        <v>372</v>
      </c>
      <c r="E506" s="154" t="s">
        <v>280</v>
      </c>
      <c r="F506" s="69" t="s">
        <v>1648</v>
      </c>
      <c r="G506" s="259">
        <v>128</v>
      </c>
      <c r="H506" s="260"/>
      <c r="I506" s="69"/>
    </row>
    <row r="507" spans="1:9">
      <c r="A507" s="213">
        <v>42852</v>
      </c>
      <c r="B507" s="168" t="s">
        <v>54</v>
      </c>
      <c r="C507" s="167" t="s">
        <v>197</v>
      </c>
      <c r="D507" s="154" t="s">
        <v>373</v>
      </c>
      <c r="E507" s="154" t="s">
        <v>280</v>
      </c>
      <c r="F507" s="69" t="s">
        <v>1652</v>
      </c>
      <c r="G507" s="259">
        <v>166</v>
      </c>
      <c r="H507" s="260"/>
      <c r="I507" s="69"/>
    </row>
    <row r="508" spans="1:9">
      <c r="A508" s="213">
        <v>42852</v>
      </c>
      <c r="B508" s="168" t="s">
        <v>54</v>
      </c>
      <c r="C508" s="167" t="s">
        <v>36</v>
      </c>
      <c r="D508" s="154" t="s">
        <v>361</v>
      </c>
      <c r="E508" s="154" t="s">
        <v>342</v>
      </c>
      <c r="F508" s="69" t="s">
        <v>1653</v>
      </c>
      <c r="G508" s="259">
        <v>155</v>
      </c>
      <c r="H508" s="260"/>
      <c r="I508" s="69"/>
    </row>
    <row r="509" spans="1:9">
      <c r="A509" s="213">
        <v>42852</v>
      </c>
      <c r="B509" s="168" t="s">
        <v>54</v>
      </c>
      <c r="C509" s="167" t="s">
        <v>27</v>
      </c>
      <c r="D509" s="154" t="s">
        <v>424</v>
      </c>
      <c r="E509" s="154" t="s">
        <v>342</v>
      </c>
      <c r="F509" s="69" t="s">
        <v>1867</v>
      </c>
      <c r="G509" s="259">
        <v>72</v>
      </c>
      <c r="H509" s="260"/>
      <c r="I509" s="69"/>
    </row>
    <row r="510" spans="1:9">
      <c r="A510" s="213">
        <v>42852</v>
      </c>
      <c r="B510" s="168" t="s">
        <v>54</v>
      </c>
      <c r="C510" s="167" t="s">
        <v>127</v>
      </c>
      <c r="D510" s="154" t="s">
        <v>380</v>
      </c>
      <c r="E510" s="154" t="s">
        <v>261</v>
      </c>
      <c r="F510" s="69" t="s">
        <v>1657</v>
      </c>
      <c r="G510" s="259">
        <v>64</v>
      </c>
      <c r="H510" s="260"/>
      <c r="I510" s="69"/>
    </row>
    <row r="511" spans="1:9">
      <c r="A511" s="213">
        <v>42852</v>
      </c>
      <c r="B511" s="168" t="s">
        <v>54</v>
      </c>
      <c r="C511" s="167" t="s">
        <v>36</v>
      </c>
      <c r="D511" s="154" t="s">
        <v>293</v>
      </c>
      <c r="E511" s="154" t="s">
        <v>278</v>
      </c>
      <c r="F511" s="69" t="s">
        <v>1652</v>
      </c>
      <c r="G511" s="259">
        <v>66</v>
      </c>
      <c r="H511" s="260"/>
      <c r="I511" s="69"/>
    </row>
    <row r="512" spans="1:9">
      <c r="A512" s="213">
        <v>42852</v>
      </c>
      <c r="B512" s="155" t="s">
        <v>54</v>
      </c>
      <c r="C512" s="161" t="s">
        <v>82</v>
      </c>
      <c r="D512" s="166" t="s">
        <v>100</v>
      </c>
      <c r="E512" s="159" t="s">
        <v>84</v>
      </c>
      <c r="F512" s="69" t="s">
        <v>1850</v>
      </c>
      <c r="G512" s="259">
        <v>20</v>
      </c>
      <c r="H512" s="260"/>
      <c r="I512" s="69"/>
    </row>
    <row r="513" spans="1:9">
      <c r="A513" s="213">
        <v>42852</v>
      </c>
      <c r="B513" s="168" t="s">
        <v>54</v>
      </c>
      <c r="C513" s="167" t="s">
        <v>27</v>
      </c>
      <c r="D513" s="154" t="s">
        <v>338</v>
      </c>
      <c r="E513" s="154" t="s">
        <v>278</v>
      </c>
      <c r="F513" s="69" t="s">
        <v>1899</v>
      </c>
      <c r="G513" s="259">
        <v>15</v>
      </c>
      <c r="H513" s="260"/>
      <c r="I513" s="69"/>
    </row>
    <row r="514" spans="1:9">
      <c r="A514" s="213">
        <v>42852</v>
      </c>
      <c r="B514" s="168" t="s">
        <v>54</v>
      </c>
      <c r="C514" s="161" t="s">
        <v>144</v>
      </c>
      <c r="D514" s="168" t="s">
        <v>219</v>
      </c>
      <c r="E514" s="155" t="s">
        <v>56</v>
      </c>
      <c r="F514" s="69" t="s">
        <v>1900</v>
      </c>
      <c r="G514" s="259">
        <v>48</v>
      </c>
      <c r="H514" s="260"/>
      <c r="I514" s="69"/>
    </row>
    <row r="515" spans="1:9">
      <c r="A515" s="213">
        <v>42852</v>
      </c>
      <c r="B515" s="168" t="s">
        <v>54</v>
      </c>
      <c r="C515" s="161" t="s">
        <v>33</v>
      </c>
      <c r="D515" s="168" t="s">
        <v>214</v>
      </c>
      <c r="E515" s="155" t="s">
        <v>56</v>
      </c>
      <c r="F515" s="69" t="s">
        <v>1068</v>
      </c>
      <c r="G515" s="259">
        <v>12</v>
      </c>
      <c r="H515" s="260"/>
      <c r="I515" s="69"/>
    </row>
    <row r="516" spans="1:9">
      <c r="A516" s="213">
        <v>42852</v>
      </c>
      <c r="B516" s="168" t="s">
        <v>54</v>
      </c>
      <c r="C516" s="161" t="s">
        <v>33</v>
      </c>
      <c r="D516" s="168" t="s">
        <v>215</v>
      </c>
      <c r="E516" s="155" t="s">
        <v>56</v>
      </c>
      <c r="F516" s="69" t="s">
        <v>1068</v>
      </c>
      <c r="G516" s="259">
        <v>6</v>
      </c>
      <c r="H516" s="260"/>
      <c r="I516" s="69"/>
    </row>
    <row r="517" spans="1:9">
      <c r="A517" s="213">
        <v>42852</v>
      </c>
      <c r="B517" s="168" t="s">
        <v>54</v>
      </c>
      <c r="C517" s="161" t="s">
        <v>33</v>
      </c>
      <c r="D517" s="168" t="s">
        <v>216</v>
      </c>
      <c r="E517" s="155" t="s">
        <v>56</v>
      </c>
      <c r="F517" s="69" t="s">
        <v>1068</v>
      </c>
      <c r="G517" s="259">
        <v>6</v>
      </c>
      <c r="H517" s="260"/>
      <c r="I517" s="69"/>
    </row>
    <row r="518" spans="1:9">
      <c r="A518" s="213">
        <v>42852</v>
      </c>
      <c r="B518" s="168" t="s">
        <v>54</v>
      </c>
      <c r="C518" s="167" t="s">
        <v>197</v>
      </c>
      <c r="D518" s="154" t="s">
        <v>373</v>
      </c>
      <c r="E518" s="154" t="s">
        <v>280</v>
      </c>
      <c r="F518" s="69" t="s">
        <v>1698</v>
      </c>
      <c r="G518" s="259">
        <v>144</v>
      </c>
      <c r="H518" s="260"/>
      <c r="I518" s="69"/>
    </row>
    <row r="519" spans="1:9">
      <c r="A519" s="213">
        <v>42852</v>
      </c>
      <c r="B519" s="168" t="s">
        <v>54</v>
      </c>
      <c r="C519" s="161" t="s">
        <v>38</v>
      </c>
      <c r="D519" s="168" t="s">
        <v>142</v>
      </c>
      <c r="E519" s="155" t="s">
        <v>56</v>
      </c>
      <c r="F519" s="69" t="s">
        <v>781</v>
      </c>
      <c r="G519" s="259">
        <v>110</v>
      </c>
      <c r="H519" s="260"/>
      <c r="I519" s="69"/>
    </row>
    <row r="520" spans="1:9">
      <c r="A520" s="213">
        <v>42852</v>
      </c>
      <c r="B520" s="168" t="s">
        <v>54</v>
      </c>
      <c r="C520" s="167" t="s">
        <v>27</v>
      </c>
      <c r="D520" s="154" t="s">
        <v>424</v>
      </c>
      <c r="E520" s="154" t="s">
        <v>342</v>
      </c>
      <c r="F520" s="69" t="s">
        <v>1648</v>
      </c>
      <c r="G520" s="259">
        <v>112</v>
      </c>
      <c r="H520" s="260"/>
      <c r="I520" s="69"/>
    </row>
    <row r="521" spans="1:9">
      <c r="A521" s="213">
        <v>42863</v>
      </c>
      <c r="B521" s="168" t="s">
        <v>54</v>
      </c>
      <c r="C521" s="167" t="s">
        <v>27</v>
      </c>
      <c r="D521" s="154" t="s">
        <v>424</v>
      </c>
      <c r="E521" s="154" t="s">
        <v>342</v>
      </c>
      <c r="F521" s="69" t="s">
        <v>1382</v>
      </c>
      <c r="G521" s="259">
        <v>12</v>
      </c>
      <c r="H521" s="260"/>
      <c r="I521" s="69"/>
    </row>
    <row r="522" spans="1:9">
      <c r="A522" s="213">
        <v>42863</v>
      </c>
      <c r="B522" s="168" t="s">
        <v>54</v>
      </c>
      <c r="C522" s="167" t="s">
        <v>45</v>
      </c>
      <c r="D522" s="154" t="s">
        <v>352</v>
      </c>
      <c r="E522" s="154" t="s">
        <v>280</v>
      </c>
      <c r="F522" s="69" t="s">
        <v>1901</v>
      </c>
      <c r="G522" s="259">
        <v>33</v>
      </c>
      <c r="H522" s="260"/>
      <c r="I522" s="69"/>
    </row>
    <row r="523" spans="1:9">
      <c r="A523" s="213">
        <v>42863</v>
      </c>
      <c r="B523" s="168" t="s">
        <v>54</v>
      </c>
      <c r="C523" s="161" t="s">
        <v>38</v>
      </c>
      <c r="D523" s="166" t="s">
        <v>256</v>
      </c>
      <c r="E523" s="68" t="s">
        <v>257</v>
      </c>
      <c r="F523" s="69" t="s">
        <v>751</v>
      </c>
      <c r="G523" s="259">
        <v>51</v>
      </c>
      <c r="H523" s="260"/>
      <c r="I523" s="69"/>
    </row>
    <row r="524" spans="1:9">
      <c r="A524" s="213">
        <v>42863</v>
      </c>
      <c r="B524" s="155" t="s">
        <v>54</v>
      </c>
      <c r="C524" s="161" t="s">
        <v>40</v>
      </c>
      <c r="D524" s="162" t="s">
        <v>112</v>
      </c>
      <c r="E524" s="155" t="s">
        <v>56</v>
      </c>
      <c r="F524" s="69" t="s">
        <v>1902</v>
      </c>
      <c r="G524" s="259">
        <v>11</v>
      </c>
      <c r="H524" s="260"/>
      <c r="I524" s="69"/>
    </row>
    <row r="525" spans="1:9">
      <c r="A525" s="213">
        <v>42863</v>
      </c>
      <c r="B525" s="168" t="s">
        <v>54</v>
      </c>
      <c r="C525" s="161" t="s">
        <v>38</v>
      </c>
      <c r="D525" s="168" t="s">
        <v>142</v>
      </c>
      <c r="E525" s="155" t="s">
        <v>56</v>
      </c>
      <c r="F525" s="69" t="s">
        <v>1903</v>
      </c>
      <c r="G525" s="259">
        <v>66</v>
      </c>
      <c r="H525" s="260"/>
      <c r="I525" s="69"/>
    </row>
    <row r="526" ht="36" spans="1:9">
      <c r="A526" s="213">
        <v>42863</v>
      </c>
      <c r="B526" s="155" t="s">
        <v>54</v>
      </c>
      <c r="C526" s="161" t="s">
        <v>40</v>
      </c>
      <c r="D526" s="162" t="s">
        <v>107</v>
      </c>
      <c r="E526" s="155" t="s">
        <v>56</v>
      </c>
      <c r="F526" s="69" t="s">
        <v>1904</v>
      </c>
      <c r="G526" s="259">
        <v>86</v>
      </c>
      <c r="H526" s="260"/>
      <c r="I526" s="69"/>
    </row>
    <row r="527" spans="1:9">
      <c r="A527" s="213">
        <v>42863</v>
      </c>
      <c r="B527" s="168" t="s">
        <v>54</v>
      </c>
      <c r="C527" s="167" t="s">
        <v>144</v>
      </c>
      <c r="D527" s="154" t="s">
        <v>299</v>
      </c>
      <c r="E527" s="154" t="s">
        <v>261</v>
      </c>
      <c r="F527" s="69" t="s">
        <v>1905</v>
      </c>
      <c r="G527" s="259">
        <v>64</v>
      </c>
      <c r="H527" s="260"/>
      <c r="I527" s="69"/>
    </row>
    <row r="528" spans="1:9">
      <c r="A528" s="213">
        <v>42871</v>
      </c>
      <c r="B528" s="155" t="s">
        <v>54</v>
      </c>
      <c r="C528" s="161" t="s">
        <v>40</v>
      </c>
      <c r="D528" s="162" t="s">
        <v>107</v>
      </c>
      <c r="E528" s="155" t="s">
        <v>56</v>
      </c>
      <c r="F528" s="69" t="s">
        <v>1906</v>
      </c>
      <c r="G528" s="259">
        <v>578</v>
      </c>
      <c r="H528" s="260"/>
      <c r="I528" s="69"/>
    </row>
    <row r="529" spans="1:9">
      <c r="A529" s="213">
        <v>42871</v>
      </c>
      <c r="B529" s="168" t="s">
        <v>54</v>
      </c>
      <c r="C529" s="167" t="s">
        <v>36</v>
      </c>
      <c r="D529" s="154" t="s">
        <v>361</v>
      </c>
      <c r="E529" s="154" t="s">
        <v>342</v>
      </c>
      <c r="F529" s="69" t="s">
        <v>1652</v>
      </c>
      <c r="G529" s="259">
        <v>17</v>
      </c>
      <c r="H529" s="260"/>
      <c r="I529" s="69"/>
    </row>
    <row r="530" spans="1:9">
      <c r="A530" s="213">
        <v>42871</v>
      </c>
      <c r="B530" s="168" t="s">
        <v>54</v>
      </c>
      <c r="C530" s="161" t="s">
        <v>144</v>
      </c>
      <c r="D530" s="168" t="s">
        <v>200</v>
      </c>
      <c r="E530" s="155" t="s">
        <v>56</v>
      </c>
      <c r="F530" s="69" t="s">
        <v>1652</v>
      </c>
      <c r="G530" s="259">
        <v>30</v>
      </c>
      <c r="H530" s="260"/>
      <c r="I530" s="69"/>
    </row>
    <row r="531" spans="1:9">
      <c r="A531" s="213">
        <v>42871</v>
      </c>
      <c r="B531" s="168" t="s">
        <v>54</v>
      </c>
      <c r="C531" s="167" t="s">
        <v>27</v>
      </c>
      <c r="D531" s="154" t="s">
        <v>424</v>
      </c>
      <c r="E531" s="154" t="s">
        <v>342</v>
      </c>
      <c r="F531" s="69" t="s">
        <v>1907</v>
      </c>
      <c r="G531" s="259">
        <v>60</v>
      </c>
      <c r="H531" s="260"/>
      <c r="I531" s="69"/>
    </row>
    <row r="532" spans="1:9">
      <c r="A532" s="213">
        <v>42871</v>
      </c>
      <c r="B532" s="168" t="s">
        <v>54</v>
      </c>
      <c r="C532" s="61" t="s">
        <v>23</v>
      </c>
      <c r="D532" s="69" t="s">
        <v>1908</v>
      </c>
      <c r="E532" s="69" t="s">
        <v>84</v>
      </c>
      <c r="F532" s="69" t="s">
        <v>1603</v>
      </c>
      <c r="G532" s="259">
        <v>44</v>
      </c>
      <c r="H532" s="260"/>
      <c r="I532" s="69"/>
    </row>
    <row r="533" spans="1:9">
      <c r="A533" s="213">
        <v>42871</v>
      </c>
      <c r="B533" s="168" t="s">
        <v>54</v>
      </c>
      <c r="C533" s="167" t="s">
        <v>27</v>
      </c>
      <c r="D533" s="154" t="s">
        <v>424</v>
      </c>
      <c r="E533" s="154" t="s">
        <v>342</v>
      </c>
      <c r="F533" s="69" t="s">
        <v>1909</v>
      </c>
      <c r="G533" s="259">
        <v>6</v>
      </c>
      <c r="H533" s="260"/>
      <c r="I533" s="69"/>
    </row>
    <row r="534" spans="1:9">
      <c r="A534" s="213">
        <v>42871</v>
      </c>
      <c r="B534" s="168" t="s">
        <v>54</v>
      </c>
      <c r="C534" s="161" t="s">
        <v>38</v>
      </c>
      <c r="D534" s="166" t="s">
        <v>259</v>
      </c>
      <c r="E534" s="68" t="s">
        <v>257</v>
      </c>
      <c r="F534" s="69" t="s">
        <v>1910</v>
      </c>
      <c r="G534" s="259">
        <v>324</v>
      </c>
      <c r="H534" s="260"/>
      <c r="I534" s="69"/>
    </row>
    <row r="535" spans="1:9">
      <c r="A535" s="213">
        <v>42871</v>
      </c>
      <c r="B535" s="168" t="s">
        <v>54</v>
      </c>
      <c r="C535" s="161" t="s">
        <v>38</v>
      </c>
      <c r="D535" s="166" t="s">
        <v>259</v>
      </c>
      <c r="E535" s="68" t="s">
        <v>257</v>
      </c>
      <c r="F535" s="69" t="s">
        <v>1911</v>
      </c>
      <c r="G535" s="259">
        <v>440</v>
      </c>
      <c r="H535" s="260"/>
      <c r="I535" s="69"/>
    </row>
    <row r="536" spans="1:9">
      <c r="A536" s="213">
        <v>42871</v>
      </c>
      <c r="B536" s="168" t="s">
        <v>54</v>
      </c>
      <c r="C536" s="167" t="s">
        <v>27</v>
      </c>
      <c r="D536" s="154" t="s">
        <v>424</v>
      </c>
      <c r="E536" s="154" t="s">
        <v>342</v>
      </c>
      <c r="F536" s="69" t="s">
        <v>1912</v>
      </c>
      <c r="G536" s="259">
        <v>223</v>
      </c>
      <c r="H536" s="260"/>
      <c r="I536" s="69"/>
    </row>
    <row r="537" spans="1:9">
      <c r="A537" s="213">
        <v>42871</v>
      </c>
      <c r="B537" s="168" t="s">
        <v>54</v>
      </c>
      <c r="C537" s="161" t="s">
        <v>38</v>
      </c>
      <c r="D537" s="166" t="s">
        <v>259</v>
      </c>
      <c r="E537" s="68" t="s">
        <v>257</v>
      </c>
      <c r="F537" s="69" t="s">
        <v>1913</v>
      </c>
      <c r="G537" s="259">
        <v>283</v>
      </c>
      <c r="H537" s="260"/>
      <c r="I537" s="69"/>
    </row>
    <row r="538" spans="1:9">
      <c r="A538" s="213">
        <v>42871</v>
      </c>
      <c r="B538" s="168" t="s">
        <v>54</v>
      </c>
      <c r="C538" s="161" t="s">
        <v>38</v>
      </c>
      <c r="D538" s="166" t="s">
        <v>259</v>
      </c>
      <c r="E538" s="68" t="s">
        <v>257</v>
      </c>
      <c r="F538" s="69" t="s">
        <v>1913</v>
      </c>
      <c r="G538" s="259">
        <v>183</v>
      </c>
      <c r="H538" s="260"/>
      <c r="I538" s="69"/>
    </row>
    <row r="539" spans="1:9">
      <c r="A539" s="213">
        <v>42871</v>
      </c>
      <c r="B539" s="168" t="s">
        <v>54</v>
      </c>
      <c r="C539" s="167" t="s">
        <v>144</v>
      </c>
      <c r="D539" s="154" t="s">
        <v>298</v>
      </c>
      <c r="E539" s="154" t="s">
        <v>261</v>
      </c>
      <c r="F539" s="69" t="s">
        <v>1648</v>
      </c>
      <c r="G539" s="259">
        <v>44</v>
      </c>
      <c r="H539" s="260"/>
      <c r="I539" s="69"/>
    </row>
    <row r="540" spans="1:9">
      <c r="A540" s="213">
        <v>42871</v>
      </c>
      <c r="B540" s="168" t="s">
        <v>54</v>
      </c>
      <c r="C540" s="167" t="s">
        <v>27</v>
      </c>
      <c r="D540" s="154" t="s">
        <v>475</v>
      </c>
      <c r="E540" s="154" t="s">
        <v>342</v>
      </c>
      <c r="F540" s="69" t="s">
        <v>1626</v>
      </c>
      <c r="G540" s="259">
        <v>266</v>
      </c>
      <c r="H540" s="260"/>
      <c r="I540" s="69"/>
    </row>
    <row r="541" ht="24" spans="1:9">
      <c r="A541" s="213">
        <v>42871</v>
      </c>
      <c r="B541" s="168" t="s">
        <v>54</v>
      </c>
      <c r="C541" s="167" t="s">
        <v>96</v>
      </c>
      <c r="D541" s="154" t="s">
        <v>371</v>
      </c>
      <c r="E541" s="154" t="s">
        <v>357</v>
      </c>
      <c r="F541" s="69" t="s">
        <v>1914</v>
      </c>
      <c r="G541" s="259">
        <v>435</v>
      </c>
      <c r="H541" s="260"/>
      <c r="I541" s="69"/>
    </row>
    <row r="542" spans="1:9">
      <c r="A542" s="213">
        <v>42871</v>
      </c>
      <c r="B542" s="168" t="s">
        <v>54</v>
      </c>
      <c r="C542" s="167" t="s">
        <v>27</v>
      </c>
      <c r="D542" s="154" t="s">
        <v>424</v>
      </c>
      <c r="E542" s="154" t="s">
        <v>342</v>
      </c>
      <c r="F542" s="69" t="s">
        <v>1755</v>
      </c>
      <c r="G542" s="259">
        <v>178</v>
      </c>
      <c r="H542" s="260"/>
      <c r="I542" s="69"/>
    </row>
    <row r="543" spans="1:9">
      <c r="A543" s="213">
        <v>42871</v>
      </c>
      <c r="B543" s="168" t="s">
        <v>54</v>
      </c>
      <c r="C543" s="167" t="s">
        <v>27</v>
      </c>
      <c r="D543" s="154" t="s">
        <v>476</v>
      </c>
      <c r="E543" s="154" t="s">
        <v>342</v>
      </c>
      <c r="F543" s="69" t="s">
        <v>1915</v>
      </c>
      <c r="G543" s="259">
        <v>312</v>
      </c>
      <c r="H543" s="260"/>
      <c r="I543" s="69"/>
    </row>
    <row r="544" spans="1:9">
      <c r="A544" s="213">
        <v>42871</v>
      </c>
      <c r="B544" s="168" t="s">
        <v>54</v>
      </c>
      <c r="C544" s="167" t="s">
        <v>96</v>
      </c>
      <c r="D544" s="154" t="s">
        <v>371</v>
      </c>
      <c r="E544" s="154" t="s">
        <v>357</v>
      </c>
      <c r="F544" s="69" t="s">
        <v>1916</v>
      </c>
      <c r="G544" s="259">
        <v>162</v>
      </c>
      <c r="H544" s="260"/>
      <c r="I544" s="69"/>
    </row>
    <row r="545" spans="1:9">
      <c r="A545" s="213">
        <v>42871</v>
      </c>
      <c r="B545" s="168" t="s">
        <v>54</v>
      </c>
      <c r="C545" s="167" t="s">
        <v>27</v>
      </c>
      <c r="D545" s="154" t="s">
        <v>476</v>
      </c>
      <c r="E545" s="154" t="s">
        <v>342</v>
      </c>
      <c r="F545" s="69" t="s">
        <v>1917</v>
      </c>
      <c r="G545" s="259">
        <v>64</v>
      </c>
      <c r="H545" s="260"/>
      <c r="I545" s="69"/>
    </row>
    <row r="546" spans="1:9">
      <c r="A546" s="213">
        <v>42871</v>
      </c>
      <c r="B546" s="168" t="s">
        <v>54</v>
      </c>
      <c r="C546" s="167" t="s">
        <v>36</v>
      </c>
      <c r="D546" s="154" t="s">
        <v>353</v>
      </c>
      <c r="E546" s="154" t="s">
        <v>280</v>
      </c>
      <c r="F546" s="69" t="s">
        <v>1653</v>
      </c>
      <c r="G546" s="259">
        <v>21</v>
      </c>
      <c r="H546" s="260"/>
      <c r="I546" s="69"/>
    </row>
    <row r="547" spans="1:9">
      <c r="A547" s="213">
        <v>42871</v>
      </c>
      <c r="B547" s="168" t="s">
        <v>54</v>
      </c>
      <c r="C547" s="167" t="s">
        <v>36</v>
      </c>
      <c r="D547" s="154" t="s">
        <v>361</v>
      </c>
      <c r="E547" s="154" t="s">
        <v>342</v>
      </c>
      <c r="F547" s="69" t="s">
        <v>1653</v>
      </c>
      <c r="G547" s="259">
        <v>22</v>
      </c>
      <c r="H547" s="260"/>
      <c r="I547" s="69"/>
    </row>
    <row r="548" spans="1:9">
      <c r="A548" s="213">
        <v>42871</v>
      </c>
      <c r="B548" s="168" t="s">
        <v>54</v>
      </c>
      <c r="C548" s="167" t="s">
        <v>36</v>
      </c>
      <c r="D548" s="154" t="s">
        <v>361</v>
      </c>
      <c r="E548" s="154" t="s">
        <v>342</v>
      </c>
      <c r="F548" s="69" t="s">
        <v>1652</v>
      </c>
      <c r="G548" s="259">
        <v>21</v>
      </c>
      <c r="H548" s="260"/>
      <c r="I548" s="69"/>
    </row>
    <row r="549" spans="1:9">
      <c r="A549" s="213">
        <v>42871</v>
      </c>
      <c r="B549" s="168" t="s">
        <v>54</v>
      </c>
      <c r="C549" s="167" t="s">
        <v>197</v>
      </c>
      <c r="D549" s="154" t="s">
        <v>452</v>
      </c>
      <c r="E549" s="154" t="s">
        <v>280</v>
      </c>
      <c r="F549" s="69" t="s">
        <v>1648</v>
      </c>
      <c r="G549" s="259">
        <v>86</v>
      </c>
      <c r="H549" s="260"/>
      <c r="I549" s="69"/>
    </row>
    <row r="550" spans="1:9">
      <c r="A550" s="213">
        <v>42871</v>
      </c>
      <c r="B550" s="168" t="s">
        <v>54</v>
      </c>
      <c r="C550" s="167" t="s">
        <v>197</v>
      </c>
      <c r="D550" s="154" t="s">
        <v>453</v>
      </c>
      <c r="E550" s="154" t="s">
        <v>280</v>
      </c>
      <c r="F550" s="69" t="s">
        <v>1648</v>
      </c>
      <c r="G550" s="259">
        <v>74</v>
      </c>
      <c r="H550" s="260"/>
      <c r="I550" s="69"/>
    </row>
    <row r="551" spans="1:9">
      <c r="A551" s="213">
        <v>42871</v>
      </c>
      <c r="B551" s="168" t="s">
        <v>54</v>
      </c>
      <c r="C551" s="167" t="s">
        <v>197</v>
      </c>
      <c r="D551" s="154" t="s">
        <v>454</v>
      </c>
      <c r="E551" s="154" t="s">
        <v>280</v>
      </c>
      <c r="F551" s="69" t="s">
        <v>1648</v>
      </c>
      <c r="G551" s="259">
        <v>74</v>
      </c>
      <c r="H551" s="260"/>
      <c r="I551" s="69"/>
    </row>
    <row r="552" spans="1:9">
      <c r="A552" s="213">
        <v>42871</v>
      </c>
      <c r="B552" s="168" t="s">
        <v>54</v>
      </c>
      <c r="C552" s="161" t="s">
        <v>38</v>
      </c>
      <c r="D552" s="166" t="s">
        <v>256</v>
      </c>
      <c r="E552" s="68" t="s">
        <v>257</v>
      </c>
      <c r="F552" s="69" t="s">
        <v>860</v>
      </c>
      <c r="G552" s="259">
        <v>5</v>
      </c>
      <c r="H552" s="260"/>
      <c r="I552" s="69"/>
    </row>
    <row r="553" spans="1:9">
      <c r="A553" s="213">
        <v>42871</v>
      </c>
      <c r="B553" s="168" t="s">
        <v>54</v>
      </c>
      <c r="C553" s="167" t="s">
        <v>36</v>
      </c>
      <c r="D553" s="154" t="s">
        <v>361</v>
      </c>
      <c r="E553" s="154" t="s">
        <v>342</v>
      </c>
      <c r="F553" s="69" t="s">
        <v>1698</v>
      </c>
      <c r="G553" s="259">
        <v>155</v>
      </c>
      <c r="H553" s="260"/>
      <c r="I553" s="69"/>
    </row>
    <row r="554" spans="1:9">
      <c r="A554" s="213">
        <v>42871</v>
      </c>
      <c r="B554" s="168" t="s">
        <v>54</v>
      </c>
      <c r="C554" s="167" t="s">
        <v>45</v>
      </c>
      <c r="D554" s="154" t="s">
        <v>352</v>
      </c>
      <c r="E554" s="154" t="s">
        <v>280</v>
      </c>
      <c r="F554" s="69" t="s">
        <v>1918</v>
      </c>
      <c r="G554" s="259">
        <v>16</v>
      </c>
      <c r="H554" s="260"/>
      <c r="I554" s="69"/>
    </row>
    <row r="555" spans="1:9">
      <c r="A555" s="213">
        <v>42875</v>
      </c>
      <c r="B555" s="168" t="s">
        <v>54</v>
      </c>
      <c r="C555" s="167" t="s">
        <v>197</v>
      </c>
      <c r="D555" s="154" t="s">
        <v>454</v>
      </c>
      <c r="E555" s="154" t="s">
        <v>280</v>
      </c>
      <c r="F555" s="69" t="s">
        <v>1919</v>
      </c>
      <c r="G555" s="259">
        <v>82</v>
      </c>
      <c r="H555" s="260"/>
      <c r="I555" s="69"/>
    </row>
    <row r="556" spans="1:9">
      <c r="A556" s="213">
        <v>42875</v>
      </c>
      <c r="B556" s="168" t="s">
        <v>54</v>
      </c>
      <c r="C556" s="167" t="s">
        <v>197</v>
      </c>
      <c r="D556" s="154" t="s">
        <v>454</v>
      </c>
      <c r="E556" s="154" t="s">
        <v>280</v>
      </c>
      <c r="F556" s="69" t="s">
        <v>1920</v>
      </c>
      <c r="G556" s="259">
        <v>129</v>
      </c>
      <c r="H556" s="260"/>
      <c r="I556" s="69"/>
    </row>
    <row r="557" spans="1:9">
      <c r="A557" s="213">
        <v>42875</v>
      </c>
      <c r="B557" s="168" t="s">
        <v>54</v>
      </c>
      <c r="C557" s="161" t="s">
        <v>38</v>
      </c>
      <c r="D557" s="166" t="s">
        <v>256</v>
      </c>
      <c r="E557" s="68" t="s">
        <v>257</v>
      </c>
      <c r="F557" s="69" t="s">
        <v>1844</v>
      </c>
      <c r="G557" s="259">
        <v>258</v>
      </c>
      <c r="H557" s="260"/>
      <c r="I557" s="69"/>
    </row>
    <row r="558" spans="1:9">
      <c r="A558" s="213">
        <v>42875</v>
      </c>
      <c r="B558" s="168" t="s">
        <v>54</v>
      </c>
      <c r="C558" s="167" t="s">
        <v>30</v>
      </c>
      <c r="D558" s="154" t="s">
        <v>364</v>
      </c>
      <c r="E558" s="154" t="s">
        <v>342</v>
      </c>
      <c r="F558" s="69" t="s">
        <v>751</v>
      </c>
      <c r="G558" s="259">
        <v>94</v>
      </c>
      <c r="H558" s="260"/>
      <c r="I558" s="69"/>
    </row>
    <row r="559" ht="24" spans="1:9">
      <c r="A559" s="213">
        <v>42875</v>
      </c>
      <c r="B559" s="168" t="s">
        <v>54</v>
      </c>
      <c r="C559" s="167" t="s">
        <v>27</v>
      </c>
      <c r="D559" s="154" t="s">
        <v>471</v>
      </c>
      <c r="E559" s="154" t="s">
        <v>261</v>
      </c>
      <c r="F559" s="69" t="s">
        <v>1921</v>
      </c>
      <c r="G559" s="259">
        <v>841</v>
      </c>
      <c r="H559" s="260"/>
      <c r="I559" s="69"/>
    </row>
    <row r="560" spans="1:9">
      <c r="A560" s="213">
        <v>42875</v>
      </c>
      <c r="B560" s="168" t="s">
        <v>54</v>
      </c>
      <c r="C560" s="167" t="s">
        <v>27</v>
      </c>
      <c r="D560" s="154" t="s">
        <v>442</v>
      </c>
      <c r="E560" s="154" t="s">
        <v>280</v>
      </c>
      <c r="F560" s="69" t="s">
        <v>1652</v>
      </c>
      <c r="G560" s="259">
        <v>48</v>
      </c>
      <c r="H560" s="260"/>
      <c r="I560" s="69"/>
    </row>
    <row r="561" spans="1:9">
      <c r="A561" s="213">
        <v>42875</v>
      </c>
      <c r="B561" s="168" t="s">
        <v>54</v>
      </c>
      <c r="C561" s="167" t="s">
        <v>45</v>
      </c>
      <c r="D561" s="154" t="s">
        <v>467</v>
      </c>
      <c r="E561" s="154" t="s">
        <v>465</v>
      </c>
      <c r="F561" s="69" t="s">
        <v>1669</v>
      </c>
      <c r="G561" s="259">
        <v>38</v>
      </c>
      <c r="H561" s="260"/>
      <c r="I561" s="69"/>
    </row>
    <row r="562" spans="1:9">
      <c r="A562" s="213">
        <v>42875</v>
      </c>
      <c r="B562" s="168" t="s">
        <v>54</v>
      </c>
      <c r="C562" s="167" t="s">
        <v>45</v>
      </c>
      <c r="D562" s="154" t="s">
        <v>467</v>
      </c>
      <c r="E562" s="154" t="s">
        <v>465</v>
      </c>
      <c r="F562" s="69" t="s">
        <v>1922</v>
      </c>
      <c r="G562" s="259">
        <v>529</v>
      </c>
      <c r="H562" s="260"/>
      <c r="I562" s="69"/>
    </row>
    <row r="563" spans="1:9">
      <c r="A563" s="213">
        <v>42875</v>
      </c>
      <c r="B563" s="168" t="s">
        <v>54</v>
      </c>
      <c r="C563" s="167" t="s">
        <v>36</v>
      </c>
      <c r="D563" s="154" t="s">
        <v>361</v>
      </c>
      <c r="E563" s="154" t="s">
        <v>342</v>
      </c>
      <c r="F563" s="69" t="s">
        <v>1652</v>
      </c>
      <c r="G563" s="259">
        <v>16</v>
      </c>
      <c r="H563" s="260"/>
      <c r="I563" s="69"/>
    </row>
    <row r="564" spans="1:9">
      <c r="A564" s="213">
        <v>42875</v>
      </c>
      <c r="B564" s="168" t="s">
        <v>54</v>
      </c>
      <c r="C564" s="167" t="s">
        <v>39</v>
      </c>
      <c r="D564" s="154" t="s">
        <v>376</v>
      </c>
      <c r="E564" s="154" t="s">
        <v>280</v>
      </c>
      <c r="F564" s="69" t="s">
        <v>1681</v>
      </c>
      <c r="G564" s="259">
        <v>86</v>
      </c>
      <c r="H564" s="260"/>
      <c r="I564" s="69"/>
    </row>
    <row r="565" spans="1:9">
      <c r="A565" s="213">
        <v>42875</v>
      </c>
      <c r="B565" s="168" t="s">
        <v>54</v>
      </c>
      <c r="C565" s="167" t="s">
        <v>36</v>
      </c>
      <c r="D565" s="154" t="s">
        <v>353</v>
      </c>
      <c r="E565" s="154" t="s">
        <v>280</v>
      </c>
      <c r="F565" s="69" t="s">
        <v>1652</v>
      </c>
      <c r="G565" s="259">
        <v>8</v>
      </c>
      <c r="H565" s="260"/>
      <c r="I565" s="69"/>
    </row>
    <row r="566" spans="1:9">
      <c r="A566" s="213">
        <v>42875</v>
      </c>
      <c r="B566" s="159" t="s">
        <v>54</v>
      </c>
      <c r="C566" s="167" t="s">
        <v>47</v>
      </c>
      <c r="D566" s="175" t="s">
        <v>517</v>
      </c>
      <c r="E566" s="155" t="s">
        <v>56</v>
      </c>
      <c r="F566" s="69" t="s">
        <v>1923</v>
      </c>
      <c r="G566" s="259">
        <v>176</v>
      </c>
      <c r="H566" s="260"/>
      <c r="I566" s="69"/>
    </row>
    <row r="567" spans="1:9">
      <c r="A567" s="213">
        <v>42875</v>
      </c>
      <c r="B567" s="168" t="s">
        <v>54</v>
      </c>
      <c r="C567" s="167" t="s">
        <v>39</v>
      </c>
      <c r="D567" s="154" t="s">
        <v>363</v>
      </c>
      <c r="E567" s="154" t="s">
        <v>342</v>
      </c>
      <c r="F567" s="69" t="s">
        <v>781</v>
      </c>
      <c r="G567" s="259">
        <v>5</v>
      </c>
      <c r="H567" s="260"/>
      <c r="I567" s="69"/>
    </row>
    <row r="568" ht="24" spans="1:9">
      <c r="A568" s="213">
        <v>42875</v>
      </c>
      <c r="B568" s="159" t="s">
        <v>54</v>
      </c>
      <c r="C568" s="167" t="s">
        <v>47</v>
      </c>
      <c r="D568" s="175" t="s">
        <v>516</v>
      </c>
      <c r="E568" s="155" t="s">
        <v>56</v>
      </c>
      <c r="F568" s="69" t="s">
        <v>1924</v>
      </c>
      <c r="G568" s="259">
        <v>275</v>
      </c>
      <c r="H568" s="260"/>
      <c r="I568" s="69"/>
    </row>
    <row r="569" spans="1:9">
      <c r="A569" s="213">
        <v>42875</v>
      </c>
      <c r="B569" s="168" t="s">
        <v>54</v>
      </c>
      <c r="C569" s="167" t="s">
        <v>96</v>
      </c>
      <c r="D569" s="154" t="s">
        <v>455</v>
      </c>
      <c r="E569" s="154" t="s">
        <v>267</v>
      </c>
      <c r="F569" s="69" t="s">
        <v>1824</v>
      </c>
      <c r="G569" s="259">
        <v>48</v>
      </c>
      <c r="H569" s="260"/>
      <c r="I569" s="69"/>
    </row>
    <row r="570" spans="1:9">
      <c r="A570" s="213">
        <v>42875</v>
      </c>
      <c r="B570" s="159" t="s">
        <v>54</v>
      </c>
      <c r="C570" s="176" t="s">
        <v>39</v>
      </c>
      <c r="D570" s="175" t="s">
        <v>503</v>
      </c>
      <c r="E570" s="154" t="s">
        <v>504</v>
      </c>
      <c r="F570" s="69" t="s">
        <v>1925</v>
      </c>
      <c r="G570" s="259">
        <v>251</v>
      </c>
      <c r="H570" s="260"/>
      <c r="I570" s="69"/>
    </row>
    <row r="571" spans="1:9">
      <c r="A571" s="213">
        <v>42875</v>
      </c>
      <c r="B571" s="168" t="s">
        <v>54</v>
      </c>
      <c r="C571" s="161" t="s">
        <v>144</v>
      </c>
      <c r="D571" s="168" t="s">
        <v>200</v>
      </c>
      <c r="E571" s="155" t="s">
        <v>56</v>
      </c>
      <c r="F571" s="69" t="s">
        <v>1664</v>
      </c>
      <c r="G571" s="259">
        <v>42</v>
      </c>
      <c r="H571" s="260"/>
      <c r="I571" s="69"/>
    </row>
    <row r="572" spans="1:9">
      <c r="A572" s="213">
        <v>42875</v>
      </c>
      <c r="B572" s="168" t="s">
        <v>54</v>
      </c>
      <c r="C572" s="161" t="s">
        <v>144</v>
      </c>
      <c r="D572" s="168" t="s">
        <v>219</v>
      </c>
      <c r="E572" s="155" t="s">
        <v>56</v>
      </c>
      <c r="F572" s="69" t="s">
        <v>1664</v>
      </c>
      <c r="G572" s="259">
        <v>42</v>
      </c>
      <c r="H572" s="260"/>
      <c r="I572" s="69"/>
    </row>
    <row r="573" spans="1:9">
      <c r="A573" s="213">
        <v>42875</v>
      </c>
      <c r="B573" s="168" t="s">
        <v>54</v>
      </c>
      <c r="C573" s="167" t="s">
        <v>127</v>
      </c>
      <c r="D573" s="154" t="s">
        <v>380</v>
      </c>
      <c r="E573" s="154" t="s">
        <v>261</v>
      </c>
      <c r="F573" s="69" t="s">
        <v>1652</v>
      </c>
      <c r="G573" s="259">
        <v>337</v>
      </c>
      <c r="H573" s="260"/>
      <c r="I573" s="69"/>
    </row>
    <row r="574" spans="1:9">
      <c r="A574" s="213">
        <v>42875</v>
      </c>
      <c r="B574" s="159" t="s">
        <v>54</v>
      </c>
      <c r="C574" s="176" t="s">
        <v>39</v>
      </c>
      <c r="D574" s="175" t="s">
        <v>503</v>
      </c>
      <c r="E574" s="154" t="s">
        <v>504</v>
      </c>
      <c r="F574" s="69" t="s">
        <v>1926</v>
      </c>
      <c r="G574" s="259">
        <v>40</v>
      </c>
      <c r="H574" s="260"/>
      <c r="I574" s="69"/>
    </row>
    <row r="575" spans="1:9">
      <c r="A575" s="213">
        <v>42875</v>
      </c>
      <c r="B575" s="159" t="s">
        <v>54</v>
      </c>
      <c r="C575" s="176" t="s">
        <v>39</v>
      </c>
      <c r="D575" s="175" t="s">
        <v>503</v>
      </c>
      <c r="E575" s="154" t="s">
        <v>504</v>
      </c>
      <c r="F575" s="69" t="s">
        <v>1927</v>
      </c>
      <c r="G575" s="259">
        <v>104</v>
      </c>
      <c r="H575" s="260"/>
      <c r="I575" s="69"/>
    </row>
    <row r="576" ht="24" spans="1:9">
      <c r="A576" s="213">
        <v>42875</v>
      </c>
      <c r="B576" s="168" t="s">
        <v>54</v>
      </c>
      <c r="C576" s="167" t="s">
        <v>197</v>
      </c>
      <c r="D576" s="154" t="s">
        <v>454</v>
      </c>
      <c r="E576" s="154" t="s">
        <v>280</v>
      </c>
      <c r="F576" s="69" t="s">
        <v>1928</v>
      </c>
      <c r="G576" s="259">
        <v>252</v>
      </c>
      <c r="H576" s="260"/>
      <c r="I576" s="69"/>
    </row>
    <row r="577" spans="1:9">
      <c r="A577" s="213">
        <v>42875</v>
      </c>
      <c r="B577" s="168" t="s">
        <v>54</v>
      </c>
      <c r="C577" s="167" t="s">
        <v>127</v>
      </c>
      <c r="D577" s="154" t="s">
        <v>380</v>
      </c>
      <c r="E577" s="154" t="s">
        <v>261</v>
      </c>
      <c r="F577" s="69" t="s">
        <v>1929</v>
      </c>
      <c r="G577" s="259">
        <v>473</v>
      </c>
      <c r="H577" s="260"/>
      <c r="I577" s="69"/>
    </row>
    <row r="578" spans="1:9">
      <c r="A578" s="213">
        <v>42875</v>
      </c>
      <c r="B578" s="168" t="s">
        <v>54</v>
      </c>
      <c r="C578" s="167" t="s">
        <v>27</v>
      </c>
      <c r="D578" s="154" t="s">
        <v>471</v>
      </c>
      <c r="E578" s="154" t="s">
        <v>261</v>
      </c>
      <c r="F578" s="69" t="s">
        <v>1930</v>
      </c>
      <c r="G578" s="259">
        <v>132</v>
      </c>
      <c r="H578" s="260"/>
      <c r="I578" s="69"/>
    </row>
    <row r="579" spans="1:9">
      <c r="A579" s="213">
        <v>42875</v>
      </c>
      <c r="B579" s="168" t="s">
        <v>54</v>
      </c>
      <c r="C579" s="167" t="s">
        <v>197</v>
      </c>
      <c r="D579" s="154" t="s">
        <v>372</v>
      </c>
      <c r="E579" s="154" t="s">
        <v>280</v>
      </c>
      <c r="F579" s="69" t="s">
        <v>1648</v>
      </c>
      <c r="G579" s="259">
        <v>43</v>
      </c>
      <c r="H579" s="260"/>
      <c r="I579" s="69"/>
    </row>
    <row r="580" spans="1:9">
      <c r="A580" s="213">
        <v>42875</v>
      </c>
      <c r="B580" s="168" t="s">
        <v>54</v>
      </c>
      <c r="C580" s="167" t="s">
        <v>197</v>
      </c>
      <c r="D580" s="154" t="s">
        <v>373</v>
      </c>
      <c r="E580" s="154" t="s">
        <v>280</v>
      </c>
      <c r="F580" s="69" t="s">
        <v>1648</v>
      </c>
      <c r="G580" s="259">
        <v>43</v>
      </c>
      <c r="H580" s="260"/>
      <c r="I580" s="69"/>
    </row>
    <row r="581" spans="1:9">
      <c r="A581" s="213">
        <v>42875</v>
      </c>
      <c r="B581" s="168" t="s">
        <v>54</v>
      </c>
      <c r="C581" s="167" t="s">
        <v>33</v>
      </c>
      <c r="D581" s="154" t="s">
        <v>412</v>
      </c>
      <c r="E581" s="154" t="s">
        <v>261</v>
      </c>
      <c r="F581" s="69" t="s">
        <v>1931</v>
      </c>
      <c r="G581" s="259">
        <v>376</v>
      </c>
      <c r="H581" s="260"/>
      <c r="I581" s="69"/>
    </row>
    <row r="582" ht="36" spans="1:9">
      <c r="A582" s="213">
        <v>42886</v>
      </c>
      <c r="B582" s="168" t="s">
        <v>54</v>
      </c>
      <c r="C582" s="167" t="s">
        <v>27</v>
      </c>
      <c r="D582" s="154" t="s">
        <v>424</v>
      </c>
      <c r="E582" s="154" t="s">
        <v>342</v>
      </c>
      <c r="F582" s="69" t="s">
        <v>1932</v>
      </c>
      <c r="G582" s="259">
        <v>1273</v>
      </c>
      <c r="H582" s="260"/>
      <c r="I582" s="69"/>
    </row>
    <row r="583" spans="1:9">
      <c r="A583" s="213">
        <v>42886</v>
      </c>
      <c r="B583" s="168" t="s">
        <v>54</v>
      </c>
      <c r="C583" s="167" t="s">
        <v>36</v>
      </c>
      <c r="D583" s="154" t="s">
        <v>361</v>
      </c>
      <c r="E583" s="154" t="s">
        <v>342</v>
      </c>
      <c r="F583" s="69" t="s">
        <v>1652</v>
      </c>
      <c r="G583" s="259">
        <v>74</v>
      </c>
      <c r="H583" s="260"/>
      <c r="I583" s="69"/>
    </row>
    <row r="584" ht="24" spans="1:9">
      <c r="A584" s="213">
        <v>42886</v>
      </c>
      <c r="B584" s="168" t="s">
        <v>54</v>
      </c>
      <c r="C584" s="167" t="s">
        <v>27</v>
      </c>
      <c r="D584" s="154" t="s">
        <v>424</v>
      </c>
      <c r="E584" s="154" t="s">
        <v>342</v>
      </c>
      <c r="F584" s="69" t="s">
        <v>1933</v>
      </c>
      <c r="G584" s="259">
        <v>842</v>
      </c>
      <c r="H584" s="260"/>
      <c r="I584" s="69"/>
    </row>
    <row r="585" spans="1:9">
      <c r="A585" s="213">
        <v>42886</v>
      </c>
      <c r="B585" s="168" t="s">
        <v>54</v>
      </c>
      <c r="C585" s="161" t="s">
        <v>38</v>
      </c>
      <c r="D585" s="166" t="s">
        <v>256</v>
      </c>
      <c r="E585" s="68" t="s">
        <v>257</v>
      </c>
      <c r="F585" s="69" t="s">
        <v>1934</v>
      </c>
      <c r="G585" s="259">
        <v>103</v>
      </c>
      <c r="H585" s="260"/>
      <c r="I585" s="69"/>
    </row>
    <row r="586" spans="1:9">
      <c r="A586" s="213">
        <v>42886</v>
      </c>
      <c r="B586" s="168" t="s">
        <v>54</v>
      </c>
      <c r="C586" s="167" t="s">
        <v>36</v>
      </c>
      <c r="D586" s="154" t="s">
        <v>361</v>
      </c>
      <c r="E586" s="154" t="s">
        <v>342</v>
      </c>
      <c r="F586" s="69" t="s">
        <v>1652</v>
      </c>
      <c r="G586" s="259">
        <v>20</v>
      </c>
      <c r="H586" s="260"/>
      <c r="I586" s="69"/>
    </row>
    <row r="587" spans="1:9">
      <c r="A587" s="213">
        <v>42886</v>
      </c>
      <c r="B587" s="168" t="s">
        <v>54</v>
      </c>
      <c r="C587" s="167" t="s">
        <v>33</v>
      </c>
      <c r="D587" s="154" t="s">
        <v>413</v>
      </c>
      <c r="E587" s="154" t="s">
        <v>261</v>
      </c>
      <c r="F587" s="69" t="s">
        <v>1652</v>
      </c>
      <c r="G587" s="259">
        <v>120</v>
      </c>
      <c r="H587" s="260"/>
      <c r="I587" s="69"/>
    </row>
    <row r="588" spans="1:9">
      <c r="A588" s="213">
        <v>42886</v>
      </c>
      <c r="B588" s="168" t="s">
        <v>54</v>
      </c>
      <c r="C588" s="167" t="s">
        <v>144</v>
      </c>
      <c r="D588" s="154" t="s">
        <v>299</v>
      </c>
      <c r="E588" s="154" t="s">
        <v>261</v>
      </c>
      <c r="F588" s="69" t="s">
        <v>1648</v>
      </c>
      <c r="G588" s="259">
        <v>115</v>
      </c>
      <c r="H588" s="260"/>
      <c r="I588" s="69"/>
    </row>
    <row r="589" spans="1:9">
      <c r="A589" s="213">
        <v>42886</v>
      </c>
      <c r="B589" s="168" t="s">
        <v>54</v>
      </c>
      <c r="C589" s="161" t="s">
        <v>37</v>
      </c>
      <c r="D589" s="168" t="s">
        <v>205</v>
      </c>
      <c r="E589" s="155" t="s">
        <v>56</v>
      </c>
      <c r="F589" s="69" t="s">
        <v>1935</v>
      </c>
      <c r="G589" s="259">
        <v>254</v>
      </c>
      <c r="H589" s="260"/>
      <c r="I589" s="69"/>
    </row>
    <row r="590" ht="36" spans="1:9">
      <c r="A590" s="213">
        <v>42886</v>
      </c>
      <c r="B590" s="168" t="s">
        <v>54</v>
      </c>
      <c r="C590" s="161" t="s">
        <v>37</v>
      </c>
      <c r="D590" s="168" t="s">
        <v>205</v>
      </c>
      <c r="E590" s="155" t="s">
        <v>56</v>
      </c>
      <c r="F590" s="69" t="s">
        <v>1936</v>
      </c>
      <c r="G590" s="259">
        <v>901</v>
      </c>
      <c r="H590" s="260"/>
      <c r="I590" s="69"/>
    </row>
    <row r="591" spans="1:9">
      <c r="A591" s="213">
        <v>42886</v>
      </c>
      <c r="B591" s="168" t="s">
        <v>54</v>
      </c>
      <c r="C591" s="161" t="s">
        <v>37</v>
      </c>
      <c r="D591" s="168" t="s">
        <v>205</v>
      </c>
      <c r="E591" s="155" t="s">
        <v>56</v>
      </c>
      <c r="F591" s="69" t="s">
        <v>1937</v>
      </c>
      <c r="G591" s="259">
        <v>496</v>
      </c>
      <c r="H591" s="260"/>
      <c r="I591" s="69"/>
    </row>
    <row r="592" spans="1:9">
      <c r="A592" s="213">
        <v>42886</v>
      </c>
      <c r="B592" s="168" t="s">
        <v>54</v>
      </c>
      <c r="C592" s="167" t="s">
        <v>36</v>
      </c>
      <c r="D592" s="154" t="s">
        <v>361</v>
      </c>
      <c r="E592" s="154" t="s">
        <v>342</v>
      </c>
      <c r="F592" s="69" t="s">
        <v>1652</v>
      </c>
      <c r="G592" s="259">
        <v>62</v>
      </c>
      <c r="H592" s="260"/>
      <c r="I592" s="69"/>
    </row>
    <row r="593" spans="1:9">
      <c r="A593" s="213">
        <v>42886</v>
      </c>
      <c r="B593" s="168" t="s">
        <v>54</v>
      </c>
      <c r="C593" s="161" t="s">
        <v>38</v>
      </c>
      <c r="D593" s="166" t="s">
        <v>256</v>
      </c>
      <c r="E593" s="68" t="s">
        <v>257</v>
      </c>
      <c r="F593" s="69" t="s">
        <v>1938</v>
      </c>
      <c r="G593" s="259">
        <v>35</v>
      </c>
      <c r="H593" s="260"/>
      <c r="I593" s="69"/>
    </row>
    <row r="594" spans="1:9">
      <c r="A594" s="213">
        <v>42886</v>
      </c>
      <c r="B594" s="168" t="s">
        <v>54</v>
      </c>
      <c r="C594" s="161" t="s">
        <v>38</v>
      </c>
      <c r="D594" s="166" t="s">
        <v>256</v>
      </c>
      <c r="E594" s="68" t="s">
        <v>257</v>
      </c>
      <c r="F594" s="69" t="s">
        <v>1652</v>
      </c>
      <c r="G594" s="259">
        <v>18</v>
      </c>
      <c r="H594" s="260"/>
      <c r="I594" s="69"/>
    </row>
    <row r="595" spans="1:9">
      <c r="A595" s="213">
        <v>42886</v>
      </c>
      <c r="B595" s="168" t="s">
        <v>54</v>
      </c>
      <c r="C595" s="167" t="s">
        <v>30</v>
      </c>
      <c r="D595" s="154" t="s">
        <v>283</v>
      </c>
      <c r="E595" s="154" t="s">
        <v>284</v>
      </c>
      <c r="F595" s="69" t="s">
        <v>1652</v>
      </c>
      <c r="G595" s="259">
        <v>174</v>
      </c>
      <c r="H595" s="260"/>
      <c r="I595" s="69"/>
    </row>
    <row r="596" spans="1:9">
      <c r="A596" s="213">
        <v>42886</v>
      </c>
      <c r="B596" s="168" t="s">
        <v>54</v>
      </c>
      <c r="C596" s="167" t="s">
        <v>36</v>
      </c>
      <c r="D596" s="154" t="s">
        <v>361</v>
      </c>
      <c r="E596" s="154" t="s">
        <v>342</v>
      </c>
      <c r="F596" s="69" t="s">
        <v>1698</v>
      </c>
      <c r="G596" s="259">
        <v>724</v>
      </c>
      <c r="H596" s="260"/>
      <c r="I596" s="69"/>
    </row>
    <row r="597" spans="1:9">
      <c r="A597" s="213">
        <v>42886</v>
      </c>
      <c r="B597" s="168" t="s">
        <v>54</v>
      </c>
      <c r="C597" s="161" t="s">
        <v>38</v>
      </c>
      <c r="D597" s="166" t="s">
        <v>256</v>
      </c>
      <c r="E597" s="68" t="s">
        <v>257</v>
      </c>
      <c r="F597" s="69" t="s">
        <v>1939</v>
      </c>
      <c r="G597" s="259">
        <v>201</v>
      </c>
      <c r="H597" s="260"/>
      <c r="I597" s="69"/>
    </row>
    <row r="598" spans="1:9">
      <c r="A598" s="213">
        <v>42886</v>
      </c>
      <c r="B598" s="168" t="s">
        <v>54</v>
      </c>
      <c r="C598" s="167" t="s">
        <v>144</v>
      </c>
      <c r="D598" s="154" t="s">
        <v>298</v>
      </c>
      <c r="E598" s="154" t="s">
        <v>261</v>
      </c>
      <c r="F598" s="69" t="s">
        <v>1664</v>
      </c>
      <c r="G598" s="259">
        <v>243</v>
      </c>
      <c r="H598" s="260"/>
      <c r="I598" s="69"/>
    </row>
    <row r="599" spans="1:9">
      <c r="A599" s="213">
        <v>42886</v>
      </c>
      <c r="B599" s="168" t="s">
        <v>54</v>
      </c>
      <c r="C599" s="167" t="s">
        <v>27</v>
      </c>
      <c r="D599" s="154" t="s">
        <v>471</v>
      </c>
      <c r="E599" s="154" t="s">
        <v>261</v>
      </c>
      <c r="F599" s="69" t="s">
        <v>1940</v>
      </c>
      <c r="G599" s="259">
        <v>300</v>
      </c>
      <c r="H599" s="260"/>
      <c r="I599" s="69"/>
    </row>
    <row r="600" spans="1:9">
      <c r="A600" s="213">
        <v>42886</v>
      </c>
      <c r="B600" s="168" t="s">
        <v>54</v>
      </c>
      <c r="C600" s="167" t="s">
        <v>30</v>
      </c>
      <c r="D600" s="154" t="s">
        <v>283</v>
      </c>
      <c r="E600" s="154" t="s">
        <v>284</v>
      </c>
      <c r="F600" s="69" t="s">
        <v>1653</v>
      </c>
      <c r="G600" s="259">
        <v>968</v>
      </c>
      <c r="H600" s="260"/>
      <c r="I600" s="69"/>
    </row>
    <row r="601" spans="1:9">
      <c r="A601" s="213">
        <v>42886</v>
      </c>
      <c r="B601" s="168" t="s">
        <v>54</v>
      </c>
      <c r="C601" s="161" t="s">
        <v>38</v>
      </c>
      <c r="D601" s="166" t="s">
        <v>256</v>
      </c>
      <c r="E601" s="68" t="s">
        <v>257</v>
      </c>
      <c r="F601" s="69" t="s">
        <v>1941</v>
      </c>
      <c r="G601" s="259">
        <v>174</v>
      </c>
      <c r="H601" s="260"/>
      <c r="I601" s="69"/>
    </row>
    <row r="602" spans="1:9">
      <c r="A602" s="213">
        <v>42886</v>
      </c>
      <c r="B602" s="168" t="s">
        <v>54</v>
      </c>
      <c r="C602" s="167" t="s">
        <v>30</v>
      </c>
      <c r="D602" s="154" t="s">
        <v>283</v>
      </c>
      <c r="E602" s="154" t="s">
        <v>284</v>
      </c>
      <c r="F602" s="69" t="s">
        <v>1652</v>
      </c>
      <c r="G602" s="259">
        <v>154</v>
      </c>
      <c r="H602" s="260"/>
      <c r="I602" s="69"/>
    </row>
    <row r="603" spans="1:9">
      <c r="A603" s="213">
        <v>42886</v>
      </c>
      <c r="B603" s="168" t="s">
        <v>54</v>
      </c>
      <c r="C603" s="167" t="s">
        <v>38</v>
      </c>
      <c r="D603" s="154" t="s">
        <v>473</v>
      </c>
      <c r="E603" s="154" t="s">
        <v>261</v>
      </c>
      <c r="F603" s="69" t="s">
        <v>1942</v>
      </c>
      <c r="G603" s="259">
        <v>29</v>
      </c>
      <c r="H603" s="260"/>
      <c r="I603" s="69"/>
    </row>
    <row r="604" spans="1:9">
      <c r="A604" s="213">
        <v>42886</v>
      </c>
      <c r="B604" s="168" t="s">
        <v>54</v>
      </c>
      <c r="C604" s="167" t="s">
        <v>30</v>
      </c>
      <c r="D604" s="154" t="s">
        <v>283</v>
      </c>
      <c r="E604" s="154" t="s">
        <v>284</v>
      </c>
      <c r="F604" s="69" t="s">
        <v>1652</v>
      </c>
      <c r="G604" s="259">
        <v>21</v>
      </c>
      <c r="H604" s="260"/>
      <c r="I604" s="69"/>
    </row>
    <row r="605" ht="24" spans="1:9">
      <c r="A605" s="213">
        <v>42886</v>
      </c>
      <c r="B605" s="168" t="s">
        <v>54</v>
      </c>
      <c r="C605" s="167" t="s">
        <v>27</v>
      </c>
      <c r="D605" s="154" t="s">
        <v>424</v>
      </c>
      <c r="E605" s="154" t="s">
        <v>342</v>
      </c>
      <c r="F605" s="69" t="s">
        <v>1943</v>
      </c>
      <c r="G605" s="259">
        <v>616</v>
      </c>
      <c r="H605" s="260"/>
      <c r="I605" s="69"/>
    </row>
    <row r="606" ht="24" spans="1:9">
      <c r="A606" s="213">
        <v>42886</v>
      </c>
      <c r="B606" s="168" t="s">
        <v>54</v>
      </c>
      <c r="C606" s="167" t="s">
        <v>27</v>
      </c>
      <c r="D606" s="154" t="s">
        <v>424</v>
      </c>
      <c r="E606" s="154" t="s">
        <v>342</v>
      </c>
      <c r="F606" s="69" t="s">
        <v>1944</v>
      </c>
      <c r="G606" s="259">
        <v>620</v>
      </c>
      <c r="H606" s="260"/>
      <c r="I606" s="69"/>
    </row>
    <row r="607" spans="1:9">
      <c r="A607" s="213">
        <v>42886</v>
      </c>
      <c r="B607" s="168" t="s">
        <v>54</v>
      </c>
      <c r="C607" s="167" t="s">
        <v>45</v>
      </c>
      <c r="D607" s="154" t="s">
        <v>467</v>
      </c>
      <c r="E607" s="154" t="s">
        <v>465</v>
      </c>
      <c r="F607" s="69" t="s">
        <v>1945</v>
      </c>
      <c r="G607" s="259">
        <v>481</v>
      </c>
      <c r="H607" s="260"/>
      <c r="I607" s="69"/>
    </row>
    <row r="608" spans="1:9">
      <c r="A608" s="213">
        <v>42886</v>
      </c>
      <c r="B608" s="168" t="s">
        <v>54</v>
      </c>
      <c r="C608" s="161" t="s">
        <v>38</v>
      </c>
      <c r="D608" s="166" t="s">
        <v>256</v>
      </c>
      <c r="E608" s="68" t="s">
        <v>257</v>
      </c>
      <c r="F608" s="68" t="s">
        <v>1946</v>
      </c>
      <c r="G608" s="259">
        <v>266</v>
      </c>
      <c r="H608" s="260"/>
      <c r="I608" s="69"/>
    </row>
    <row r="609" spans="1:9">
      <c r="A609" s="213">
        <v>42886</v>
      </c>
      <c r="B609" s="168" t="s">
        <v>54</v>
      </c>
      <c r="C609" s="167" t="s">
        <v>33</v>
      </c>
      <c r="D609" s="154" t="s">
        <v>374</v>
      </c>
      <c r="E609" s="154" t="s">
        <v>280</v>
      </c>
      <c r="F609" s="69" t="s">
        <v>1947</v>
      </c>
      <c r="G609" s="259">
        <v>271</v>
      </c>
      <c r="H609" s="260"/>
      <c r="I609" s="69"/>
    </row>
    <row r="610" ht="24" spans="1:9">
      <c r="A610" s="213">
        <v>42886</v>
      </c>
      <c r="B610" s="168" t="s">
        <v>54</v>
      </c>
      <c r="C610" s="167" t="s">
        <v>33</v>
      </c>
      <c r="D610" s="154" t="s">
        <v>375</v>
      </c>
      <c r="E610" s="154" t="s">
        <v>280</v>
      </c>
      <c r="F610" s="69" t="s">
        <v>1948</v>
      </c>
      <c r="G610" s="259">
        <v>371</v>
      </c>
      <c r="H610" s="260"/>
      <c r="I610" s="69"/>
    </row>
    <row r="611" spans="1:9">
      <c r="A611" s="213">
        <v>42886</v>
      </c>
      <c r="B611" s="168" t="s">
        <v>54</v>
      </c>
      <c r="C611" s="167" t="s">
        <v>33</v>
      </c>
      <c r="D611" s="154" t="s">
        <v>412</v>
      </c>
      <c r="E611" s="154" t="s">
        <v>261</v>
      </c>
      <c r="F611" s="69" t="s">
        <v>751</v>
      </c>
      <c r="G611" s="259">
        <v>204</v>
      </c>
      <c r="H611" s="260"/>
      <c r="I611" s="69"/>
    </row>
    <row r="612" spans="1:9">
      <c r="A612" s="213">
        <v>42886</v>
      </c>
      <c r="B612" s="168" t="s">
        <v>54</v>
      </c>
      <c r="C612" s="167" t="s">
        <v>27</v>
      </c>
      <c r="D612" s="154" t="s">
        <v>338</v>
      </c>
      <c r="E612" s="154" t="s">
        <v>278</v>
      </c>
      <c r="F612" s="69" t="s">
        <v>1664</v>
      </c>
      <c r="G612" s="259">
        <v>80</v>
      </c>
      <c r="H612" s="260"/>
      <c r="I612" s="69"/>
    </row>
    <row r="613" spans="1:9">
      <c r="A613" s="213">
        <v>42886</v>
      </c>
      <c r="B613" s="168" t="s">
        <v>54</v>
      </c>
      <c r="C613" s="167" t="s">
        <v>144</v>
      </c>
      <c r="D613" s="154" t="s">
        <v>298</v>
      </c>
      <c r="E613" s="154" t="s">
        <v>261</v>
      </c>
      <c r="F613" s="69" t="s">
        <v>1949</v>
      </c>
      <c r="G613" s="259">
        <v>214</v>
      </c>
      <c r="H613" s="260"/>
      <c r="I613" s="69"/>
    </row>
    <row r="614" spans="1:9">
      <c r="A614" s="213">
        <v>42886</v>
      </c>
      <c r="B614" s="168" t="s">
        <v>54</v>
      </c>
      <c r="C614" s="167" t="s">
        <v>27</v>
      </c>
      <c r="D614" s="154" t="s">
        <v>424</v>
      </c>
      <c r="E614" s="154" t="s">
        <v>342</v>
      </c>
      <c r="F614" s="69" t="s">
        <v>1950</v>
      </c>
      <c r="G614" s="259">
        <v>30</v>
      </c>
      <c r="H614" s="260"/>
      <c r="I614" s="69"/>
    </row>
    <row r="615" spans="1:9">
      <c r="A615" s="213">
        <v>42886</v>
      </c>
      <c r="B615" s="168" t="s">
        <v>54</v>
      </c>
      <c r="C615" s="167" t="s">
        <v>27</v>
      </c>
      <c r="D615" s="154" t="s">
        <v>424</v>
      </c>
      <c r="E615" s="154" t="s">
        <v>342</v>
      </c>
      <c r="F615" s="69" t="s">
        <v>1951</v>
      </c>
      <c r="G615" s="259">
        <v>130</v>
      </c>
      <c r="H615" s="260"/>
      <c r="I615" s="69"/>
    </row>
    <row r="616" spans="1:9">
      <c r="A616" s="213">
        <v>42886</v>
      </c>
      <c r="B616" s="168" t="s">
        <v>54</v>
      </c>
      <c r="C616" s="167" t="s">
        <v>30</v>
      </c>
      <c r="D616" s="154" t="s">
        <v>364</v>
      </c>
      <c r="E616" s="154" t="s">
        <v>342</v>
      </c>
      <c r="F616" s="69" t="s">
        <v>1664</v>
      </c>
      <c r="G616" s="259">
        <v>32</v>
      </c>
      <c r="H616" s="260"/>
      <c r="I616" s="69"/>
    </row>
    <row r="617" spans="1:9">
      <c r="A617" s="213">
        <v>42886</v>
      </c>
      <c r="B617" s="168" t="s">
        <v>54</v>
      </c>
      <c r="C617" s="167" t="s">
        <v>30</v>
      </c>
      <c r="D617" s="154" t="s">
        <v>365</v>
      </c>
      <c r="E617" s="154" t="s">
        <v>342</v>
      </c>
      <c r="F617" s="69" t="s">
        <v>1664</v>
      </c>
      <c r="G617" s="259">
        <v>32</v>
      </c>
      <c r="H617" s="260"/>
      <c r="I617" s="69"/>
    </row>
    <row r="618" spans="1:9">
      <c r="A618" s="213">
        <v>42886</v>
      </c>
      <c r="B618" s="168" t="s">
        <v>54</v>
      </c>
      <c r="C618" s="167" t="s">
        <v>127</v>
      </c>
      <c r="D618" s="154" t="s">
        <v>380</v>
      </c>
      <c r="E618" s="154" t="s">
        <v>261</v>
      </c>
      <c r="F618" s="69" t="s">
        <v>1652</v>
      </c>
      <c r="G618" s="259">
        <v>77</v>
      </c>
      <c r="H618" s="260"/>
      <c r="I618" s="69"/>
    </row>
    <row r="619" spans="1:9">
      <c r="A619" s="213">
        <v>42886</v>
      </c>
      <c r="B619" s="168" t="s">
        <v>54</v>
      </c>
      <c r="C619" s="161" t="s">
        <v>38</v>
      </c>
      <c r="D619" s="166" t="s">
        <v>259</v>
      </c>
      <c r="E619" s="68" t="s">
        <v>257</v>
      </c>
      <c r="F619" s="69" t="s">
        <v>1952</v>
      </c>
      <c r="G619" s="259">
        <v>64</v>
      </c>
      <c r="H619" s="260"/>
      <c r="I619" s="69"/>
    </row>
    <row r="620" spans="1:9">
      <c r="A620" s="213">
        <v>42886</v>
      </c>
      <c r="B620" s="168" t="s">
        <v>54</v>
      </c>
      <c r="C620" s="161" t="s">
        <v>38</v>
      </c>
      <c r="D620" s="166" t="s">
        <v>259</v>
      </c>
      <c r="E620" s="68" t="s">
        <v>257</v>
      </c>
      <c r="F620" s="69" t="s">
        <v>1648</v>
      </c>
      <c r="G620" s="259">
        <v>32</v>
      </c>
      <c r="H620" s="260"/>
      <c r="I620" s="69"/>
    </row>
    <row r="621" ht="36" spans="1:9">
      <c r="A621" s="213">
        <v>42896</v>
      </c>
      <c r="B621" s="168" t="s">
        <v>54</v>
      </c>
      <c r="C621" s="167" t="s">
        <v>27</v>
      </c>
      <c r="D621" s="154" t="s">
        <v>471</v>
      </c>
      <c r="E621" s="154" t="s">
        <v>261</v>
      </c>
      <c r="F621" s="69" t="s">
        <v>1953</v>
      </c>
      <c r="G621" s="259">
        <v>1046</v>
      </c>
      <c r="H621" s="260"/>
      <c r="I621" s="69"/>
    </row>
    <row r="622" spans="1:9">
      <c r="A622" s="213">
        <v>42896</v>
      </c>
      <c r="B622" s="168" t="s">
        <v>54</v>
      </c>
      <c r="C622" s="167" t="s">
        <v>30</v>
      </c>
      <c r="D622" s="154" t="s">
        <v>285</v>
      </c>
      <c r="E622" s="154" t="s">
        <v>284</v>
      </c>
      <c r="F622" s="69" t="s">
        <v>1648</v>
      </c>
      <c r="G622" s="259">
        <v>30</v>
      </c>
      <c r="H622" s="260"/>
      <c r="I622" s="69"/>
    </row>
    <row r="623" spans="1:9">
      <c r="A623" s="213">
        <v>42896</v>
      </c>
      <c r="B623" s="168" t="s">
        <v>54</v>
      </c>
      <c r="C623" s="167" t="s">
        <v>33</v>
      </c>
      <c r="D623" s="168" t="s">
        <v>541</v>
      </c>
      <c r="E623" s="155" t="s">
        <v>56</v>
      </c>
      <c r="F623" s="69" t="s">
        <v>1954</v>
      </c>
      <c r="G623" s="259">
        <v>80</v>
      </c>
      <c r="H623" s="260"/>
      <c r="I623" s="69"/>
    </row>
    <row r="624" spans="1:9">
      <c r="A624" s="213">
        <v>42896</v>
      </c>
      <c r="B624" s="168" t="s">
        <v>54</v>
      </c>
      <c r="C624" s="167" t="s">
        <v>33</v>
      </c>
      <c r="D624" s="168" t="s">
        <v>543</v>
      </c>
      <c r="E624" s="155" t="s">
        <v>56</v>
      </c>
      <c r="F624" s="69" t="s">
        <v>1954</v>
      </c>
      <c r="G624" s="259">
        <v>80</v>
      </c>
      <c r="H624" s="260"/>
      <c r="I624" s="69"/>
    </row>
    <row r="625" spans="1:9">
      <c r="A625" s="213">
        <v>42896</v>
      </c>
      <c r="B625" s="168" t="s">
        <v>54</v>
      </c>
      <c r="C625" s="167" t="s">
        <v>36</v>
      </c>
      <c r="D625" s="154" t="s">
        <v>361</v>
      </c>
      <c r="E625" s="154" t="s">
        <v>342</v>
      </c>
      <c r="F625" s="69" t="s">
        <v>1652</v>
      </c>
      <c r="G625" s="259">
        <v>28</v>
      </c>
      <c r="H625" s="260"/>
      <c r="I625" s="69"/>
    </row>
    <row r="626" spans="1:9">
      <c r="A626" s="213">
        <v>42896</v>
      </c>
      <c r="B626" s="159" t="s">
        <v>54</v>
      </c>
      <c r="C626" s="176" t="s">
        <v>340</v>
      </c>
      <c r="D626" s="175" t="s">
        <v>499</v>
      </c>
      <c r="E626" s="175" t="s">
        <v>261</v>
      </c>
      <c r="F626" s="69" t="s">
        <v>1648</v>
      </c>
      <c r="G626" s="259">
        <v>142</v>
      </c>
      <c r="H626" s="260"/>
      <c r="I626" s="69"/>
    </row>
    <row r="627" spans="1:9">
      <c r="A627" s="213">
        <v>42896</v>
      </c>
      <c r="B627" s="159" t="s">
        <v>54</v>
      </c>
      <c r="C627" s="176" t="s">
        <v>340</v>
      </c>
      <c r="D627" s="175" t="s">
        <v>500</v>
      </c>
      <c r="E627" s="175" t="s">
        <v>261</v>
      </c>
      <c r="F627" s="69" t="s">
        <v>1648</v>
      </c>
      <c r="G627" s="259">
        <v>190</v>
      </c>
      <c r="H627" s="260"/>
      <c r="I627" s="69"/>
    </row>
    <row r="628" spans="1:9">
      <c r="A628" s="213">
        <v>42896</v>
      </c>
      <c r="B628" s="168" t="s">
        <v>54</v>
      </c>
      <c r="C628" s="167" t="s">
        <v>197</v>
      </c>
      <c r="D628" s="154" t="s">
        <v>454</v>
      </c>
      <c r="E628" s="154" t="s">
        <v>280</v>
      </c>
      <c r="F628" s="69" t="s">
        <v>1955</v>
      </c>
      <c r="G628" s="259">
        <v>36</v>
      </c>
      <c r="H628" s="260"/>
      <c r="I628" s="69"/>
    </row>
    <row r="629" spans="1:9">
      <c r="A629" s="213">
        <v>42896</v>
      </c>
      <c r="B629" s="168" t="s">
        <v>54</v>
      </c>
      <c r="C629" s="167" t="s">
        <v>27</v>
      </c>
      <c r="D629" s="154" t="s">
        <v>338</v>
      </c>
      <c r="E629" s="154" t="s">
        <v>278</v>
      </c>
      <c r="F629" s="69" t="s">
        <v>1956</v>
      </c>
      <c r="G629" s="259">
        <v>12</v>
      </c>
      <c r="H629" s="260"/>
      <c r="I629" s="69"/>
    </row>
    <row r="630" spans="1:9">
      <c r="A630" s="213">
        <v>42896</v>
      </c>
      <c r="B630" s="168" t="s">
        <v>54</v>
      </c>
      <c r="C630" s="167" t="s">
        <v>144</v>
      </c>
      <c r="D630" s="154" t="s">
        <v>298</v>
      </c>
      <c r="E630" s="154" t="s">
        <v>261</v>
      </c>
      <c r="F630" s="69" t="s">
        <v>1652</v>
      </c>
      <c r="G630" s="259">
        <v>12</v>
      </c>
      <c r="H630" s="260"/>
      <c r="I630" s="69"/>
    </row>
    <row r="631" ht="24" spans="1:9">
      <c r="A631" s="213">
        <v>42896</v>
      </c>
      <c r="B631" s="168" t="s">
        <v>54</v>
      </c>
      <c r="C631" s="167" t="s">
        <v>27</v>
      </c>
      <c r="D631" s="154" t="s">
        <v>425</v>
      </c>
      <c r="E631" s="154" t="s">
        <v>344</v>
      </c>
      <c r="F631" s="69" t="s">
        <v>1957</v>
      </c>
      <c r="G631" s="259">
        <v>346</v>
      </c>
      <c r="H631" s="260"/>
      <c r="I631" s="69"/>
    </row>
    <row r="632" spans="1:9">
      <c r="A632" s="213">
        <v>42896</v>
      </c>
      <c r="B632" s="168" t="s">
        <v>54</v>
      </c>
      <c r="C632" s="167" t="s">
        <v>27</v>
      </c>
      <c r="D632" s="154" t="s">
        <v>425</v>
      </c>
      <c r="E632" s="154" t="s">
        <v>344</v>
      </c>
      <c r="F632" s="69" t="s">
        <v>1958</v>
      </c>
      <c r="G632" s="259">
        <v>238</v>
      </c>
      <c r="H632" s="260"/>
      <c r="I632" s="69"/>
    </row>
    <row r="633" spans="1:9">
      <c r="A633" s="213">
        <v>42896</v>
      </c>
      <c r="B633" s="168" t="s">
        <v>54</v>
      </c>
      <c r="C633" s="167" t="s">
        <v>36</v>
      </c>
      <c r="D633" s="154" t="s">
        <v>361</v>
      </c>
      <c r="E633" s="154" t="s">
        <v>342</v>
      </c>
      <c r="F633" s="69" t="s">
        <v>1652</v>
      </c>
      <c r="G633" s="259">
        <v>6</v>
      </c>
      <c r="H633" s="260"/>
      <c r="I633" s="69"/>
    </row>
    <row r="634" spans="1:9">
      <c r="A634" s="213">
        <v>42896</v>
      </c>
      <c r="B634" s="168" t="s">
        <v>54</v>
      </c>
      <c r="C634" s="167" t="s">
        <v>197</v>
      </c>
      <c r="D634" s="154" t="s">
        <v>453</v>
      </c>
      <c r="E634" s="154" t="s">
        <v>280</v>
      </c>
      <c r="F634" s="69" t="s">
        <v>1652</v>
      </c>
      <c r="G634" s="259">
        <v>3</v>
      </c>
      <c r="H634" s="260"/>
      <c r="I634" s="69"/>
    </row>
    <row r="635" spans="1:9">
      <c r="A635" s="213">
        <v>42896</v>
      </c>
      <c r="B635" s="168" t="s">
        <v>54</v>
      </c>
      <c r="C635" s="167" t="s">
        <v>30</v>
      </c>
      <c r="D635" s="154" t="s">
        <v>285</v>
      </c>
      <c r="E635" s="154" t="s">
        <v>284</v>
      </c>
      <c r="F635" s="69" t="s">
        <v>1648</v>
      </c>
      <c r="G635" s="259">
        <v>68</v>
      </c>
      <c r="H635" s="260"/>
      <c r="I635" s="69"/>
    </row>
    <row r="636" spans="1:9">
      <c r="A636" s="213">
        <v>42896</v>
      </c>
      <c r="B636" s="168" t="s">
        <v>54</v>
      </c>
      <c r="C636" s="167" t="s">
        <v>27</v>
      </c>
      <c r="D636" s="154" t="s">
        <v>372</v>
      </c>
      <c r="E636" s="154" t="s">
        <v>280</v>
      </c>
      <c r="F636" s="69" t="s">
        <v>1664</v>
      </c>
      <c r="G636" s="259">
        <v>20</v>
      </c>
      <c r="H636" s="260"/>
      <c r="I636" s="69"/>
    </row>
    <row r="637" spans="1:9">
      <c r="A637" s="213">
        <v>42896</v>
      </c>
      <c r="B637" s="168" t="s">
        <v>54</v>
      </c>
      <c r="C637" s="167" t="s">
        <v>27</v>
      </c>
      <c r="D637" s="154" t="s">
        <v>373</v>
      </c>
      <c r="E637" s="154" t="s">
        <v>280</v>
      </c>
      <c r="F637" s="69" t="s">
        <v>1664</v>
      </c>
      <c r="G637" s="259">
        <v>20</v>
      </c>
      <c r="H637" s="260"/>
      <c r="I637" s="69"/>
    </row>
    <row r="638" spans="1:9">
      <c r="A638" s="213">
        <v>42896</v>
      </c>
      <c r="B638" s="168" t="s">
        <v>54</v>
      </c>
      <c r="C638" s="167" t="s">
        <v>27</v>
      </c>
      <c r="D638" s="154" t="s">
        <v>476</v>
      </c>
      <c r="E638" s="154" t="s">
        <v>342</v>
      </c>
      <c r="F638" s="69" t="s">
        <v>1959</v>
      </c>
      <c r="G638" s="259">
        <v>20</v>
      </c>
      <c r="H638" s="260"/>
      <c r="I638" s="69"/>
    </row>
    <row r="639" ht="24" spans="1:9">
      <c r="A639" s="213">
        <v>42903</v>
      </c>
      <c r="B639" s="168" t="s">
        <v>54</v>
      </c>
      <c r="C639" s="167" t="s">
        <v>27</v>
      </c>
      <c r="D639" s="168" t="s">
        <v>542</v>
      </c>
      <c r="E639" s="155" t="s">
        <v>56</v>
      </c>
      <c r="F639" s="69" t="s">
        <v>1960</v>
      </c>
      <c r="G639" s="259">
        <v>120</v>
      </c>
      <c r="H639" s="260"/>
      <c r="I639" s="69"/>
    </row>
    <row r="640" spans="1:9">
      <c r="A640" s="213">
        <v>42903</v>
      </c>
      <c r="B640" s="168" t="s">
        <v>54</v>
      </c>
      <c r="C640" s="167" t="s">
        <v>38</v>
      </c>
      <c r="D640" s="154" t="s">
        <v>473</v>
      </c>
      <c r="E640" s="154" t="s">
        <v>261</v>
      </c>
      <c r="F640" s="69" t="s">
        <v>1961</v>
      </c>
      <c r="G640" s="259">
        <v>38</v>
      </c>
      <c r="H640" s="260"/>
      <c r="I640" s="69"/>
    </row>
    <row r="641" spans="1:9">
      <c r="A641" s="213">
        <v>42903</v>
      </c>
      <c r="B641" s="168" t="s">
        <v>54</v>
      </c>
      <c r="C641" s="167" t="s">
        <v>27</v>
      </c>
      <c r="D641" s="154" t="s">
        <v>425</v>
      </c>
      <c r="E641" s="154" t="s">
        <v>344</v>
      </c>
      <c r="F641" s="69" t="s">
        <v>690</v>
      </c>
      <c r="G641" s="259">
        <v>30</v>
      </c>
      <c r="H641" s="260"/>
      <c r="I641" s="69"/>
    </row>
    <row r="642" spans="1:9">
      <c r="A642" s="213">
        <v>42903</v>
      </c>
      <c r="B642" s="168" t="s">
        <v>54</v>
      </c>
      <c r="C642" s="167" t="s">
        <v>38</v>
      </c>
      <c r="D642" s="154" t="s">
        <v>318</v>
      </c>
      <c r="E642" s="154" t="s">
        <v>304</v>
      </c>
      <c r="F642" s="69" t="s">
        <v>1664</v>
      </c>
      <c r="G642" s="259">
        <v>14</v>
      </c>
      <c r="H642" s="260"/>
      <c r="I642" s="69"/>
    </row>
    <row r="643" spans="1:9">
      <c r="A643" s="213">
        <v>42903</v>
      </c>
      <c r="B643" s="168" t="s">
        <v>54</v>
      </c>
      <c r="C643" s="167" t="s">
        <v>27</v>
      </c>
      <c r="D643" s="154" t="s">
        <v>292</v>
      </c>
      <c r="E643" s="154" t="s">
        <v>278</v>
      </c>
      <c r="F643" s="69" t="s">
        <v>1962</v>
      </c>
      <c r="G643" s="259">
        <v>32</v>
      </c>
      <c r="H643" s="260"/>
      <c r="I643" s="69"/>
    </row>
    <row r="644" spans="1:9">
      <c r="A644" s="213">
        <v>42903</v>
      </c>
      <c r="B644" s="168" t="s">
        <v>54</v>
      </c>
      <c r="C644" s="161" t="s">
        <v>46</v>
      </c>
      <c r="D644" s="168" t="s">
        <v>218</v>
      </c>
      <c r="E644" s="155" t="s">
        <v>56</v>
      </c>
      <c r="F644" s="69" t="s">
        <v>1963</v>
      </c>
      <c r="G644" s="259">
        <v>21</v>
      </c>
      <c r="H644" s="260"/>
      <c r="I644" s="69"/>
    </row>
    <row r="645" spans="1:9">
      <c r="A645" s="213">
        <v>42903</v>
      </c>
      <c r="B645" s="168" t="s">
        <v>54</v>
      </c>
      <c r="C645" s="167" t="s">
        <v>27</v>
      </c>
      <c r="D645" s="154" t="s">
        <v>292</v>
      </c>
      <c r="E645" s="154" t="s">
        <v>278</v>
      </c>
      <c r="F645" s="69" t="s">
        <v>1964</v>
      </c>
      <c r="G645" s="259">
        <v>16</v>
      </c>
      <c r="H645" s="260"/>
      <c r="I645" s="69"/>
    </row>
    <row r="646" spans="1:9">
      <c r="A646" s="213">
        <v>42903</v>
      </c>
      <c r="B646" s="159" t="s">
        <v>54</v>
      </c>
      <c r="C646" s="167" t="s">
        <v>47</v>
      </c>
      <c r="D646" s="175" t="s">
        <v>517</v>
      </c>
      <c r="E646" s="155" t="s">
        <v>56</v>
      </c>
      <c r="F646" s="69" t="s">
        <v>1648</v>
      </c>
      <c r="G646" s="259">
        <v>104</v>
      </c>
      <c r="H646" s="260"/>
      <c r="I646" s="69"/>
    </row>
    <row r="647" spans="1:9">
      <c r="A647" s="213">
        <v>42903</v>
      </c>
      <c r="B647" s="168" t="s">
        <v>54</v>
      </c>
      <c r="C647" s="167" t="s">
        <v>36</v>
      </c>
      <c r="D647" s="154" t="s">
        <v>361</v>
      </c>
      <c r="E647" s="154" t="s">
        <v>342</v>
      </c>
      <c r="F647" s="69" t="s">
        <v>1652</v>
      </c>
      <c r="G647" s="259">
        <v>5</v>
      </c>
      <c r="H647" s="260"/>
      <c r="I647" s="69"/>
    </row>
    <row r="648" spans="1:9">
      <c r="A648" s="213">
        <v>42903</v>
      </c>
      <c r="B648" s="168" t="s">
        <v>54</v>
      </c>
      <c r="C648" s="167" t="s">
        <v>38</v>
      </c>
      <c r="D648" s="154" t="s">
        <v>467</v>
      </c>
      <c r="E648" s="154" t="s">
        <v>465</v>
      </c>
      <c r="F648" s="69" t="s">
        <v>1961</v>
      </c>
      <c r="G648" s="259">
        <v>10</v>
      </c>
      <c r="H648" s="260"/>
      <c r="I648" s="69"/>
    </row>
    <row r="649" spans="1:9">
      <c r="A649" s="213">
        <v>42903</v>
      </c>
      <c r="B649" s="168" t="s">
        <v>54</v>
      </c>
      <c r="C649" s="167" t="s">
        <v>27</v>
      </c>
      <c r="D649" s="154" t="s">
        <v>471</v>
      </c>
      <c r="E649" s="154" t="s">
        <v>261</v>
      </c>
      <c r="F649" s="69" t="s">
        <v>1674</v>
      </c>
      <c r="G649" s="259">
        <v>196</v>
      </c>
      <c r="H649" s="260"/>
      <c r="I649" s="69"/>
    </row>
    <row r="650" spans="1:9">
      <c r="A650" s="213">
        <v>42903</v>
      </c>
      <c r="B650" s="168" t="s">
        <v>54</v>
      </c>
      <c r="C650" s="167" t="s">
        <v>30</v>
      </c>
      <c r="D650" s="154" t="s">
        <v>559</v>
      </c>
      <c r="E650" s="155" t="s">
        <v>56</v>
      </c>
      <c r="F650" s="69" t="s">
        <v>1759</v>
      </c>
      <c r="G650" s="259">
        <v>84</v>
      </c>
      <c r="H650" s="260"/>
      <c r="I650" s="69"/>
    </row>
    <row r="651" spans="1:9">
      <c r="A651" s="213">
        <v>42903</v>
      </c>
      <c r="B651" s="168" t="s">
        <v>54</v>
      </c>
      <c r="C651" s="167" t="s">
        <v>27</v>
      </c>
      <c r="D651" s="168" t="s">
        <v>542</v>
      </c>
      <c r="E651" s="155" t="s">
        <v>56</v>
      </c>
      <c r="F651" s="69" t="s">
        <v>1824</v>
      </c>
      <c r="G651" s="259">
        <v>204</v>
      </c>
      <c r="H651" s="260"/>
      <c r="I651" s="69"/>
    </row>
    <row r="652" spans="1:9">
      <c r="A652" s="213">
        <v>42903</v>
      </c>
      <c r="B652" s="168" t="s">
        <v>54</v>
      </c>
      <c r="C652" s="167" t="s">
        <v>27</v>
      </c>
      <c r="D652" s="154" t="s">
        <v>425</v>
      </c>
      <c r="E652" s="154" t="s">
        <v>344</v>
      </c>
      <c r="F652" s="69" t="s">
        <v>1873</v>
      </c>
      <c r="G652" s="259">
        <v>164</v>
      </c>
      <c r="H652" s="260"/>
      <c r="I652" s="69"/>
    </row>
    <row r="653" spans="1:9">
      <c r="A653" s="213">
        <v>42903</v>
      </c>
      <c r="B653" s="168" t="s">
        <v>54</v>
      </c>
      <c r="C653" s="167" t="s">
        <v>30</v>
      </c>
      <c r="D653" s="154" t="s">
        <v>283</v>
      </c>
      <c r="E653" s="154" t="s">
        <v>284</v>
      </c>
      <c r="F653" s="69" t="s">
        <v>1664</v>
      </c>
      <c r="G653" s="259">
        <v>39</v>
      </c>
      <c r="H653" s="260"/>
      <c r="I653" s="69"/>
    </row>
    <row r="654" spans="1:9">
      <c r="A654" s="213">
        <v>42903</v>
      </c>
      <c r="B654" s="168" t="s">
        <v>54</v>
      </c>
      <c r="C654" s="167" t="s">
        <v>30</v>
      </c>
      <c r="D654" s="154" t="s">
        <v>283</v>
      </c>
      <c r="E654" s="154" t="s">
        <v>284</v>
      </c>
      <c r="F654" s="69" t="s">
        <v>1652</v>
      </c>
      <c r="G654" s="259">
        <v>21</v>
      </c>
      <c r="H654" s="260"/>
      <c r="I654" s="69"/>
    </row>
    <row r="655" spans="1:9">
      <c r="A655" s="213">
        <v>42903</v>
      </c>
      <c r="B655" s="168" t="s">
        <v>54</v>
      </c>
      <c r="C655" s="167" t="s">
        <v>27</v>
      </c>
      <c r="D655" s="154" t="s">
        <v>475</v>
      </c>
      <c r="E655" s="154" t="s">
        <v>342</v>
      </c>
      <c r="F655" s="69" t="s">
        <v>1965</v>
      </c>
      <c r="G655" s="259">
        <v>40</v>
      </c>
      <c r="H655" s="260"/>
      <c r="I655" s="69"/>
    </row>
    <row r="656" spans="1:9">
      <c r="A656" s="213">
        <v>42903</v>
      </c>
      <c r="B656" s="159" t="s">
        <v>54</v>
      </c>
      <c r="C656" s="176" t="s">
        <v>340</v>
      </c>
      <c r="D656" s="175" t="s">
        <v>501</v>
      </c>
      <c r="E656" s="175" t="s">
        <v>261</v>
      </c>
      <c r="F656" s="69" t="s">
        <v>1661</v>
      </c>
      <c r="G656" s="259">
        <v>272</v>
      </c>
      <c r="H656" s="260"/>
      <c r="I656" s="69"/>
    </row>
    <row r="657" spans="1:9">
      <c r="A657" s="213">
        <v>42903</v>
      </c>
      <c r="B657" s="168" t="s">
        <v>54</v>
      </c>
      <c r="C657" s="167" t="s">
        <v>38</v>
      </c>
      <c r="D657" s="154" t="s">
        <v>473</v>
      </c>
      <c r="E657" s="154" t="s">
        <v>261</v>
      </c>
      <c r="F657" s="69" t="s">
        <v>1652</v>
      </c>
      <c r="G657" s="259">
        <v>98</v>
      </c>
      <c r="H657" s="260"/>
      <c r="I657" s="69"/>
    </row>
    <row r="658" spans="1:9">
      <c r="A658" s="213">
        <v>42903</v>
      </c>
      <c r="B658" s="168" t="s">
        <v>54</v>
      </c>
      <c r="C658" s="167" t="s">
        <v>45</v>
      </c>
      <c r="D658" s="154" t="s">
        <v>474</v>
      </c>
      <c r="E658" s="154" t="s">
        <v>261</v>
      </c>
      <c r="F658" s="69" t="s">
        <v>1952</v>
      </c>
      <c r="G658" s="259">
        <v>40</v>
      </c>
      <c r="H658" s="260"/>
      <c r="I658" s="69"/>
    </row>
    <row r="659" spans="1:9">
      <c r="A659" s="213">
        <v>42903</v>
      </c>
      <c r="B659" s="168" t="s">
        <v>54</v>
      </c>
      <c r="C659" s="167" t="s">
        <v>340</v>
      </c>
      <c r="D659" s="154" t="s">
        <v>448</v>
      </c>
      <c r="E659" s="154" t="s">
        <v>280</v>
      </c>
      <c r="F659" s="69" t="s">
        <v>1652</v>
      </c>
      <c r="G659" s="259">
        <v>77</v>
      </c>
      <c r="H659" s="260"/>
      <c r="I659" s="69"/>
    </row>
    <row r="660" spans="1:9">
      <c r="A660" s="213">
        <v>42903</v>
      </c>
      <c r="B660" s="168" t="s">
        <v>54</v>
      </c>
      <c r="C660" s="167" t="s">
        <v>38</v>
      </c>
      <c r="D660" s="154" t="s">
        <v>318</v>
      </c>
      <c r="E660" s="154" t="s">
        <v>304</v>
      </c>
      <c r="F660" s="69" t="s">
        <v>1648</v>
      </c>
      <c r="G660" s="259">
        <v>8</v>
      </c>
      <c r="H660" s="260"/>
      <c r="I660" s="69"/>
    </row>
    <row r="661" spans="1:9">
      <c r="A661" s="213">
        <v>42903</v>
      </c>
      <c r="B661" s="168" t="s">
        <v>54</v>
      </c>
      <c r="C661" s="167" t="s">
        <v>27</v>
      </c>
      <c r="D661" s="154" t="s">
        <v>471</v>
      </c>
      <c r="E661" s="154" t="s">
        <v>261</v>
      </c>
      <c r="F661" s="69" t="s">
        <v>1652</v>
      </c>
      <c r="G661" s="259">
        <v>20</v>
      </c>
      <c r="H661" s="260"/>
      <c r="I661" s="69"/>
    </row>
    <row r="662" spans="1:9">
      <c r="A662" s="213">
        <v>42903</v>
      </c>
      <c r="B662" s="168" t="s">
        <v>54</v>
      </c>
      <c r="C662" s="167" t="s">
        <v>33</v>
      </c>
      <c r="D662" s="154" t="s">
        <v>375</v>
      </c>
      <c r="E662" s="154" t="s">
        <v>280</v>
      </c>
      <c r="F662" s="69" t="s">
        <v>1664</v>
      </c>
      <c r="G662" s="259">
        <v>48</v>
      </c>
      <c r="H662" s="260"/>
      <c r="I662" s="69"/>
    </row>
    <row r="663" spans="1:9">
      <c r="A663" s="213">
        <v>42903</v>
      </c>
      <c r="B663" s="168" t="s">
        <v>54</v>
      </c>
      <c r="C663" s="167" t="s">
        <v>30</v>
      </c>
      <c r="D663" s="154" t="s">
        <v>364</v>
      </c>
      <c r="E663" s="154" t="s">
        <v>342</v>
      </c>
      <c r="F663" s="69" t="s">
        <v>1648</v>
      </c>
      <c r="G663" s="259">
        <v>5</v>
      </c>
      <c r="H663" s="260"/>
      <c r="I663" s="69"/>
    </row>
    <row r="664" spans="1:9">
      <c r="A664" s="213">
        <v>42903</v>
      </c>
      <c r="B664" s="168" t="s">
        <v>54</v>
      </c>
      <c r="C664" s="167" t="s">
        <v>27</v>
      </c>
      <c r="D664" s="154" t="s">
        <v>475</v>
      </c>
      <c r="E664" s="154" t="s">
        <v>342</v>
      </c>
      <c r="F664" s="69" t="s">
        <v>1648</v>
      </c>
      <c r="G664" s="259">
        <v>91</v>
      </c>
      <c r="H664" s="260"/>
      <c r="I664" s="69"/>
    </row>
    <row r="665" spans="1:9">
      <c r="A665" s="213">
        <v>42903</v>
      </c>
      <c r="B665" s="168" t="s">
        <v>54</v>
      </c>
      <c r="C665" s="167" t="s">
        <v>27</v>
      </c>
      <c r="D665" s="154" t="s">
        <v>476</v>
      </c>
      <c r="E665" s="154" t="s">
        <v>342</v>
      </c>
      <c r="F665" s="69" t="s">
        <v>1648</v>
      </c>
      <c r="G665" s="259">
        <v>92</v>
      </c>
      <c r="H665" s="260"/>
      <c r="I665" s="69"/>
    </row>
    <row r="666" ht="24" spans="1:9">
      <c r="A666" s="213">
        <v>42903</v>
      </c>
      <c r="B666" s="168" t="s">
        <v>54</v>
      </c>
      <c r="C666" s="167" t="s">
        <v>96</v>
      </c>
      <c r="D666" s="154" t="s">
        <v>456</v>
      </c>
      <c r="E666" s="154" t="s">
        <v>267</v>
      </c>
      <c r="F666" s="69" t="s">
        <v>1966</v>
      </c>
      <c r="G666" s="259">
        <v>330</v>
      </c>
      <c r="H666" s="260"/>
      <c r="I666" s="69"/>
    </row>
    <row r="667" spans="1:9">
      <c r="A667" s="213">
        <v>42903</v>
      </c>
      <c r="B667" s="168" t="s">
        <v>54</v>
      </c>
      <c r="C667" s="167" t="s">
        <v>30</v>
      </c>
      <c r="D667" s="154" t="s">
        <v>285</v>
      </c>
      <c r="E667" s="154" t="s">
        <v>284</v>
      </c>
      <c r="F667" s="69" t="s">
        <v>1652</v>
      </c>
      <c r="G667" s="259">
        <v>4</v>
      </c>
      <c r="H667" s="260"/>
      <c r="I667" s="69"/>
    </row>
    <row r="668" ht="36" spans="1:9">
      <c r="A668" s="213">
        <v>42903</v>
      </c>
      <c r="B668" s="168" t="s">
        <v>54</v>
      </c>
      <c r="C668" s="167" t="s">
        <v>27</v>
      </c>
      <c r="D668" s="168" t="s">
        <v>542</v>
      </c>
      <c r="E668" s="155" t="s">
        <v>56</v>
      </c>
      <c r="F668" s="69" t="s">
        <v>1967</v>
      </c>
      <c r="G668" s="259">
        <v>369</v>
      </c>
      <c r="H668" s="260"/>
      <c r="I668" s="69"/>
    </row>
    <row r="669" spans="1:9">
      <c r="A669" s="213">
        <v>42903</v>
      </c>
      <c r="B669" s="168" t="s">
        <v>54</v>
      </c>
      <c r="C669" s="167" t="s">
        <v>340</v>
      </c>
      <c r="D669" s="154" t="s">
        <v>448</v>
      </c>
      <c r="E669" s="154" t="s">
        <v>280</v>
      </c>
      <c r="F669" s="69" t="s">
        <v>1664</v>
      </c>
      <c r="G669" s="259">
        <v>53</v>
      </c>
      <c r="H669" s="260"/>
      <c r="I669" s="69"/>
    </row>
    <row r="670" spans="1:9">
      <c r="A670" s="213">
        <v>42903</v>
      </c>
      <c r="B670" s="168" t="s">
        <v>54</v>
      </c>
      <c r="C670" s="167" t="s">
        <v>340</v>
      </c>
      <c r="D670" s="154" t="s">
        <v>450</v>
      </c>
      <c r="E670" s="154" t="s">
        <v>280</v>
      </c>
      <c r="F670" s="69" t="s">
        <v>1664</v>
      </c>
      <c r="G670" s="259">
        <v>52</v>
      </c>
      <c r="H670" s="260"/>
      <c r="I670" s="69"/>
    </row>
    <row r="671" ht="24" spans="1:9">
      <c r="A671" s="213">
        <v>42903</v>
      </c>
      <c r="B671" s="168" t="s">
        <v>54</v>
      </c>
      <c r="C671" s="167" t="s">
        <v>96</v>
      </c>
      <c r="D671" s="154" t="s">
        <v>455</v>
      </c>
      <c r="E671" s="154" t="s">
        <v>267</v>
      </c>
      <c r="F671" s="69" t="s">
        <v>1968</v>
      </c>
      <c r="G671" s="259">
        <v>777</v>
      </c>
      <c r="H671" s="260"/>
      <c r="I671" s="69"/>
    </row>
    <row r="672" spans="1:9">
      <c r="A672" s="213">
        <v>42913</v>
      </c>
      <c r="B672" s="168" t="s">
        <v>54</v>
      </c>
      <c r="C672" s="167" t="s">
        <v>197</v>
      </c>
      <c r="D672" s="154" t="s">
        <v>452</v>
      </c>
      <c r="E672" s="154" t="s">
        <v>280</v>
      </c>
      <c r="F672" s="69" t="s">
        <v>1648</v>
      </c>
      <c r="G672" s="259">
        <v>25</v>
      </c>
      <c r="H672" s="260"/>
      <c r="I672" s="69"/>
    </row>
    <row r="673" spans="1:9">
      <c r="A673" s="213">
        <v>42913</v>
      </c>
      <c r="B673" s="168" t="s">
        <v>54</v>
      </c>
      <c r="C673" s="167" t="s">
        <v>197</v>
      </c>
      <c r="D673" s="154" t="s">
        <v>453</v>
      </c>
      <c r="E673" s="154" t="s">
        <v>280</v>
      </c>
      <c r="F673" s="69" t="s">
        <v>1648</v>
      </c>
      <c r="G673" s="259">
        <v>18</v>
      </c>
      <c r="H673" s="260"/>
      <c r="I673" s="69"/>
    </row>
    <row r="674" spans="1:9">
      <c r="A674" s="213">
        <v>42913</v>
      </c>
      <c r="B674" s="168" t="s">
        <v>54</v>
      </c>
      <c r="C674" s="167" t="s">
        <v>197</v>
      </c>
      <c r="D674" s="154" t="s">
        <v>454</v>
      </c>
      <c r="E674" s="154" t="s">
        <v>280</v>
      </c>
      <c r="F674" s="69" t="s">
        <v>1648</v>
      </c>
      <c r="G674" s="259">
        <v>13</v>
      </c>
      <c r="H674" s="260"/>
      <c r="I674" s="69"/>
    </row>
    <row r="675" spans="1:9">
      <c r="A675" s="213">
        <v>42913</v>
      </c>
      <c r="B675" s="168" t="s">
        <v>54</v>
      </c>
      <c r="C675" s="167" t="s">
        <v>38</v>
      </c>
      <c r="D675" s="154" t="s">
        <v>473</v>
      </c>
      <c r="E675" s="154" t="s">
        <v>261</v>
      </c>
      <c r="F675" s="69" t="s">
        <v>1952</v>
      </c>
      <c r="G675" s="259">
        <v>60</v>
      </c>
      <c r="H675" s="260"/>
      <c r="I675" s="69"/>
    </row>
    <row r="676" spans="1:9">
      <c r="A676" s="213">
        <v>42913</v>
      </c>
      <c r="B676" s="159" t="s">
        <v>54</v>
      </c>
      <c r="C676" s="176" t="s">
        <v>38</v>
      </c>
      <c r="D676" s="175" t="s">
        <v>508</v>
      </c>
      <c r="E676" s="155" t="s">
        <v>56</v>
      </c>
      <c r="F676" s="69" t="s">
        <v>1969</v>
      </c>
      <c r="G676" s="259">
        <v>240</v>
      </c>
      <c r="H676" s="260"/>
      <c r="I676" s="69"/>
    </row>
    <row r="677" spans="1:9">
      <c r="A677" s="213">
        <v>42913</v>
      </c>
      <c r="B677" s="159" t="s">
        <v>54</v>
      </c>
      <c r="C677" s="61" t="s">
        <v>46</v>
      </c>
      <c r="D677" s="69" t="s">
        <v>204</v>
      </c>
      <c r="E677" s="155" t="s">
        <v>56</v>
      </c>
      <c r="F677" s="69" t="s">
        <v>1970</v>
      </c>
      <c r="G677" s="259">
        <v>10</v>
      </c>
      <c r="H677" s="260"/>
      <c r="I677" s="69"/>
    </row>
    <row r="678" spans="1:9">
      <c r="A678" s="213">
        <v>42913</v>
      </c>
      <c r="B678" s="159" t="s">
        <v>54</v>
      </c>
      <c r="C678" s="176" t="s">
        <v>340</v>
      </c>
      <c r="D678" s="175" t="s">
        <v>501</v>
      </c>
      <c r="E678" s="175" t="s">
        <v>261</v>
      </c>
      <c r="F678" s="69" t="s">
        <v>1648</v>
      </c>
      <c r="G678" s="259">
        <v>13</v>
      </c>
      <c r="H678" s="260"/>
      <c r="I678" s="69"/>
    </row>
    <row r="679" spans="1:9">
      <c r="A679" s="213">
        <v>42913</v>
      </c>
      <c r="B679" s="168" t="s">
        <v>54</v>
      </c>
      <c r="C679" s="167" t="s">
        <v>27</v>
      </c>
      <c r="D679" s="168" t="s">
        <v>542</v>
      </c>
      <c r="E679" s="155" t="s">
        <v>56</v>
      </c>
      <c r="F679" s="69" t="s">
        <v>1971</v>
      </c>
      <c r="G679" s="259">
        <v>5</v>
      </c>
      <c r="H679" s="260"/>
      <c r="I679" s="69"/>
    </row>
    <row r="680" ht="24" spans="1:9">
      <c r="A680" s="213">
        <v>42913</v>
      </c>
      <c r="B680" s="168" t="s">
        <v>54</v>
      </c>
      <c r="C680" s="167" t="s">
        <v>27</v>
      </c>
      <c r="D680" s="154" t="s">
        <v>425</v>
      </c>
      <c r="E680" s="154" t="s">
        <v>344</v>
      </c>
      <c r="F680" s="69" t="s">
        <v>1972</v>
      </c>
      <c r="G680" s="259">
        <v>356</v>
      </c>
      <c r="H680" s="260"/>
      <c r="I680" s="69"/>
    </row>
    <row r="681" ht="24" spans="1:9">
      <c r="A681" s="213">
        <v>42913</v>
      </c>
      <c r="B681" s="168" t="s">
        <v>54</v>
      </c>
      <c r="C681" s="167" t="s">
        <v>27</v>
      </c>
      <c r="D681" s="154" t="s">
        <v>425</v>
      </c>
      <c r="E681" s="154" t="s">
        <v>344</v>
      </c>
      <c r="F681" s="69" t="s">
        <v>1973</v>
      </c>
      <c r="G681" s="259">
        <v>577</v>
      </c>
      <c r="H681" s="260"/>
      <c r="I681" s="69"/>
    </row>
    <row r="682" ht="24" spans="1:9">
      <c r="A682" s="213">
        <v>42913</v>
      </c>
      <c r="B682" s="159" t="s">
        <v>54</v>
      </c>
      <c r="C682" s="176" t="s">
        <v>39</v>
      </c>
      <c r="D682" s="175" t="s">
        <v>503</v>
      </c>
      <c r="E682" s="154" t="s">
        <v>504</v>
      </c>
      <c r="F682" s="69" t="s">
        <v>1974</v>
      </c>
      <c r="G682" s="259">
        <v>407</v>
      </c>
      <c r="H682" s="260"/>
      <c r="I682" s="69"/>
    </row>
    <row r="683" spans="1:9">
      <c r="A683" s="213">
        <v>42913</v>
      </c>
      <c r="B683" s="159" t="s">
        <v>54</v>
      </c>
      <c r="C683" s="176" t="s">
        <v>39</v>
      </c>
      <c r="D683" s="175" t="s">
        <v>503</v>
      </c>
      <c r="E683" s="154" t="s">
        <v>504</v>
      </c>
      <c r="F683" s="69" t="s">
        <v>1975</v>
      </c>
      <c r="G683" s="259">
        <v>416</v>
      </c>
      <c r="H683" s="260"/>
      <c r="I683" s="69"/>
    </row>
    <row r="684" spans="1:9">
      <c r="A684" s="213">
        <v>42913</v>
      </c>
      <c r="B684" s="159" t="s">
        <v>54</v>
      </c>
      <c r="C684" s="176" t="s">
        <v>39</v>
      </c>
      <c r="D684" s="175" t="s">
        <v>503</v>
      </c>
      <c r="E684" s="154" t="s">
        <v>504</v>
      </c>
      <c r="F684" s="69" t="s">
        <v>1976</v>
      </c>
      <c r="G684" s="259">
        <v>138</v>
      </c>
      <c r="H684" s="260"/>
      <c r="I684" s="69"/>
    </row>
    <row r="685" spans="1:9">
      <c r="A685" s="213">
        <v>42913</v>
      </c>
      <c r="B685" s="159" t="s">
        <v>54</v>
      </c>
      <c r="C685" s="176" t="s">
        <v>39</v>
      </c>
      <c r="D685" s="175" t="s">
        <v>503</v>
      </c>
      <c r="E685" s="154" t="s">
        <v>504</v>
      </c>
      <c r="F685" s="69" t="s">
        <v>1977</v>
      </c>
      <c r="G685" s="259">
        <v>313</v>
      </c>
      <c r="H685" s="260"/>
      <c r="I685" s="69"/>
    </row>
    <row r="686" ht="24" spans="1:9">
      <c r="A686" s="213">
        <v>42913</v>
      </c>
      <c r="B686" s="159" t="s">
        <v>54</v>
      </c>
      <c r="C686" s="176" t="s">
        <v>39</v>
      </c>
      <c r="D686" s="175" t="s">
        <v>503</v>
      </c>
      <c r="E686" s="154" t="s">
        <v>504</v>
      </c>
      <c r="F686" s="69" t="s">
        <v>1978</v>
      </c>
      <c r="G686" s="259">
        <v>366</v>
      </c>
      <c r="H686" s="260"/>
      <c r="I686" s="69"/>
    </row>
    <row r="687" ht="24" spans="1:9">
      <c r="A687" s="213">
        <v>42913</v>
      </c>
      <c r="B687" s="159" t="s">
        <v>54</v>
      </c>
      <c r="C687" s="176" t="s">
        <v>39</v>
      </c>
      <c r="D687" s="175" t="s">
        <v>503</v>
      </c>
      <c r="E687" s="154" t="s">
        <v>504</v>
      </c>
      <c r="F687" s="69" t="s">
        <v>1979</v>
      </c>
      <c r="G687" s="259">
        <v>175</v>
      </c>
      <c r="H687" s="260"/>
      <c r="I687" s="69"/>
    </row>
    <row r="688" spans="1:9">
      <c r="A688" s="213">
        <v>42913</v>
      </c>
      <c r="B688" s="168" t="s">
        <v>54</v>
      </c>
      <c r="C688" s="167" t="s">
        <v>27</v>
      </c>
      <c r="D688" s="154" t="s">
        <v>471</v>
      </c>
      <c r="E688" s="154" t="s">
        <v>261</v>
      </c>
      <c r="F688" s="69" t="s">
        <v>1656</v>
      </c>
      <c r="G688" s="259">
        <v>36</v>
      </c>
      <c r="H688" s="260"/>
      <c r="I688" s="69"/>
    </row>
    <row r="689" ht="36" spans="1:9">
      <c r="A689" s="213">
        <v>42913</v>
      </c>
      <c r="B689" s="168" t="s">
        <v>54</v>
      </c>
      <c r="C689" s="167" t="s">
        <v>96</v>
      </c>
      <c r="D689" s="154" t="s">
        <v>456</v>
      </c>
      <c r="E689" s="154" t="s">
        <v>267</v>
      </c>
      <c r="F689" s="69" t="s">
        <v>1980</v>
      </c>
      <c r="G689" s="259">
        <v>248</v>
      </c>
      <c r="H689" s="260"/>
      <c r="I689" s="69"/>
    </row>
    <row r="690" ht="24" spans="1:9">
      <c r="A690" s="213">
        <v>42913</v>
      </c>
      <c r="B690" s="168" t="s">
        <v>54</v>
      </c>
      <c r="C690" s="167" t="s">
        <v>96</v>
      </c>
      <c r="D690" s="154" t="s">
        <v>455</v>
      </c>
      <c r="E690" s="154" t="s">
        <v>267</v>
      </c>
      <c r="F690" s="69" t="s">
        <v>1981</v>
      </c>
      <c r="G690" s="259">
        <v>584</v>
      </c>
      <c r="H690" s="260"/>
      <c r="I690" s="69"/>
    </row>
    <row r="691" spans="1:9">
      <c r="A691" s="213">
        <v>42913</v>
      </c>
      <c r="B691" s="168" t="s">
        <v>54</v>
      </c>
      <c r="C691" s="167" t="s">
        <v>30</v>
      </c>
      <c r="D691" s="154" t="s">
        <v>559</v>
      </c>
      <c r="E691" s="155" t="s">
        <v>56</v>
      </c>
      <c r="F691" s="69" t="s">
        <v>1698</v>
      </c>
      <c r="G691" s="259">
        <v>219</v>
      </c>
      <c r="H691" s="260"/>
      <c r="I691" s="69"/>
    </row>
    <row r="692" spans="1:9">
      <c r="A692" s="213">
        <v>42913</v>
      </c>
      <c r="B692" s="168" t="s">
        <v>54</v>
      </c>
      <c r="C692" s="167" t="s">
        <v>30</v>
      </c>
      <c r="D692" s="154" t="s">
        <v>559</v>
      </c>
      <c r="E692" s="155" t="s">
        <v>56</v>
      </c>
      <c r="F692" s="69" t="s">
        <v>1698</v>
      </c>
      <c r="G692" s="259">
        <v>269</v>
      </c>
      <c r="H692" s="260"/>
      <c r="I692" s="69"/>
    </row>
    <row r="693" spans="1:9">
      <c r="A693" s="213">
        <v>42913</v>
      </c>
      <c r="B693" s="168" t="s">
        <v>54</v>
      </c>
      <c r="C693" s="167" t="s">
        <v>197</v>
      </c>
      <c r="D693" s="154" t="s">
        <v>572</v>
      </c>
      <c r="E693" s="155" t="s">
        <v>56</v>
      </c>
      <c r="F693" s="69" t="s">
        <v>1650</v>
      </c>
      <c r="G693" s="259">
        <v>67</v>
      </c>
      <c r="H693" s="260"/>
      <c r="I693" s="69"/>
    </row>
    <row r="694" spans="1:9">
      <c r="A694" s="213">
        <v>42913</v>
      </c>
      <c r="B694" s="168" t="s">
        <v>54</v>
      </c>
      <c r="C694" s="161" t="s">
        <v>46</v>
      </c>
      <c r="D694" s="168" t="s">
        <v>217</v>
      </c>
      <c r="E694" s="155" t="s">
        <v>56</v>
      </c>
      <c r="F694" s="69" t="s">
        <v>801</v>
      </c>
      <c r="G694" s="259">
        <v>37</v>
      </c>
      <c r="H694" s="260"/>
      <c r="I694" s="69"/>
    </row>
    <row r="695" spans="1:9">
      <c r="A695" s="213">
        <v>42913</v>
      </c>
      <c r="B695" s="168" t="s">
        <v>54</v>
      </c>
      <c r="C695" s="161" t="s">
        <v>46</v>
      </c>
      <c r="D695" s="168" t="s">
        <v>218</v>
      </c>
      <c r="E695" s="155" t="s">
        <v>56</v>
      </c>
      <c r="F695" s="69" t="s">
        <v>801</v>
      </c>
      <c r="G695" s="259">
        <v>38</v>
      </c>
      <c r="H695" s="260"/>
      <c r="I695" s="69"/>
    </row>
    <row r="696" spans="1:9">
      <c r="A696" s="213">
        <v>42913</v>
      </c>
      <c r="B696" s="168" t="s">
        <v>54</v>
      </c>
      <c r="C696" s="161" t="s">
        <v>46</v>
      </c>
      <c r="D696" s="168" t="s">
        <v>204</v>
      </c>
      <c r="E696" s="155" t="s">
        <v>56</v>
      </c>
      <c r="F696" s="69" t="s">
        <v>1652</v>
      </c>
      <c r="G696" s="259">
        <v>56</v>
      </c>
      <c r="H696" s="260"/>
      <c r="I696" s="69"/>
    </row>
    <row r="697" spans="1:9">
      <c r="A697" s="213">
        <v>42913</v>
      </c>
      <c r="B697" s="168" t="s">
        <v>54</v>
      </c>
      <c r="C697" s="167" t="s">
        <v>38</v>
      </c>
      <c r="D697" s="154" t="s">
        <v>467</v>
      </c>
      <c r="E697" s="154" t="s">
        <v>465</v>
      </c>
      <c r="F697" s="69" t="s">
        <v>1652</v>
      </c>
      <c r="G697" s="259">
        <v>60</v>
      </c>
      <c r="H697" s="260"/>
      <c r="I697" s="69"/>
    </row>
    <row r="698" spans="1:9">
      <c r="A698" s="213">
        <v>42913</v>
      </c>
      <c r="B698" s="168" t="s">
        <v>54</v>
      </c>
      <c r="C698" s="167" t="s">
        <v>47</v>
      </c>
      <c r="D698" s="154" t="s">
        <v>416</v>
      </c>
      <c r="E698" s="154" t="s">
        <v>284</v>
      </c>
      <c r="F698" s="69" t="s">
        <v>1879</v>
      </c>
      <c r="G698" s="259">
        <v>15</v>
      </c>
      <c r="H698" s="260"/>
      <c r="I698" s="69"/>
    </row>
    <row r="699" spans="1:9">
      <c r="A699" s="213">
        <v>42913</v>
      </c>
      <c r="B699" s="168" t="s">
        <v>54</v>
      </c>
      <c r="C699" s="167" t="s">
        <v>27</v>
      </c>
      <c r="D699" s="154" t="s">
        <v>471</v>
      </c>
      <c r="E699" s="154" t="s">
        <v>261</v>
      </c>
      <c r="F699" s="69" t="s">
        <v>1886</v>
      </c>
      <c r="G699" s="259">
        <v>44</v>
      </c>
      <c r="H699" s="260"/>
      <c r="I699" s="69"/>
    </row>
    <row r="700" spans="1:9">
      <c r="A700" s="213">
        <v>42913</v>
      </c>
      <c r="B700" s="168" t="s">
        <v>54</v>
      </c>
      <c r="C700" s="167" t="s">
        <v>197</v>
      </c>
      <c r="D700" s="168" t="s">
        <v>531</v>
      </c>
      <c r="E700" s="155" t="s">
        <v>56</v>
      </c>
      <c r="F700" s="69" t="s">
        <v>1648</v>
      </c>
      <c r="G700" s="259">
        <v>25</v>
      </c>
      <c r="H700" s="260"/>
      <c r="I700" s="69"/>
    </row>
    <row r="701" spans="1:9">
      <c r="A701" s="213">
        <v>42913</v>
      </c>
      <c r="B701" s="168" t="s">
        <v>54</v>
      </c>
      <c r="C701" s="167" t="s">
        <v>38</v>
      </c>
      <c r="D701" s="154" t="s">
        <v>318</v>
      </c>
      <c r="E701" s="154" t="s">
        <v>304</v>
      </c>
      <c r="F701" s="69" t="s">
        <v>1652</v>
      </c>
      <c r="G701" s="259">
        <v>5</v>
      </c>
      <c r="H701" s="260"/>
      <c r="I701" s="69"/>
    </row>
    <row r="702" spans="1:9">
      <c r="A702" s="213">
        <v>42913</v>
      </c>
      <c r="B702" s="168" t="s">
        <v>54</v>
      </c>
      <c r="C702" s="167" t="s">
        <v>27</v>
      </c>
      <c r="D702" s="154" t="s">
        <v>425</v>
      </c>
      <c r="E702" s="154" t="s">
        <v>344</v>
      </c>
      <c r="F702" s="69" t="s">
        <v>1982</v>
      </c>
      <c r="G702" s="259">
        <v>28</v>
      </c>
      <c r="H702" s="260"/>
      <c r="I702" s="69"/>
    </row>
    <row r="703" spans="1:9">
      <c r="A703" s="213">
        <v>42913</v>
      </c>
      <c r="B703" s="168" t="s">
        <v>54</v>
      </c>
      <c r="C703" s="167" t="s">
        <v>27</v>
      </c>
      <c r="D703" s="168" t="s">
        <v>542</v>
      </c>
      <c r="E703" s="155" t="s">
        <v>56</v>
      </c>
      <c r="F703" s="69" t="s">
        <v>1983</v>
      </c>
      <c r="G703" s="259">
        <v>60</v>
      </c>
      <c r="H703" s="260"/>
      <c r="I703" s="69"/>
    </row>
    <row r="704" ht="24" spans="1:9">
      <c r="A704" s="213">
        <v>42913</v>
      </c>
      <c r="B704" s="168" t="s">
        <v>54</v>
      </c>
      <c r="C704" s="167" t="s">
        <v>27</v>
      </c>
      <c r="D704" s="168" t="s">
        <v>542</v>
      </c>
      <c r="E704" s="155" t="s">
        <v>56</v>
      </c>
      <c r="F704" s="69" t="s">
        <v>1984</v>
      </c>
      <c r="G704" s="259">
        <v>458</v>
      </c>
      <c r="H704" s="260"/>
      <c r="I704" s="69"/>
    </row>
    <row r="705" spans="1:9">
      <c r="A705" s="213">
        <v>42913</v>
      </c>
      <c r="B705" s="168" t="s">
        <v>54</v>
      </c>
      <c r="C705" s="167" t="s">
        <v>340</v>
      </c>
      <c r="D705" s="154" t="s">
        <v>549</v>
      </c>
      <c r="E705" s="155" t="s">
        <v>56</v>
      </c>
      <c r="F705" s="69" t="s">
        <v>1848</v>
      </c>
      <c r="G705" s="259">
        <v>32</v>
      </c>
      <c r="H705" s="260"/>
      <c r="I705" s="69"/>
    </row>
    <row r="706" spans="1:9">
      <c r="A706" s="213">
        <v>42913</v>
      </c>
      <c r="B706" s="159" t="s">
        <v>54</v>
      </c>
      <c r="C706" s="176" t="s">
        <v>340</v>
      </c>
      <c r="D706" s="175" t="s">
        <v>499</v>
      </c>
      <c r="E706" s="175" t="s">
        <v>261</v>
      </c>
      <c r="F706" s="69" t="s">
        <v>1985</v>
      </c>
      <c r="G706" s="259">
        <v>10</v>
      </c>
      <c r="H706" s="260"/>
      <c r="I706" s="69"/>
    </row>
    <row r="707" spans="1:9">
      <c r="A707" s="213">
        <v>42913</v>
      </c>
      <c r="B707" s="159" t="s">
        <v>54</v>
      </c>
      <c r="C707" s="176" t="s">
        <v>340</v>
      </c>
      <c r="D707" s="175" t="s">
        <v>500</v>
      </c>
      <c r="E707" s="175" t="s">
        <v>261</v>
      </c>
      <c r="F707" s="69" t="s">
        <v>1985</v>
      </c>
      <c r="G707" s="259">
        <v>10</v>
      </c>
      <c r="H707" s="260"/>
      <c r="I707" s="69"/>
    </row>
    <row r="708" spans="1:9">
      <c r="A708" s="213">
        <v>42923</v>
      </c>
      <c r="B708" s="168" t="s">
        <v>54</v>
      </c>
      <c r="C708" s="167" t="s">
        <v>27</v>
      </c>
      <c r="D708" s="154" t="s">
        <v>476</v>
      </c>
      <c r="E708" s="154" t="s">
        <v>342</v>
      </c>
      <c r="F708" s="69" t="s">
        <v>860</v>
      </c>
      <c r="G708" s="259">
        <v>5</v>
      </c>
      <c r="H708" s="260"/>
      <c r="I708" s="69"/>
    </row>
    <row r="709" spans="1:9">
      <c r="A709" s="213">
        <v>42923</v>
      </c>
      <c r="B709" s="168" t="s">
        <v>54</v>
      </c>
      <c r="C709" s="167" t="s">
        <v>30</v>
      </c>
      <c r="D709" s="154" t="s">
        <v>559</v>
      </c>
      <c r="E709" s="155" t="s">
        <v>56</v>
      </c>
      <c r="F709" s="69" t="s">
        <v>1652</v>
      </c>
      <c r="G709" s="259">
        <v>270</v>
      </c>
      <c r="H709" s="260"/>
      <c r="I709" s="69"/>
    </row>
    <row r="710" spans="1:9">
      <c r="A710" s="213">
        <v>42923</v>
      </c>
      <c r="B710" s="168" t="s">
        <v>54</v>
      </c>
      <c r="C710" s="167" t="s">
        <v>36</v>
      </c>
      <c r="D710" s="154" t="s">
        <v>361</v>
      </c>
      <c r="E710" s="154" t="s">
        <v>342</v>
      </c>
      <c r="F710" s="69" t="s">
        <v>1648</v>
      </c>
      <c r="G710" s="259">
        <v>40</v>
      </c>
      <c r="H710" s="260"/>
      <c r="I710" s="69"/>
    </row>
    <row r="711" spans="1:9">
      <c r="A711" s="213">
        <v>42923</v>
      </c>
      <c r="B711" s="168" t="s">
        <v>54</v>
      </c>
      <c r="C711" s="167" t="s">
        <v>27</v>
      </c>
      <c r="D711" s="168" t="s">
        <v>542</v>
      </c>
      <c r="E711" s="155" t="s">
        <v>56</v>
      </c>
      <c r="F711" s="69" t="s">
        <v>1986</v>
      </c>
      <c r="G711" s="259">
        <v>56</v>
      </c>
      <c r="H711" s="260"/>
      <c r="I711" s="69"/>
    </row>
    <row r="712" spans="1:9">
      <c r="A712" s="213">
        <v>42923</v>
      </c>
      <c r="B712" s="168" t="s">
        <v>54</v>
      </c>
      <c r="C712" s="167" t="s">
        <v>127</v>
      </c>
      <c r="D712" s="154" t="s">
        <v>380</v>
      </c>
      <c r="E712" s="154" t="s">
        <v>261</v>
      </c>
      <c r="F712" s="69" t="s">
        <v>801</v>
      </c>
      <c r="G712" s="259">
        <v>9</v>
      </c>
      <c r="H712" s="260"/>
      <c r="I712" s="69"/>
    </row>
    <row r="713" spans="1:9">
      <c r="A713" s="213">
        <v>42923</v>
      </c>
      <c r="B713" s="168" t="s">
        <v>54</v>
      </c>
      <c r="C713" s="167" t="s">
        <v>33</v>
      </c>
      <c r="D713" s="168" t="s">
        <v>541</v>
      </c>
      <c r="E713" s="155" t="s">
        <v>56</v>
      </c>
      <c r="F713" s="69" t="s">
        <v>1653</v>
      </c>
      <c r="G713" s="259">
        <v>594</v>
      </c>
      <c r="H713" s="260"/>
      <c r="I713" s="69"/>
    </row>
    <row r="714" spans="1:9">
      <c r="A714" s="213">
        <v>42923</v>
      </c>
      <c r="B714" s="168" t="s">
        <v>54</v>
      </c>
      <c r="C714" s="167" t="s">
        <v>33</v>
      </c>
      <c r="D714" s="168" t="s">
        <v>541</v>
      </c>
      <c r="E714" s="155" t="s">
        <v>56</v>
      </c>
      <c r="F714" s="69" t="s">
        <v>1987</v>
      </c>
      <c r="G714" s="259">
        <v>945</v>
      </c>
      <c r="H714" s="260"/>
      <c r="I714" s="69"/>
    </row>
    <row r="715" spans="1:9">
      <c r="A715" s="213">
        <v>42923</v>
      </c>
      <c r="B715" s="168" t="s">
        <v>54</v>
      </c>
      <c r="C715" s="167" t="s">
        <v>33</v>
      </c>
      <c r="D715" s="168" t="s">
        <v>543</v>
      </c>
      <c r="E715" s="155" t="s">
        <v>56</v>
      </c>
      <c r="F715" s="69" t="s">
        <v>1987</v>
      </c>
      <c r="G715" s="259">
        <v>720</v>
      </c>
      <c r="H715" s="260"/>
      <c r="I715" s="69"/>
    </row>
    <row r="716" spans="1:9">
      <c r="A716" s="213">
        <v>42923</v>
      </c>
      <c r="B716" s="168" t="s">
        <v>54</v>
      </c>
      <c r="C716" s="167" t="s">
        <v>33</v>
      </c>
      <c r="D716" s="168" t="s">
        <v>543</v>
      </c>
      <c r="E716" s="155" t="s">
        <v>56</v>
      </c>
      <c r="F716" s="69" t="s">
        <v>1988</v>
      </c>
      <c r="G716" s="259">
        <v>563</v>
      </c>
      <c r="H716" s="260"/>
      <c r="I716" s="69"/>
    </row>
    <row r="717" spans="1:9">
      <c r="A717" s="213">
        <v>42923</v>
      </c>
      <c r="B717" s="168" t="s">
        <v>54</v>
      </c>
      <c r="C717" s="167" t="s">
        <v>33</v>
      </c>
      <c r="D717" s="154" t="s">
        <v>544</v>
      </c>
      <c r="E717" s="155" t="s">
        <v>56</v>
      </c>
      <c r="F717" s="69" t="s">
        <v>1988</v>
      </c>
      <c r="G717" s="259">
        <v>440</v>
      </c>
      <c r="H717" s="260"/>
      <c r="I717" s="69"/>
    </row>
    <row r="718" spans="1:9">
      <c r="A718" s="213">
        <v>42923</v>
      </c>
      <c r="B718" s="168" t="s">
        <v>54</v>
      </c>
      <c r="C718" s="167" t="s">
        <v>33</v>
      </c>
      <c r="D718" s="154" t="s">
        <v>544</v>
      </c>
      <c r="E718" s="155" t="s">
        <v>56</v>
      </c>
      <c r="F718" s="69" t="s">
        <v>1987</v>
      </c>
      <c r="G718" s="259">
        <v>595</v>
      </c>
      <c r="H718" s="260"/>
      <c r="I718" s="69"/>
    </row>
    <row r="719" spans="1:9">
      <c r="A719" s="213">
        <v>42923</v>
      </c>
      <c r="B719" s="168" t="s">
        <v>54</v>
      </c>
      <c r="C719" s="167" t="s">
        <v>27</v>
      </c>
      <c r="D719" s="168" t="s">
        <v>542</v>
      </c>
      <c r="E719" s="155" t="s">
        <v>56</v>
      </c>
      <c r="F719" s="69" t="s">
        <v>1989</v>
      </c>
      <c r="G719" s="259">
        <v>12</v>
      </c>
      <c r="H719" s="260"/>
      <c r="I719" s="69"/>
    </row>
    <row r="720" spans="1:9">
      <c r="A720" s="213">
        <v>42923</v>
      </c>
      <c r="B720" s="168" t="s">
        <v>54</v>
      </c>
      <c r="C720" s="167" t="s">
        <v>31</v>
      </c>
      <c r="D720" s="168" t="s">
        <v>539</v>
      </c>
      <c r="E720" s="155" t="s">
        <v>56</v>
      </c>
      <c r="F720" s="69" t="s">
        <v>1650</v>
      </c>
      <c r="G720" s="259">
        <v>34</v>
      </c>
      <c r="H720" s="260"/>
      <c r="I720" s="69"/>
    </row>
    <row r="721" spans="1:9">
      <c r="A721" s="213">
        <v>42923</v>
      </c>
      <c r="B721" s="168" t="s">
        <v>54</v>
      </c>
      <c r="C721" s="161" t="s">
        <v>144</v>
      </c>
      <c r="D721" s="168" t="s">
        <v>200</v>
      </c>
      <c r="E721" s="155" t="s">
        <v>56</v>
      </c>
      <c r="F721" s="69" t="s">
        <v>1648</v>
      </c>
      <c r="G721" s="259">
        <v>16</v>
      </c>
      <c r="H721" s="260"/>
      <c r="I721" s="69"/>
    </row>
    <row r="722" spans="1:9">
      <c r="A722" s="213">
        <v>42923</v>
      </c>
      <c r="B722" s="168" t="s">
        <v>54</v>
      </c>
      <c r="C722" s="167" t="s">
        <v>197</v>
      </c>
      <c r="D722" s="154" t="s">
        <v>454</v>
      </c>
      <c r="E722" s="154" t="s">
        <v>280</v>
      </c>
      <c r="F722" s="69" t="s">
        <v>1664</v>
      </c>
      <c r="G722" s="259">
        <v>16</v>
      </c>
      <c r="H722" s="260"/>
      <c r="I722" s="69"/>
    </row>
    <row r="723" spans="1:9">
      <c r="A723" s="213">
        <v>42923</v>
      </c>
      <c r="B723" s="168" t="s">
        <v>54</v>
      </c>
      <c r="C723" s="167" t="s">
        <v>127</v>
      </c>
      <c r="D723" s="168" t="s">
        <v>538</v>
      </c>
      <c r="E723" s="155" t="s">
        <v>56</v>
      </c>
      <c r="F723" s="69" t="s">
        <v>1648</v>
      </c>
      <c r="G723" s="259">
        <v>20</v>
      </c>
      <c r="H723" s="260"/>
      <c r="I723" s="69"/>
    </row>
    <row r="724" spans="1:9">
      <c r="A724" s="213">
        <v>42923</v>
      </c>
      <c r="B724" s="168" t="s">
        <v>54</v>
      </c>
      <c r="C724" s="167" t="s">
        <v>39</v>
      </c>
      <c r="D724" s="168" t="s">
        <v>533</v>
      </c>
      <c r="E724" s="155" t="s">
        <v>56</v>
      </c>
      <c r="F724" s="69" t="s">
        <v>1681</v>
      </c>
      <c r="G724" s="259">
        <v>75</v>
      </c>
      <c r="H724" s="260"/>
      <c r="I724" s="69"/>
    </row>
    <row r="725" spans="1:9">
      <c r="A725" s="213">
        <v>42923</v>
      </c>
      <c r="B725" s="168" t="s">
        <v>54</v>
      </c>
      <c r="C725" s="167" t="s">
        <v>39</v>
      </c>
      <c r="D725" s="168" t="s">
        <v>532</v>
      </c>
      <c r="E725" s="155" t="s">
        <v>56</v>
      </c>
      <c r="F725" s="69" t="s">
        <v>1990</v>
      </c>
      <c r="G725" s="259">
        <v>85</v>
      </c>
      <c r="H725" s="260"/>
      <c r="I725" s="69"/>
    </row>
    <row r="726" spans="1:9">
      <c r="A726" s="213">
        <v>42923</v>
      </c>
      <c r="B726" s="159" t="s">
        <v>54</v>
      </c>
      <c r="C726" s="176" t="s">
        <v>39</v>
      </c>
      <c r="D726" s="175" t="s">
        <v>503</v>
      </c>
      <c r="E726" s="154" t="s">
        <v>504</v>
      </c>
      <c r="F726" s="69" t="s">
        <v>1648</v>
      </c>
      <c r="G726" s="259">
        <v>13</v>
      </c>
      <c r="H726" s="260"/>
      <c r="I726" s="69"/>
    </row>
    <row r="727" spans="1:9">
      <c r="A727" s="213">
        <v>42923</v>
      </c>
      <c r="B727" s="168" t="s">
        <v>54</v>
      </c>
      <c r="C727" s="167" t="s">
        <v>127</v>
      </c>
      <c r="D727" s="168" t="s">
        <v>538</v>
      </c>
      <c r="E727" s="155" t="s">
        <v>56</v>
      </c>
      <c r="F727" s="69" t="s">
        <v>1648</v>
      </c>
      <c r="G727" s="259">
        <v>10</v>
      </c>
      <c r="H727" s="260"/>
      <c r="I727" s="69"/>
    </row>
    <row r="728" spans="1:9">
      <c r="A728" s="213">
        <v>42923</v>
      </c>
      <c r="B728" s="168" t="s">
        <v>54</v>
      </c>
      <c r="C728" s="167" t="s">
        <v>197</v>
      </c>
      <c r="D728" s="154" t="s">
        <v>569</v>
      </c>
      <c r="E728" s="155" t="s">
        <v>56</v>
      </c>
      <c r="F728" s="69" t="s">
        <v>1650</v>
      </c>
      <c r="G728" s="259">
        <v>292</v>
      </c>
      <c r="H728" s="260"/>
      <c r="I728" s="69"/>
    </row>
    <row r="729" spans="1:9">
      <c r="A729" s="213">
        <v>42923</v>
      </c>
      <c r="B729" s="168" t="s">
        <v>54</v>
      </c>
      <c r="C729" s="167" t="s">
        <v>27</v>
      </c>
      <c r="D729" s="168" t="s">
        <v>542</v>
      </c>
      <c r="E729" s="155" t="s">
        <v>56</v>
      </c>
      <c r="F729" s="69" t="s">
        <v>1991</v>
      </c>
      <c r="G729" s="259">
        <v>66</v>
      </c>
      <c r="H729" s="260"/>
      <c r="I729" s="69"/>
    </row>
    <row r="730" spans="1:9">
      <c r="A730" s="213">
        <v>42923</v>
      </c>
      <c r="B730" s="168" t="s">
        <v>54</v>
      </c>
      <c r="C730" s="167" t="s">
        <v>27</v>
      </c>
      <c r="D730" s="154" t="s">
        <v>471</v>
      </c>
      <c r="E730" s="154" t="s">
        <v>261</v>
      </c>
      <c r="F730" s="69" t="s">
        <v>801</v>
      </c>
      <c r="G730" s="259">
        <v>5</v>
      </c>
      <c r="H730" s="260"/>
      <c r="I730" s="69"/>
    </row>
    <row r="731" spans="1:9">
      <c r="A731" s="213">
        <v>42923</v>
      </c>
      <c r="B731" s="168" t="s">
        <v>54</v>
      </c>
      <c r="C731" s="167" t="s">
        <v>27</v>
      </c>
      <c r="D731" s="168" t="s">
        <v>542</v>
      </c>
      <c r="E731" s="155" t="s">
        <v>56</v>
      </c>
      <c r="F731" s="69" t="s">
        <v>1652</v>
      </c>
      <c r="G731" s="259">
        <v>40</v>
      </c>
      <c r="H731" s="260"/>
      <c r="I731" s="69"/>
    </row>
    <row r="732" spans="1:9">
      <c r="A732" s="213">
        <v>42923</v>
      </c>
      <c r="B732" s="168" t="s">
        <v>54</v>
      </c>
      <c r="C732" s="167" t="s">
        <v>37</v>
      </c>
      <c r="D732" s="168" t="s">
        <v>536</v>
      </c>
      <c r="E732" s="155" t="s">
        <v>56</v>
      </c>
      <c r="F732" s="69" t="s">
        <v>1992</v>
      </c>
      <c r="G732" s="259">
        <v>298</v>
      </c>
      <c r="H732" s="260"/>
      <c r="I732" s="69"/>
    </row>
    <row r="733" spans="1:9">
      <c r="A733" s="213">
        <v>42923</v>
      </c>
      <c r="B733" s="168" t="s">
        <v>54</v>
      </c>
      <c r="C733" s="167" t="s">
        <v>37</v>
      </c>
      <c r="D733" s="168" t="s">
        <v>536</v>
      </c>
      <c r="E733" s="155" t="s">
        <v>56</v>
      </c>
      <c r="F733" s="69" t="s">
        <v>1993</v>
      </c>
      <c r="G733" s="259">
        <v>211</v>
      </c>
      <c r="H733" s="260"/>
      <c r="I733" s="69"/>
    </row>
    <row r="734" spans="1:9">
      <c r="A734" s="213">
        <v>42923</v>
      </c>
      <c r="B734" s="168" t="s">
        <v>54</v>
      </c>
      <c r="C734" s="167" t="s">
        <v>27</v>
      </c>
      <c r="D734" s="154" t="s">
        <v>425</v>
      </c>
      <c r="E734" s="154" t="s">
        <v>344</v>
      </c>
      <c r="F734" s="69" t="s">
        <v>1706</v>
      </c>
      <c r="G734" s="259">
        <v>15</v>
      </c>
      <c r="H734" s="260"/>
      <c r="I734" s="69"/>
    </row>
    <row r="735" spans="1:9">
      <c r="A735" s="213">
        <v>42923</v>
      </c>
      <c r="B735" s="168" t="s">
        <v>54</v>
      </c>
      <c r="C735" s="167" t="s">
        <v>197</v>
      </c>
      <c r="D735" s="168" t="s">
        <v>528</v>
      </c>
      <c r="E735" s="155" t="s">
        <v>56</v>
      </c>
      <c r="F735" s="69" t="s">
        <v>1648</v>
      </c>
      <c r="G735" s="259">
        <v>52</v>
      </c>
      <c r="H735" s="260"/>
      <c r="I735" s="69"/>
    </row>
    <row r="736" spans="1:9">
      <c r="A736" s="213">
        <v>42923</v>
      </c>
      <c r="B736" s="168" t="s">
        <v>54</v>
      </c>
      <c r="C736" s="167" t="s">
        <v>340</v>
      </c>
      <c r="D736" s="154" t="s">
        <v>568</v>
      </c>
      <c r="E736" s="155" t="s">
        <v>56</v>
      </c>
      <c r="F736" s="69" t="s">
        <v>1648</v>
      </c>
      <c r="G736" s="259">
        <v>260</v>
      </c>
      <c r="H736" s="260"/>
      <c r="I736" s="69"/>
    </row>
    <row r="737" spans="1:9">
      <c r="A737" s="213">
        <v>42923</v>
      </c>
      <c r="B737" s="168" t="s">
        <v>54</v>
      </c>
      <c r="C737" s="167" t="s">
        <v>340</v>
      </c>
      <c r="D737" s="154" t="s">
        <v>348</v>
      </c>
      <c r="E737" s="154" t="s">
        <v>280</v>
      </c>
      <c r="F737" s="69" t="s">
        <v>1648</v>
      </c>
      <c r="G737" s="259">
        <v>30</v>
      </c>
      <c r="H737" s="260"/>
      <c r="I737" s="69"/>
    </row>
    <row r="738" spans="1:9">
      <c r="A738" s="213">
        <v>42923</v>
      </c>
      <c r="B738" s="168" t="s">
        <v>54</v>
      </c>
      <c r="C738" s="161" t="s">
        <v>127</v>
      </c>
      <c r="D738" s="168" t="s">
        <v>521</v>
      </c>
      <c r="E738" s="155" t="s">
        <v>56</v>
      </c>
      <c r="F738" s="69" t="s">
        <v>1648</v>
      </c>
      <c r="G738" s="259">
        <v>224</v>
      </c>
      <c r="H738" s="260"/>
      <c r="I738" s="69"/>
    </row>
    <row r="739" spans="1:9">
      <c r="A739" s="213">
        <v>42923</v>
      </c>
      <c r="B739" s="168" t="s">
        <v>54</v>
      </c>
      <c r="C739" s="161" t="s">
        <v>38</v>
      </c>
      <c r="D739" s="168" t="s">
        <v>138</v>
      </c>
      <c r="E739" s="155" t="s">
        <v>56</v>
      </c>
      <c r="F739" s="69" t="s">
        <v>1867</v>
      </c>
      <c r="G739" s="259">
        <v>140</v>
      </c>
      <c r="H739" s="260"/>
      <c r="I739" s="69"/>
    </row>
    <row r="740" spans="1:9">
      <c r="A740" s="213">
        <v>42923</v>
      </c>
      <c r="B740" s="168" t="s">
        <v>54</v>
      </c>
      <c r="C740" s="167" t="s">
        <v>46</v>
      </c>
      <c r="D740" s="154" t="s">
        <v>594</v>
      </c>
      <c r="E740" s="155" t="s">
        <v>56</v>
      </c>
      <c r="F740" s="69" t="s">
        <v>1669</v>
      </c>
      <c r="G740" s="259">
        <v>40</v>
      </c>
      <c r="H740" s="260"/>
      <c r="I740" s="69"/>
    </row>
    <row r="741" spans="1:9">
      <c r="A741" s="213">
        <v>42923</v>
      </c>
      <c r="B741" s="168" t="s">
        <v>54</v>
      </c>
      <c r="C741" s="167" t="s">
        <v>197</v>
      </c>
      <c r="D741" s="168" t="s">
        <v>531</v>
      </c>
      <c r="E741" s="155" t="s">
        <v>56</v>
      </c>
      <c r="F741" s="69" t="s">
        <v>1648</v>
      </c>
      <c r="G741" s="259">
        <v>46</v>
      </c>
      <c r="H741" s="260"/>
      <c r="I741" s="69"/>
    </row>
    <row r="742" spans="1:9">
      <c r="A742" s="213">
        <v>42923</v>
      </c>
      <c r="B742" s="168" t="s">
        <v>54</v>
      </c>
      <c r="C742" s="167" t="s">
        <v>37</v>
      </c>
      <c r="D742" s="168" t="s">
        <v>536</v>
      </c>
      <c r="E742" s="155" t="s">
        <v>56</v>
      </c>
      <c r="F742" s="69" t="s">
        <v>1994</v>
      </c>
      <c r="G742" s="259">
        <v>88</v>
      </c>
      <c r="H742" s="260"/>
      <c r="I742" s="69"/>
    </row>
    <row r="743" ht="24" spans="1:9">
      <c r="A743" s="213">
        <v>42923</v>
      </c>
      <c r="B743" s="168" t="s">
        <v>54</v>
      </c>
      <c r="C743" s="167" t="s">
        <v>27</v>
      </c>
      <c r="D743" s="154" t="s">
        <v>570</v>
      </c>
      <c r="E743" s="155" t="s">
        <v>56</v>
      </c>
      <c r="F743" s="69" t="s">
        <v>1995</v>
      </c>
      <c r="G743" s="259">
        <v>62</v>
      </c>
      <c r="H743" s="260"/>
      <c r="I743" s="69"/>
    </row>
    <row r="744" spans="1:9">
      <c r="A744" s="213">
        <v>42923</v>
      </c>
      <c r="B744" s="168" t="s">
        <v>54</v>
      </c>
      <c r="C744" s="167" t="s">
        <v>27</v>
      </c>
      <c r="D744" s="168" t="s">
        <v>542</v>
      </c>
      <c r="E744" s="155" t="s">
        <v>56</v>
      </c>
      <c r="F744" s="69" t="s">
        <v>1653</v>
      </c>
      <c r="G744" s="259">
        <v>43</v>
      </c>
      <c r="H744" s="260"/>
      <c r="I744" s="69"/>
    </row>
    <row r="745" spans="1:9">
      <c r="A745" s="213">
        <v>42938</v>
      </c>
      <c r="B745" s="168" t="s">
        <v>54</v>
      </c>
      <c r="C745" s="161" t="s">
        <v>46</v>
      </c>
      <c r="D745" s="168" t="s">
        <v>217</v>
      </c>
      <c r="E745" s="155" t="s">
        <v>56</v>
      </c>
      <c r="F745" s="69" t="s">
        <v>1648</v>
      </c>
      <c r="G745" s="259">
        <v>16</v>
      </c>
      <c r="H745" s="260"/>
      <c r="I745" s="69"/>
    </row>
    <row r="746" spans="1:9">
      <c r="A746" s="213">
        <v>42938</v>
      </c>
      <c r="B746" s="168" t="s">
        <v>54</v>
      </c>
      <c r="C746" s="161" t="s">
        <v>46</v>
      </c>
      <c r="D746" s="168" t="s">
        <v>218</v>
      </c>
      <c r="E746" s="155" t="s">
        <v>56</v>
      </c>
      <c r="F746" s="69" t="s">
        <v>1648</v>
      </c>
      <c r="G746" s="259">
        <v>16</v>
      </c>
      <c r="H746" s="260"/>
      <c r="I746" s="69"/>
    </row>
    <row r="747" spans="1:9">
      <c r="A747" s="213">
        <v>42938</v>
      </c>
      <c r="B747" s="168" t="s">
        <v>54</v>
      </c>
      <c r="C747" s="167" t="s">
        <v>340</v>
      </c>
      <c r="D747" s="154" t="s">
        <v>578</v>
      </c>
      <c r="E747" s="155" t="s">
        <v>56</v>
      </c>
      <c r="F747" s="69" t="s">
        <v>1652</v>
      </c>
      <c r="G747" s="259">
        <v>56</v>
      </c>
      <c r="H747" s="260"/>
      <c r="I747" s="69"/>
    </row>
    <row r="748" spans="1:9">
      <c r="A748" s="213">
        <v>42938</v>
      </c>
      <c r="B748" s="168" t="s">
        <v>54</v>
      </c>
      <c r="C748" s="167" t="s">
        <v>197</v>
      </c>
      <c r="D748" s="168" t="s">
        <v>531</v>
      </c>
      <c r="E748" s="155" t="s">
        <v>56</v>
      </c>
      <c r="F748" s="69" t="s">
        <v>1716</v>
      </c>
      <c r="G748" s="259">
        <v>80</v>
      </c>
      <c r="H748" s="260"/>
      <c r="I748" s="69"/>
    </row>
    <row r="749" spans="1:9">
      <c r="A749" s="213">
        <v>42938</v>
      </c>
      <c r="B749" s="168" t="s">
        <v>54</v>
      </c>
      <c r="C749" s="167" t="s">
        <v>27</v>
      </c>
      <c r="D749" s="168" t="s">
        <v>535</v>
      </c>
      <c r="E749" s="155" t="s">
        <v>56</v>
      </c>
      <c r="F749" s="69" t="s">
        <v>1942</v>
      </c>
      <c r="G749" s="259">
        <v>22</v>
      </c>
      <c r="H749" s="260"/>
      <c r="I749" s="69"/>
    </row>
    <row r="750" spans="1:9">
      <c r="A750" s="213">
        <v>42938</v>
      </c>
      <c r="B750" s="168" t="s">
        <v>54</v>
      </c>
      <c r="C750" s="167" t="s">
        <v>197</v>
      </c>
      <c r="D750" s="168" t="s">
        <v>529</v>
      </c>
      <c r="E750" s="155" t="s">
        <v>56</v>
      </c>
      <c r="F750" s="69" t="s">
        <v>1996</v>
      </c>
      <c r="G750" s="259">
        <v>155</v>
      </c>
      <c r="H750" s="260"/>
      <c r="I750" s="69"/>
    </row>
    <row r="751" spans="1:9">
      <c r="A751" s="213">
        <v>42938</v>
      </c>
      <c r="B751" s="168" t="s">
        <v>54</v>
      </c>
      <c r="C751" s="167" t="s">
        <v>27</v>
      </c>
      <c r="D751" s="154" t="s">
        <v>425</v>
      </c>
      <c r="E751" s="154" t="s">
        <v>344</v>
      </c>
      <c r="F751" s="69" t="s">
        <v>1997</v>
      </c>
      <c r="G751" s="259">
        <v>10</v>
      </c>
      <c r="H751" s="260"/>
      <c r="I751" s="69"/>
    </row>
    <row r="752" spans="1:9">
      <c r="A752" s="213">
        <v>42938</v>
      </c>
      <c r="B752" s="168" t="s">
        <v>54</v>
      </c>
      <c r="C752" s="161" t="s">
        <v>39</v>
      </c>
      <c r="D752" s="168" t="s">
        <v>522</v>
      </c>
      <c r="E752" s="155" t="s">
        <v>56</v>
      </c>
      <c r="F752" s="69" t="s">
        <v>1998</v>
      </c>
      <c r="G752" s="259">
        <v>295</v>
      </c>
      <c r="H752" s="260"/>
      <c r="I752" s="69"/>
    </row>
    <row r="753" spans="1:9">
      <c r="A753" s="213">
        <v>42938</v>
      </c>
      <c r="B753" s="168" t="s">
        <v>54</v>
      </c>
      <c r="C753" s="167" t="s">
        <v>197</v>
      </c>
      <c r="D753" s="154" t="s">
        <v>569</v>
      </c>
      <c r="E753" s="155" t="s">
        <v>56</v>
      </c>
      <c r="F753" s="69" t="s">
        <v>1999</v>
      </c>
      <c r="G753" s="259">
        <v>317</v>
      </c>
      <c r="H753" s="260"/>
      <c r="I753" s="69"/>
    </row>
    <row r="754" spans="1:9">
      <c r="A754" s="213">
        <v>42938</v>
      </c>
      <c r="B754" s="168" t="s">
        <v>54</v>
      </c>
      <c r="C754" s="161" t="s">
        <v>33</v>
      </c>
      <c r="D754" s="168" t="s">
        <v>520</v>
      </c>
      <c r="E754" s="155" t="s">
        <v>56</v>
      </c>
      <c r="F754" s="69" t="s">
        <v>2000</v>
      </c>
      <c r="G754" s="259">
        <v>398</v>
      </c>
      <c r="H754" s="260"/>
      <c r="I754" s="69"/>
    </row>
    <row r="755" spans="1:9">
      <c r="A755" s="213">
        <v>42938</v>
      </c>
      <c r="B755" s="168" t="s">
        <v>54</v>
      </c>
      <c r="C755" s="167" t="s">
        <v>33</v>
      </c>
      <c r="D755" s="168" t="s">
        <v>527</v>
      </c>
      <c r="E755" s="155" t="s">
        <v>56</v>
      </c>
      <c r="F755" s="69" t="s">
        <v>2001</v>
      </c>
      <c r="G755" s="259">
        <v>280</v>
      </c>
      <c r="H755" s="260"/>
      <c r="I755" s="69"/>
    </row>
    <row r="756" spans="1:9">
      <c r="A756" s="213">
        <v>42938</v>
      </c>
      <c r="B756" s="168" t="s">
        <v>54</v>
      </c>
      <c r="C756" s="161" t="s">
        <v>33</v>
      </c>
      <c r="D756" s="168" t="s">
        <v>520</v>
      </c>
      <c r="E756" s="155" t="s">
        <v>56</v>
      </c>
      <c r="F756" s="69" t="s">
        <v>2002</v>
      </c>
      <c r="G756" s="259">
        <v>133</v>
      </c>
      <c r="H756" s="260"/>
      <c r="I756" s="69"/>
    </row>
    <row r="757" spans="1:9">
      <c r="A757" s="213">
        <v>42938</v>
      </c>
      <c r="B757" s="168" t="s">
        <v>54</v>
      </c>
      <c r="C757" s="167" t="s">
        <v>27</v>
      </c>
      <c r="D757" s="168" t="s">
        <v>524</v>
      </c>
      <c r="E757" s="155" t="s">
        <v>56</v>
      </c>
      <c r="F757" s="69" t="s">
        <v>1626</v>
      </c>
      <c r="G757" s="259">
        <v>400</v>
      </c>
      <c r="H757" s="260"/>
      <c r="I757" s="69"/>
    </row>
    <row r="758" spans="1:9">
      <c r="A758" s="213">
        <v>42938</v>
      </c>
      <c r="B758" s="168" t="s">
        <v>54</v>
      </c>
      <c r="C758" s="161" t="s">
        <v>46</v>
      </c>
      <c r="D758" s="168" t="s">
        <v>204</v>
      </c>
      <c r="E758" s="155" t="s">
        <v>56</v>
      </c>
      <c r="F758" s="69" t="s">
        <v>1652</v>
      </c>
      <c r="G758" s="259">
        <v>7</v>
      </c>
      <c r="H758" s="260"/>
      <c r="I758" s="69"/>
    </row>
    <row r="759" spans="1:9">
      <c r="A759" s="213">
        <v>42938</v>
      </c>
      <c r="B759" s="168" t="s">
        <v>54</v>
      </c>
      <c r="C759" s="161" t="s">
        <v>46</v>
      </c>
      <c r="D759" s="168" t="s">
        <v>217</v>
      </c>
      <c r="E759" s="155" t="s">
        <v>56</v>
      </c>
      <c r="F759" s="69" t="s">
        <v>1652</v>
      </c>
      <c r="G759" s="259">
        <v>6</v>
      </c>
      <c r="H759" s="260"/>
      <c r="I759" s="69"/>
    </row>
    <row r="760" spans="1:9">
      <c r="A760" s="213">
        <v>42938</v>
      </c>
      <c r="B760" s="168" t="s">
        <v>54</v>
      </c>
      <c r="C760" s="167" t="s">
        <v>197</v>
      </c>
      <c r="D760" s="154" t="s">
        <v>569</v>
      </c>
      <c r="E760" s="155" t="s">
        <v>56</v>
      </c>
      <c r="F760" s="69" t="s">
        <v>812</v>
      </c>
      <c r="G760" s="259">
        <v>121</v>
      </c>
      <c r="H760" s="260"/>
      <c r="I760" s="69"/>
    </row>
    <row r="761" spans="1:9">
      <c r="A761" s="213">
        <v>42938</v>
      </c>
      <c r="B761" s="168" t="s">
        <v>54</v>
      </c>
      <c r="C761" s="167" t="s">
        <v>27</v>
      </c>
      <c r="D761" s="168" t="s">
        <v>542</v>
      </c>
      <c r="E761" s="155" t="s">
        <v>56</v>
      </c>
      <c r="F761" s="69" t="s">
        <v>1874</v>
      </c>
      <c r="G761" s="259">
        <v>60</v>
      </c>
      <c r="H761" s="260"/>
      <c r="I761" s="69"/>
    </row>
    <row r="762" spans="1:9">
      <c r="A762" s="213">
        <v>42938</v>
      </c>
      <c r="B762" s="168" t="s">
        <v>54</v>
      </c>
      <c r="C762" s="167" t="s">
        <v>197</v>
      </c>
      <c r="D762" s="154" t="s">
        <v>569</v>
      </c>
      <c r="E762" s="155" t="s">
        <v>56</v>
      </c>
      <c r="F762" s="69" t="s">
        <v>2003</v>
      </c>
      <c r="G762" s="259">
        <v>372</v>
      </c>
      <c r="H762" s="260"/>
      <c r="I762" s="69"/>
    </row>
    <row r="763" spans="1:9">
      <c r="A763" s="213">
        <v>42938</v>
      </c>
      <c r="B763" s="168" t="s">
        <v>54</v>
      </c>
      <c r="C763" s="167" t="s">
        <v>197</v>
      </c>
      <c r="D763" s="154" t="s">
        <v>569</v>
      </c>
      <c r="E763" s="155" t="s">
        <v>56</v>
      </c>
      <c r="F763" s="69" t="s">
        <v>690</v>
      </c>
      <c r="G763" s="259">
        <v>28</v>
      </c>
      <c r="H763" s="260"/>
      <c r="I763" s="69"/>
    </row>
    <row r="764" spans="1:9">
      <c r="A764" s="213">
        <v>42938</v>
      </c>
      <c r="B764" s="168" t="s">
        <v>54</v>
      </c>
      <c r="C764" s="167" t="s">
        <v>27</v>
      </c>
      <c r="D764" s="168" t="s">
        <v>542</v>
      </c>
      <c r="E764" s="155" t="s">
        <v>56</v>
      </c>
      <c r="F764" s="69" t="s">
        <v>2004</v>
      </c>
      <c r="G764" s="259">
        <v>45</v>
      </c>
      <c r="H764" s="260"/>
      <c r="I764" s="69"/>
    </row>
    <row r="765" spans="1:9">
      <c r="A765" s="213">
        <v>42938</v>
      </c>
      <c r="B765" s="168" t="s">
        <v>54</v>
      </c>
      <c r="C765" s="167" t="s">
        <v>27</v>
      </c>
      <c r="D765" s="168" t="s">
        <v>535</v>
      </c>
      <c r="E765" s="155" t="s">
        <v>56</v>
      </c>
      <c r="F765" s="69" t="s">
        <v>2005</v>
      </c>
      <c r="G765" s="259">
        <v>53</v>
      </c>
      <c r="H765" s="260"/>
      <c r="I765" s="69"/>
    </row>
    <row r="766" spans="1:9">
      <c r="A766" s="213">
        <v>42938</v>
      </c>
      <c r="B766" s="168" t="s">
        <v>54</v>
      </c>
      <c r="C766" s="167" t="s">
        <v>27</v>
      </c>
      <c r="D766" s="168" t="s">
        <v>542</v>
      </c>
      <c r="E766" s="155" t="s">
        <v>56</v>
      </c>
      <c r="F766" s="69" t="s">
        <v>1648</v>
      </c>
      <c r="G766" s="259">
        <v>28</v>
      </c>
      <c r="H766" s="260"/>
      <c r="I766" s="69"/>
    </row>
    <row r="767" ht="24" spans="1:9">
      <c r="A767" s="213">
        <v>42938</v>
      </c>
      <c r="B767" s="168" t="s">
        <v>54</v>
      </c>
      <c r="C767" s="167" t="s">
        <v>27</v>
      </c>
      <c r="D767" s="154" t="s">
        <v>579</v>
      </c>
      <c r="E767" s="155" t="s">
        <v>56</v>
      </c>
      <c r="F767" s="69" t="s">
        <v>2006</v>
      </c>
      <c r="G767" s="259">
        <v>101</v>
      </c>
      <c r="H767" s="260"/>
      <c r="I767" s="69"/>
    </row>
    <row r="768" ht="24" spans="1:9">
      <c r="A768" s="213">
        <v>42938</v>
      </c>
      <c r="B768" s="168" t="s">
        <v>54</v>
      </c>
      <c r="C768" s="167" t="s">
        <v>46</v>
      </c>
      <c r="D768" s="154" t="s">
        <v>593</v>
      </c>
      <c r="E768" s="155" t="s">
        <v>56</v>
      </c>
      <c r="F768" s="69" t="s">
        <v>2007</v>
      </c>
      <c r="G768" s="259">
        <v>157</v>
      </c>
      <c r="H768" s="260"/>
      <c r="I768" s="69"/>
    </row>
    <row r="769" spans="1:9">
      <c r="A769" s="213">
        <v>42938</v>
      </c>
      <c r="B769" s="168" t="s">
        <v>54</v>
      </c>
      <c r="C769" s="167" t="s">
        <v>33</v>
      </c>
      <c r="D769" s="168" t="s">
        <v>540</v>
      </c>
      <c r="E769" s="155" t="s">
        <v>56</v>
      </c>
      <c r="F769" s="69" t="s">
        <v>2008</v>
      </c>
      <c r="G769" s="259">
        <v>457</v>
      </c>
      <c r="H769" s="260"/>
      <c r="I769" s="69"/>
    </row>
    <row r="770" spans="1:9">
      <c r="A770" s="213">
        <v>42941</v>
      </c>
      <c r="B770" s="168" t="s">
        <v>54</v>
      </c>
      <c r="C770" s="167" t="s">
        <v>127</v>
      </c>
      <c r="D770" s="154" t="s">
        <v>545</v>
      </c>
      <c r="E770" s="155" t="s">
        <v>56</v>
      </c>
      <c r="F770" s="69" t="s">
        <v>1698</v>
      </c>
      <c r="G770" s="259">
        <v>43</v>
      </c>
      <c r="H770" s="260"/>
      <c r="I770" s="69"/>
    </row>
    <row r="771" spans="1:9">
      <c r="A771" s="213">
        <v>42941</v>
      </c>
      <c r="B771" s="168" t="s">
        <v>54</v>
      </c>
      <c r="C771" s="167" t="s">
        <v>27</v>
      </c>
      <c r="D771" s="168" t="s">
        <v>534</v>
      </c>
      <c r="E771" s="155" t="s">
        <v>56</v>
      </c>
      <c r="F771" s="69" t="s">
        <v>751</v>
      </c>
      <c r="G771" s="259">
        <v>138</v>
      </c>
      <c r="H771" s="260"/>
      <c r="I771" s="69"/>
    </row>
    <row r="772" spans="1:9">
      <c r="A772" s="213">
        <v>42941</v>
      </c>
      <c r="B772" s="168" t="s">
        <v>54</v>
      </c>
      <c r="C772" s="167" t="s">
        <v>27</v>
      </c>
      <c r="D772" s="154" t="s">
        <v>579</v>
      </c>
      <c r="E772" s="155" t="s">
        <v>56</v>
      </c>
      <c r="F772" s="69" t="s">
        <v>2009</v>
      </c>
      <c r="G772" s="259">
        <v>52</v>
      </c>
      <c r="H772" s="260"/>
      <c r="I772" s="69"/>
    </row>
    <row r="773" spans="1:9">
      <c r="A773" s="213">
        <v>42941</v>
      </c>
      <c r="B773" s="168" t="s">
        <v>54</v>
      </c>
      <c r="C773" s="167" t="s">
        <v>197</v>
      </c>
      <c r="D773" s="168" t="s">
        <v>529</v>
      </c>
      <c r="E773" s="155" t="s">
        <v>56</v>
      </c>
      <c r="F773" s="69" t="s">
        <v>2010</v>
      </c>
      <c r="G773" s="259">
        <v>14</v>
      </c>
      <c r="H773" s="260"/>
      <c r="I773" s="69"/>
    </row>
    <row r="774" spans="1:9">
      <c r="A774" s="213">
        <v>42941</v>
      </c>
      <c r="B774" s="168" t="s">
        <v>54</v>
      </c>
      <c r="C774" s="167" t="s">
        <v>27</v>
      </c>
      <c r="D774" s="168" t="s">
        <v>534</v>
      </c>
      <c r="E774" s="155" t="s">
        <v>56</v>
      </c>
      <c r="F774" s="69" t="s">
        <v>2011</v>
      </c>
      <c r="G774" s="259">
        <v>47</v>
      </c>
      <c r="H774" s="260"/>
      <c r="I774" s="69"/>
    </row>
    <row r="775" ht="24" spans="1:9">
      <c r="A775" s="213">
        <v>42941</v>
      </c>
      <c r="B775" s="168" t="s">
        <v>54</v>
      </c>
      <c r="C775" s="167" t="s">
        <v>27</v>
      </c>
      <c r="D775" s="168" t="s">
        <v>534</v>
      </c>
      <c r="E775" s="155" t="s">
        <v>56</v>
      </c>
      <c r="F775" s="69" t="s">
        <v>2012</v>
      </c>
      <c r="G775" s="259">
        <v>86</v>
      </c>
      <c r="H775" s="260"/>
      <c r="I775" s="69"/>
    </row>
    <row r="776" ht="24" spans="1:9">
      <c r="A776" s="213">
        <v>42941</v>
      </c>
      <c r="B776" s="168" t="s">
        <v>54</v>
      </c>
      <c r="C776" s="167" t="s">
        <v>27</v>
      </c>
      <c r="D776" s="168" t="s">
        <v>535</v>
      </c>
      <c r="E776" s="155" t="s">
        <v>56</v>
      </c>
      <c r="F776" s="69" t="s">
        <v>2013</v>
      </c>
      <c r="G776" s="259">
        <v>78</v>
      </c>
      <c r="H776" s="260"/>
      <c r="I776" s="69"/>
    </row>
    <row r="777" spans="1:9">
      <c r="A777" s="213">
        <v>42941</v>
      </c>
      <c r="B777" s="168" t="s">
        <v>54</v>
      </c>
      <c r="C777" s="167" t="s">
        <v>340</v>
      </c>
      <c r="D777" s="168" t="s">
        <v>528</v>
      </c>
      <c r="E777" s="155" t="s">
        <v>56</v>
      </c>
      <c r="F777" s="69" t="s">
        <v>751</v>
      </c>
      <c r="G777" s="259">
        <v>48</v>
      </c>
      <c r="H777" s="260"/>
      <c r="I777" s="69"/>
    </row>
    <row r="778" spans="1:9">
      <c r="A778" s="213">
        <v>42941</v>
      </c>
      <c r="B778" s="168" t="s">
        <v>54</v>
      </c>
      <c r="C778" s="167" t="s">
        <v>27</v>
      </c>
      <c r="D778" s="154" t="s">
        <v>570</v>
      </c>
      <c r="E778" s="155" t="s">
        <v>56</v>
      </c>
      <c r="F778" s="69" t="s">
        <v>1462</v>
      </c>
      <c r="G778" s="259">
        <v>48</v>
      </c>
      <c r="H778" s="260"/>
      <c r="I778" s="69"/>
    </row>
    <row r="779" spans="1:9">
      <c r="A779" s="213">
        <v>42941</v>
      </c>
      <c r="B779" s="168" t="s">
        <v>54</v>
      </c>
      <c r="C779" s="167" t="s">
        <v>46</v>
      </c>
      <c r="D779" s="154" t="s">
        <v>593</v>
      </c>
      <c r="E779" s="155" t="s">
        <v>56</v>
      </c>
      <c r="F779" s="69" t="s">
        <v>1652</v>
      </c>
      <c r="G779" s="259">
        <v>40</v>
      </c>
      <c r="H779" s="260"/>
      <c r="I779" s="69"/>
    </row>
    <row r="780" spans="1:9">
      <c r="A780" s="213">
        <v>42941</v>
      </c>
      <c r="B780" s="168" t="s">
        <v>54</v>
      </c>
      <c r="C780" s="161" t="s">
        <v>46</v>
      </c>
      <c r="D780" s="168" t="s">
        <v>204</v>
      </c>
      <c r="E780" s="155" t="s">
        <v>56</v>
      </c>
      <c r="F780" s="69" t="s">
        <v>1664</v>
      </c>
      <c r="G780" s="259">
        <v>32</v>
      </c>
      <c r="H780" s="260"/>
      <c r="I780" s="69"/>
    </row>
    <row r="781" spans="1:9">
      <c r="A781" s="213">
        <v>42941</v>
      </c>
      <c r="B781" s="168" t="s">
        <v>54</v>
      </c>
      <c r="C781" s="167" t="s">
        <v>27</v>
      </c>
      <c r="D781" s="154" t="s">
        <v>579</v>
      </c>
      <c r="E781" s="155" t="s">
        <v>56</v>
      </c>
      <c r="F781" s="69" t="s">
        <v>2014</v>
      </c>
      <c r="G781" s="259">
        <v>111</v>
      </c>
      <c r="H781" s="260"/>
      <c r="I781" s="69"/>
    </row>
    <row r="782" spans="1:9">
      <c r="A782" s="213">
        <v>42941</v>
      </c>
      <c r="B782" s="159" t="s">
        <v>54</v>
      </c>
      <c r="C782" s="176" t="s">
        <v>340</v>
      </c>
      <c r="D782" s="175" t="s">
        <v>501</v>
      </c>
      <c r="E782" s="175" t="s">
        <v>261</v>
      </c>
      <c r="F782" s="69" t="s">
        <v>1652</v>
      </c>
      <c r="G782" s="259">
        <v>50</v>
      </c>
      <c r="H782" s="260"/>
      <c r="I782" s="69"/>
    </row>
    <row r="783" ht="36" spans="1:9">
      <c r="A783" s="213">
        <v>42941</v>
      </c>
      <c r="B783" s="168" t="s">
        <v>54</v>
      </c>
      <c r="C783" s="167" t="s">
        <v>27</v>
      </c>
      <c r="D783" s="154" t="s">
        <v>570</v>
      </c>
      <c r="E783" s="155" t="s">
        <v>56</v>
      </c>
      <c r="F783" s="69" t="s">
        <v>2015</v>
      </c>
      <c r="G783" s="259">
        <v>286</v>
      </c>
      <c r="H783" s="260"/>
      <c r="I783" s="69"/>
    </row>
    <row r="784" spans="1:9">
      <c r="A784" s="213">
        <v>42941</v>
      </c>
      <c r="B784" s="168" t="s">
        <v>54</v>
      </c>
      <c r="C784" s="167" t="s">
        <v>33</v>
      </c>
      <c r="D784" s="168" t="s">
        <v>543</v>
      </c>
      <c r="E784" s="155" t="s">
        <v>56</v>
      </c>
      <c r="F784" s="69" t="s">
        <v>2016</v>
      </c>
      <c r="G784" s="259">
        <v>35</v>
      </c>
      <c r="H784" s="260"/>
      <c r="I784" s="69"/>
    </row>
    <row r="785" spans="1:9">
      <c r="A785" s="213">
        <v>42941</v>
      </c>
      <c r="B785" s="168" t="s">
        <v>54</v>
      </c>
      <c r="C785" s="167" t="s">
        <v>46</v>
      </c>
      <c r="D785" s="154" t="s">
        <v>593</v>
      </c>
      <c r="E785" s="155" t="s">
        <v>56</v>
      </c>
      <c r="F785" s="69" t="s">
        <v>1681</v>
      </c>
      <c r="G785" s="259">
        <v>40</v>
      </c>
      <c r="H785" s="260"/>
      <c r="I785" s="69"/>
    </row>
    <row r="786" spans="1:9">
      <c r="A786" s="213">
        <v>42941</v>
      </c>
      <c r="B786" s="168" t="s">
        <v>54</v>
      </c>
      <c r="C786" s="167" t="s">
        <v>27</v>
      </c>
      <c r="D786" s="168" t="s">
        <v>542</v>
      </c>
      <c r="E786" s="155" t="s">
        <v>56</v>
      </c>
      <c r="F786" s="69" t="s">
        <v>1652</v>
      </c>
      <c r="G786" s="259">
        <v>28</v>
      </c>
      <c r="H786" s="260"/>
      <c r="I786" s="69"/>
    </row>
    <row r="787" spans="1:9">
      <c r="A787" s="213">
        <v>42941</v>
      </c>
      <c r="B787" s="168" t="s">
        <v>54</v>
      </c>
      <c r="C787" s="167" t="s">
        <v>46</v>
      </c>
      <c r="D787" s="154" t="s">
        <v>594</v>
      </c>
      <c r="E787" s="155" t="s">
        <v>56</v>
      </c>
      <c r="F787" s="69" t="s">
        <v>2017</v>
      </c>
      <c r="G787" s="259">
        <v>30</v>
      </c>
      <c r="H787" s="260"/>
      <c r="I787" s="69"/>
    </row>
    <row r="788" spans="1:9">
      <c r="A788" s="213">
        <v>42941</v>
      </c>
      <c r="B788" s="168" t="s">
        <v>54</v>
      </c>
      <c r="C788" s="167" t="s">
        <v>197</v>
      </c>
      <c r="D788" s="154" t="s">
        <v>572</v>
      </c>
      <c r="E788" s="155" t="s">
        <v>56</v>
      </c>
      <c r="F788" s="69" t="s">
        <v>1652</v>
      </c>
      <c r="G788" s="259">
        <v>125</v>
      </c>
      <c r="H788" s="260"/>
      <c r="I788" s="69"/>
    </row>
    <row r="789" spans="1:9">
      <c r="A789" s="213">
        <v>42941</v>
      </c>
      <c r="B789" s="168" t="s">
        <v>54</v>
      </c>
      <c r="C789" s="167" t="s">
        <v>37</v>
      </c>
      <c r="D789" s="168" t="s">
        <v>536</v>
      </c>
      <c r="E789" s="155" t="s">
        <v>56</v>
      </c>
      <c r="F789" s="69" t="s">
        <v>1677</v>
      </c>
      <c r="G789" s="259">
        <v>48</v>
      </c>
      <c r="H789" s="260"/>
      <c r="I789" s="69"/>
    </row>
    <row r="790" ht="24" spans="1:9">
      <c r="A790" s="213">
        <v>42941</v>
      </c>
      <c r="B790" s="168" t="s">
        <v>54</v>
      </c>
      <c r="C790" s="167" t="s">
        <v>27</v>
      </c>
      <c r="D790" s="168" t="s">
        <v>535</v>
      </c>
      <c r="E790" s="155" t="s">
        <v>56</v>
      </c>
      <c r="F790" s="69" t="s">
        <v>2018</v>
      </c>
      <c r="G790" s="259">
        <v>196</v>
      </c>
      <c r="H790" s="260"/>
      <c r="I790" s="69"/>
    </row>
    <row r="791" spans="1:9">
      <c r="A791" s="213">
        <v>42941</v>
      </c>
      <c r="B791" s="168" t="s">
        <v>54</v>
      </c>
      <c r="C791" s="167" t="s">
        <v>33</v>
      </c>
      <c r="D791" s="154" t="s">
        <v>544</v>
      </c>
      <c r="E791" s="155" t="s">
        <v>56</v>
      </c>
      <c r="F791" s="69" t="s">
        <v>2019</v>
      </c>
      <c r="G791" s="259">
        <v>152</v>
      </c>
      <c r="H791" s="260"/>
      <c r="I791" s="69"/>
    </row>
    <row r="792" spans="1:9">
      <c r="A792" s="213">
        <v>42941</v>
      </c>
      <c r="B792" s="168" t="s">
        <v>54</v>
      </c>
      <c r="C792" s="167" t="s">
        <v>33</v>
      </c>
      <c r="D792" s="168" t="s">
        <v>541</v>
      </c>
      <c r="E792" s="155" t="s">
        <v>56</v>
      </c>
      <c r="F792" s="69" t="s">
        <v>2019</v>
      </c>
      <c r="G792" s="259">
        <v>176</v>
      </c>
      <c r="H792" s="260"/>
      <c r="I792" s="69"/>
    </row>
    <row r="793" ht="24" spans="1:9">
      <c r="A793" s="213">
        <v>42941</v>
      </c>
      <c r="B793" s="168" t="s">
        <v>54</v>
      </c>
      <c r="C793" s="167" t="s">
        <v>27</v>
      </c>
      <c r="D793" s="168" t="s">
        <v>534</v>
      </c>
      <c r="E793" s="155" t="s">
        <v>56</v>
      </c>
      <c r="F793" s="69" t="s">
        <v>2020</v>
      </c>
      <c r="G793" s="259">
        <v>166</v>
      </c>
      <c r="H793" s="260"/>
      <c r="I793" s="69"/>
    </row>
    <row r="794" ht="24" spans="1:9">
      <c r="A794" s="213">
        <v>42941</v>
      </c>
      <c r="B794" s="168" t="s">
        <v>54</v>
      </c>
      <c r="C794" s="167" t="s">
        <v>2021</v>
      </c>
      <c r="D794" s="168" t="s">
        <v>534</v>
      </c>
      <c r="E794" s="155" t="s">
        <v>56</v>
      </c>
      <c r="F794" s="69" t="s">
        <v>2022</v>
      </c>
      <c r="G794" s="259">
        <v>317</v>
      </c>
      <c r="H794" s="260"/>
      <c r="I794" s="69"/>
    </row>
    <row r="795" spans="1:9">
      <c r="A795" s="213">
        <v>42941</v>
      </c>
      <c r="B795" s="168" t="s">
        <v>54</v>
      </c>
      <c r="C795" s="167" t="s">
        <v>27</v>
      </c>
      <c r="D795" s="168" t="s">
        <v>542</v>
      </c>
      <c r="E795" s="155" t="s">
        <v>56</v>
      </c>
      <c r="F795" s="69" t="s">
        <v>1664</v>
      </c>
      <c r="G795" s="259">
        <v>36</v>
      </c>
      <c r="H795" s="260"/>
      <c r="I795" s="69"/>
    </row>
    <row r="796" spans="1:9">
      <c r="A796" s="213">
        <v>42941</v>
      </c>
      <c r="B796" s="168" t="s">
        <v>54</v>
      </c>
      <c r="C796" s="167" t="s">
        <v>27</v>
      </c>
      <c r="D796" s="154" t="s">
        <v>471</v>
      </c>
      <c r="E796" s="154" t="s">
        <v>261</v>
      </c>
      <c r="F796" s="69"/>
      <c r="G796" s="259">
        <v>45</v>
      </c>
      <c r="H796" s="260"/>
      <c r="I796" s="69"/>
    </row>
    <row r="797" ht="24" spans="1:9">
      <c r="A797" s="213">
        <v>42941</v>
      </c>
      <c r="B797" s="168" t="s">
        <v>54</v>
      </c>
      <c r="C797" s="167" t="s">
        <v>27</v>
      </c>
      <c r="D797" s="168" t="s">
        <v>535</v>
      </c>
      <c r="E797" s="155" t="s">
        <v>56</v>
      </c>
      <c r="F797" s="69" t="s">
        <v>2023</v>
      </c>
      <c r="G797" s="259">
        <v>308</v>
      </c>
      <c r="H797" s="260"/>
      <c r="I797" s="69"/>
    </row>
    <row r="798" ht="24" spans="1:9">
      <c r="A798" s="213">
        <v>42941</v>
      </c>
      <c r="B798" s="168" t="s">
        <v>54</v>
      </c>
      <c r="C798" s="167" t="s">
        <v>27</v>
      </c>
      <c r="D798" s="168" t="s">
        <v>535</v>
      </c>
      <c r="E798" s="155" t="s">
        <v>56</v>
      </c>
      <c r="F798" s="69" t="s">
        <v>2024</v>
      </c>
      <c r="G798" s="259">
        <v>123</v>
      </c>
      <c r="H798" s="260"/>
      <c r="I798" s="69"/>
    </row>
    <row r="799" spans="1:9">
      <c r="A799" s="213">
        <v>42941</v>
      </c>
      <c r="B799" s="168" t="s">
        <v>54</v>
      </c>
      <c r="C799" s="161" t="s">
        <v>33</v>
      </c>
      <c r="D799" s="168" t="s">
        <v>520</v>
      </c>
      <c r="E799" s="155" t="s">
        <v>56</v>
      </c>
      <c r="F799" s="69" t="s">
        <v>1738</v>
      </c>
      <c r="G799" s="259">
        <v>4</v>
      </c>
      <c r="H799" s="260"/>
      <c r="I799" s="69"/>
    </row>
    <row r="800" spans="1:9">
      <c r="A800" s="213">
        <v>42941</v>
      </c>
      <c r="B800" s="168" t="s">
        <v>54</v>
      </c>
      <c r="C800" s="167" t="s">
        <v>37</v>
      </c>
      <c r="D800" s="168" t="s">
        <v>526</v>
      </c>
      <c r="E800" s="155" t="s">
        <v>56</v>
      </c>
      <c r="F800" s="69" t="s">
        <v>1588</v>
      </c>
      <c r="G800" s="259">
        <v>324</v>
      </c>
      <c r="H800" s="260"/>
      <c r="I800" s="69"/>
    </row>
    <row r="801" spans="1:9">
      <c r="A801" s="213">
        <v>42941</v>
      </c>
      <c r="B801" s="168" t="s">
        <v>54</v>
      </c>
      <c r="C801" s="167" t="s">
        <v>340</v>
      </c>
      <c r="D801" s="154" t="s">
        <v>578</v>
      </c>
      <c r="E801" s="155" t="s">
        <v>56</v>
      </c>
      <c r="F801" s="69" t="s">
        <v>1716</v>
      </c>
      <c r="G801" s="259">
        <v>50</v>
      </c>
      <c r="H801" s="260"/>
      <c r="I801" s="69"/>
    </row>
    <row r="802" spans="1:9">
      <c r="A802" s="213">
        <v>42941</v>
      </c>
      <c r="B802" s="168" t="s">
        <v>54</v>
      </c>
      <c r="C802" s="167" t="s">
        <v>340</v>
      </c>
      <c r="D802" s="168" t="s">
        <v>528</v>
      </c>
      <c r="E802" s="155" t="s">
        <v>56</v>
      </c>
      <c r="F802" s="69" t="s">
        <v>1652</v>
      </c>
      <c r="G802" s="259">
        <v>28</v>
      </c>
      <c r="H802" s="260"/>
      <c r="I802" s="69"/>
    </row>
    <row r="803" spans="1:9">
      <c r="A803" s="213">
        <v>42941</v>
      </c>
      <c r="B803" s="168" t="s">
        <v>54</v>
      </c>
      <c r="C803" s="167" t="s">
        <v>36</v>
      </c>
      <c r="D803" s="154" t="s">
        <v>581</v>
      </c>
      <c r="E803" s="155" t="s">
        <v>56</v>
      </c>
      <c r="F803" s="69" t="s">
        <v>1648</v>
      </c>
      <c r="G803" s="259">
        <v>412</v>
      </c>
      <c r="H803" s="260"/>
      <c r="I803" s="69"/>
    </row>
    <row r="804" spans="1:9">
      <c r="A804" s="213">
        <v>42941</v>
      </c>
      <c r="B804" s="168" t="s">
        <v>54</v>
      </c>
      <c r="C804" s="167" t="s">
        <v>197</v>
      </c>
      <c r="D804" s="168" t="s">
        <v>529</v>
      </c>
      <c r="E804" s="155" t="s">
        <v>56</v>
      </c>
      <c r="F804" s="69" t="s">
        <v>1652</v>
      </c>
      <c r="G804" s="259">
        <v>12</v>
      </c>
      <c r="H804" s="260"/>
      <c r="I804" s="69"/>
    </row>
    <row r="805" spans="1:9">
      <c r="A805" s="213">
        <v>42941</v>
      </c>
      <c r="B805" s="168" t="s">
        <v>54</v>
      </c>
      <c r="C805" s="167" t="s">
        <v>340</v>
      </c>
      <c r="D805" s="154" t="s">
        <v>550</v>
      </c>
      <c r="E805" s="155" t="s">
        <v>56</v>
      </c>
      <c r="F805" s="69" t="s">
        <v>1817</v>
      </c>
      <c r="G805" s="259">
        <v>84</v>
      </c>
      <c r="H805" s="260"/>
      <c r="I805" s="69"/>
    </row>
    <row r="806" spans="1:9">
      <c r="A806" s="213">
        <v>42941</v>
      </c>
      <c r="B806" s="168" t="s">
        <v>54</v>
      </c>
      <c r="C806" s="167" t="s">
        <v>27</v>
      </c>
      <c r="D806" s="154" t="s">
        <v>570</v>
      </c>
      <c r="E806" s="155" t="s">
        <v>56</v>
      </c>
      <c r="F806" s="69" t="s">
        <v>1748</v>
      </c>
      <c r="G806" s="259">
        <v>28</v>
      </c>
      <c r="H806" s="260"/>
      <c r="I806" s="69"/>
    </row>
    <row r="807" spans="1:9">
      <c r="A807" s="213">
        <v>42941</v>
      </c>
      <c r="B807" s="168" t="s">
        <v>54</v>
      </c>
      <c r="C807" s="167" t="s">
        <v>27</v>
      </c>
      <c r="D807" s="168" t="s">
        <v>542</v>
      </c>
      <c r="E807" s="155" t="s">
        <v>56</v>
      </c>
      <c r="F807" s="69" t="s">
        <v>1653</v>
      </c>
      <c r="G807" s="259">
        <v>28</v>
      </c>
      <c r="H807" s="260"/>
      <c r="I807" s="69"/>
    </row>
    <row r="808" spans="1:9">
      <c r="A808" s="213">
        <v>42941</v>
      </c>
      <c r="B808" s="168" t="s">
        <v>54</v>
      </c>
      <c r="C808" s="167" t="s">
        <v>30</v>
      </c>
      <c r="D808" s="154" t="s">
        <v>559</v>
      </c>
      <c r="E808" s="155" t="s">
        <v>56</v>
      </c>
      <c r="F808" s="69" t="s">
        <v>1652</v>
      </c>
      <c r="G808" s="259">
        <v>55</v>
      </c>
      <c r="H808" s="260"/>
      <c r="I808" s="69"/>
    </row>
    <row r="809" spans="1:9">
      <c r="A809" s="213">
        <v>42941</v>
      </c>
      <c r="B809" s="168" t="s">
        <v>54</v>
      </c>
      <c r="C809" s="167" t="s">
        <v>127</v>
      </c>
      <c r="D809" s="154" t="s">
        <v>547</v>
      </c>
      <c r="E809" s="155" t="s">
        <v>56</v>
      </c>
      <c r="F809" s="69" t="s">
        <v>1648</v>
      </c>
      <c r="G809" s="259">
        <v>24</v>
      </c>
      <c r="H809" s="260"/>
      <c r="I809" s="69"/>
    </row>
    <row r="810" ht="24" spans="1:9">
      <c r="A810" s="213">
        <v>42941</v>
      </c>
      <c r="B810" s="168" t="s">
        <v>54</v>
      </c>
      <c r="C810" s="167" t="s">
        <v>27</v>
      </c>
      <c r="D810" s="168" t="s">
        <v>535</v>
      </c>
      <c r="E810" s="155" t="s">
        <v>56</v>
      </c>
      <c r="F810" s="69" t="s">
        <v>2025</v>
      </c>
      <c r="G810" s="259">
        <v>292</v>
      </c>
      <c r="H810" s="260"/>
      <c r="I810" s="69"/>
    </row>
    <row r="811" spans="1:9">
      <c r="A811" s="213">
        <v>42941</v>
      </c>
      <c r="B811" s="168" t="s">
        <v>54</v>
      </c>
      <c r="C811" s="167" t="s">
        <v>340</v>
      </c>
      <c r="D811" s="168" t="s">
        <v>528</v>
      </c>
      <c r="E811" s="155" t="s">
        <v>56</v>
      </c>
      <c r="F811" s="69" t="s">
        <v>1652</v>
      </c>
      <c r="G811" s="259">
        <v>27</v>
      </c>
      <c r="H811" s="260"/>
      <c r="I811" s="69"/>
    </row>
    <row r="812" spans="1:9">
      <c r="A812" s="213">
        <v>42941</v>
      </c>
      <c r="B812" s="159" t="s">
        <v>54</v>
      </c>
      <c r="C812" s="167" t="s">
        <v>47</v>
      </c>
      <c r="D812" s="175" t="s">
        <v>517</v>
      </c>
      <c r="E812" s="155" t="s">
        <v>56</v>
      </c>
      <c r="F812" s="69" t="s">
        <v>2026</v>
      </c>
      <c r="G812" s="259">
        <v>242</v>
      </c>
      <c r="H812" s="260"/>
      <c r="I812" s="69"/>
    </row>
    <row r="813" spans="1:9">
      <c r="A813" s="213">
        <v>42941</v>
      </c>
      <c r="B813" s="168" t="s">
        <v>54</v>
      </c>
      <c r="C813" s="167" t="s">
        <v>27</v>
      </c>
      <c r="D813" s="168" t="s">
        <v>542</v>
      </c>
      <c r="E813" s="155" t="s">
        <v>56</v>
      </c>
      <c r="F813" s="69" t="s">
        <v>2027</v>
      </c>
      <c r="G813" s="259">
        <v>54</v>
      </c>
      <c r="H813" s="260"/>
      <c r="I813" s="69"/>
    </row>
    <row r="814" spans="1:9">
      <c r="A814" s="213">
        <v>42941</v>
      </c>
      <c r="B814" s="168" t="s">
        <v>54</v>
      </c>
      <c r="C814" s="167" t="s">
        <v>27</v>
      </c>
      <c r="D814" s="154" t="s">
        <v>582</v>
      </c>
      <c r="E814" s="155" t="s">
        <v>56</v>
      </c>
      <c r="F814" s="69" t="s">
        <v>1930</v>
      </c>
      <c r="G814" s="259">
        <v>244</v>
      </c>
      <c r="H814" s="260"/>
      <c r="I814" s="69"/>
    </row>
    <row r="815" spans="1:9">
      <c r="A815" s="213">
        <v>42941</v>
      </c>
      <c r="B815" s="168" t="s">
        <v>54</v>
      </c>
      <c r="C815" s="167" t="s">
        <v>27</v>
      </c>
      <c r="D815" s="168" t="s">
        <v>542</v>
      </c>
      <c r="E815" s="155" t="s">
        <v>56</v>
      </c>
      <c r="F815" s="69" t="s">
        <v>2028</v>
      </c>
      <c r="G815" s="259">
        <v>60</v>
      </c>
      <c r="H815" s="260"/>
      <c r="I815" s="69"/>
    </row>
    <row r="816" spans="1:9">
      <c r="A816" s="213">
        <v>42941</v>
      </c>
      <c r="B816" s="168" t="s">
        <v>54</v>
      </c>
      <c r="C816" s="167" t="s">
        <v>30</v>
      </c>
      <c r="D816" s="154" t="s">
        <v>283</v>
      </c>
      <c r="E816" s="154" t="s">
        <v>284</v>
      </c>
      <c r="F816" s="69" t="s">
        <v>1652</v>
      </c>
      <c r="G816" s="259">
        <v>65</v>
      </c>
      <c r="H816" s="260"/>
      <c r="I816" s="69"/>
    </row>
    <row r="817" spans="1:9">
      <c r="A817" s="213">
        <v>42941</v>
      </c>
      <c r="B817" s="168" t="s">
        <v>54</v>
      </c>
      <c r="C817" s="167" t="s">
        <v>46</v>
      </c>
      <c r="D817" s="154" t="s">
        <v>594</v>
      </c>
      <c r="E817" s="155" t="s">
        <v>56</v>
      </c>
      <c r="F817" s="69" t="s">
        <v>1698</v>
      </c>
      <c r="G817" s="259">
        <v>23</v>
      </c>
      <c r="H817" s="260"/>
      <c r="I817" s="69"/>
    </row>
    <row r="818" spans="1:9">
      <c r="A818" s="213">
        <v>42941</v>
      </c>
      <c r="B818" s="168" t="s">
        <v>54</v>
      </c>
      <c r="C818" s="167" t="s">
        <v>197</v>
      </c>
      <c r="D818" s="168" t="s">
        <v>529</v>
      </c>
      <c r="E818" s="155" t="s">
        <v>56</v>
      </c>
      <c r="F818" s="69" t="s">
        <v>2029</v>
      </c>
      <c r="G818" s="259">
        <v>118</v>
      </c>
      <c r="H818" s="260"/>
      <c r="I818" s="69"/>
    </row>
    <row r="819" ht="24" spans="1:9">
      <c r="A819" s="213">
        <v>42941</v>
      </c>
      <c r="B819" s="168" t="s">
        <v>54</v>
      </c>
      <c r="C819" s="167" t="s">
        <v>39</v>
      </c>
      <c r="D819" s="168" t="s">
        <v>532</v>
      </c>
      <c r="E819" s="155" t="s">
        <v>56</v>
      </c>
      <c r="F819" s="69" t="s">
        <v>2030</v>
      </c>
      <c r="G819" s="259">
        <v>204</v>
      </c>
      <c r="H819" s="260"/>
      <c r="I819" s="69"/>
    </row>
    <row r="820" ht="24" spans="1:9">
      <c r="A820" s="213">
        <v>42941</v>
      </c>
      <c r="B820" s="168" t="s">
        <v>54</v>
      </c>
      <c r="C820" s="167" t="s">
        <v>39</v>
      </c>
      <c r="D820" s="168" t="s">
        <v>532</v>
      </c>
      <c r="E820" s="155" t="s">
        <v>56</v>
      </c>
      <c r="F820" s="69" t="s">
        <v>2031</v>
      </c>
      <c r="G820" s="259">
        <v>137</v>
      </c>
      <c r="H820" s="260"/>
      <c r="I820" s="69"/>
    </row>
    <row r="821" ht="24" spans="1:9">
      <c r="A821" s="213">
        <v>42941</v>
      </c>
      <c r="B821" s="168" t="s">
        <v>54</v>
      </c>
      <c r="C821" s="167" t="s">
        <v>39</v>
      </c>
      <c r="D821" s="168" t="s">
        <v>532</v>
      </c>
      <c r="E821" s="155" t="s">
        <v>56</v>
      </c>
      <c r="F821" s="69" t="s">
        <v>2032</v>
      </c>
      <c r="G821" s="259">
        <v>176</v>
      </c>
      <c r="H821" s="260"/>
      <c r="I821" s="69"/>
    </row>
    <row r="822" spans="1:9">
      <c r="A822" s="213">
        <v>42941</v>
      </c>
      <c r="B822" s="168" t="s">
        <v>54</v>
      </c>
      <c r="C822" s="167" t="s">
        <v>197</v>
      </c>
      <c r="D822" s="168" t="s">
        <v>529</v>
      </c>
      <c r="E822" s="155" t="s">
        <v>56</v>
      </c>
      <c r="F822" s="69" t="s">
        <v>1652</v>
      </c>
      <c r="G822" s="259">
        <v>196</v>
      </c>
      <c r="H822" s="260"/>
      <c r="I822" s="69"/>
    </row>
    <row r="823" spans="1:9">
      <c r="A823" s="213">
        <v>42941</v>
      </c>
      <c r="B823" s="168" t="s">
        <v>54</v>
      </c>
      <c r="C823" s="167" t="s">
        <v>33</v>
      </c>
      <c r="D823" s="154" t="s">
        <v>544</v>
      </c>
      <c r="E823" s="155" t="s">
        <v>56</v>
      </c>
      <c r="F823" s="69" t="s">
        <v>1652</v>
      </c>
      <c r="G823" s="259">
        <v>48</v>
      </c>
      <c r="H823" s="260"/>
      <c r="I823" s="69"/>
    </row>
    <row r="824" spans="1:9">
      <c r="A824" s="213">
        <v>42941</v>
      </c>
      <c r="B824" s="168" t="s">
        <v>54</v>
      </c>
      <c r="C824" s="167" t="s">
        <v>37</v>
      </c>
      <c r="D824" s="168" t="s">
        <v>536</v>
      </c>
      <c r="E824" s="155" t="s">
        <v>56</v>
      </c>
      <c r="F824" s="69" t="s">
        <v>1652</v>
      </c>
      <c r="G824" s="259">
        <v>60</v>
      </c>
      <c r="H824" s="260"/>
      <c r="I824" s="69"/>
    </row>
    <row r="825" ht="24" spans="1:9">
      <c r="A825" s="213">
        <v>42941</v>
      </c>
      <c r="B825" s="168" t="s">
        <v>54</v>
      </c>
      <c r="C825" s="167" t="s">
        <v>197</v>
      </c>
      <c r="D825" s="168" t="s">
        <v>529</v>
      </c>
      <c r="E825" s="155" t="s">
        <v>56</v>
      </c>
      <c r="F825" s="69" t="s">
        <v>2033</v>
      </c>
      <c r="G825" s="259">
        <v>25</v>
      </c>
      <c r="H825" s="260"/>
      <c r="I825" s="69"/>
    </row>
    <row r="826" spans="1:9">
      <c r="A826" s="213">
        <v>42941</v>
      </c>
      <c r="B826" s="168" t="s">
        <v>54</v>
      </c>
      <c r="C826" s="167" t="s">
        <v>197</v>
      </c>
      <c r="D826" s="168" t="s">
        <v>529</v>
      </c>
      <c r="E826" s="155" t="s">
        <v>56</v>
      </c>
      <c r="F826" s="69" t="s">
        <v>1942</v>
      </c>
      <c r="G826" s="259">
        <v>20</v>
      </c>
      <c r="H826" s="260"/>
      <c r="I826" s="69"/>
    </row>
    <row r="827" spans="1:9">
      <c r="A827" s="213">
        <v>42941</v>
      </c>
      <c r="B827" s="168" t="s">
        <v>54</v>
      </c>
      <c r="C827" s="167" t="s">
        <v>197</v>
      </c>
      <c r="D827" s="168" t="s">
        <v>531</v>
      </c>
      <c r="E827" s="155" t="s">
        <v>56</v>
      </c>
      <c r="F827" s="69" t="s">
        <v>2034</v>
      </c>
      <c r="G827" s="259">
        <v>132</v>
      </c>
      <c r="H827" s="260"/>
      <c r="I827" s="69"/>
    </row>
    <row r="828" spans="1:9">
      <c r="A828" s="213">
        <v>42941</v>
      </c>
      <c r="B828" s="168" t="s">
        <v>54</v>
      </c>
      <c r="C828" s="167" t="s">
        <v>30</v>
      </c>
      <c r="D828" s="154" t="s">
        <v>283</v>
      </c>
      <c r="E828" s="154" t="s">
        <v>284</v>
      </c>
      <c r="F828" s="69" t="s">
        <v>1652</v>
      </c>
      <c r="G828" s="259">
        <v>7</v>
      </c>
      <c r="H828" s="260"/>
      <c r="I828" s="69"/>
    </row>
    <row r="829" spans="1:9">
      <c r="A829" s="213">
        <v>42941</v>
      </c>
      <c r="B829" s="168" t="s">
        <v>54</v>
      </c>
      <c r="C829" s="167" t="s">
        <v>27</v>
      </c>
      <c r="D829" s="168" t="s">
        <v>542</v>
      </c>
      <c r="E829" s="155" t="s">
        <v>56</v>
      </c>
      <c r="F829" s="69" t="s">
        <v>1652</v>
      </c>
      <c r="G829" s="259">
        <v>13</v>
      </c>
      <c r="H829" s="260"/>
      <c r="I829" s="69"/>
    </row>
    <row r="830" spans="1:9">
      <c r="A830" s="213">
        <v>42941</v>
      </c>
      <c r="B830" s="168" t="s">
        <v>54</v>
      </c>
      <c r="C830" s="167" t="s">
        <v>46</v>
      </c>
      <c r="D830" s="154" t="s">
        <v>593</v>
      </c>
      <c r="E830" s="155" t="s">
        <v>56</v>
      </c>
      <c r="F830" s="69" t="s">
        <v>1648</v>
      </c>
      <c r="G830" s="259">
        <v>24</v>
      </c>
      <c r="H830" s="260"/>
      <c r="I830" s="69"/>
    </row>
    <row r="831" spans="1:9">
      <c r="A831" s="213">
        <v>42941</v>
      </c>
      <c r="B831" s="168" t="s">
        <v>54</v>
      </c>
      <c r="C831" s="167" t="s">
        <v>46</v>
      </c>
      <c r="D831" s="154" t="s">
        <v>594</v>
      </c>
      <c r="E831" s="155" t="s">
        <v>56</v>
      </c>
      <c r="F831" s="69" t="s">
        <v>2035</v>
      </c>
      <c r="G831" s="259">
        <v>185</v>
      </c>
      <c r="H831" s="260"/>
      <c r="I831" s="69"/>
    </row>
    <row r="832" ht="24" spans="1:9">
      <c r="A832" s="213">
        <v>42941</v>
      </c>
      <c r="B832" s="168" t="s">
        <v>54</v>
      </c>
      <c r="C832" s="167" t="s">
        <v>27</v>
      </c>
      <c r="D832" s="168" t="s">
        <v>534</v>
      </c>
      <c r="E832" s="155" t="s">
        <v>56</v>
      </c>
      <c r="F832" s="69" t="s">
        <v>2036</v>
      </c>
      <c r="G832" s="259">
        <v>147</v>
      </c>
      <c r="H832" s="260"/>
      <c r="I832" s="69"/>
    </row>
    <row r="833" spans="1:9">
      <c r="A833" s="213">
        <v>42941</v>
      </c>
      <c r="B833" s="168" t="s">
        <v>54</v>
      </c>
      <c r="C833" s="167" t="s">
        <v>46</v>
      </c>
      <c r="D833" s="154" t="s">
        <v>593</v>
      </c>
      <c r="E833" s="155" t="s">
        <v>56</v>
      </c>
      <c r="F833" s="69" t="s">
        <v>2037</v>
      </c>
      <c r="G833" s="259">
        <v>94</v>
      </c>
      <c r="H833" s="260"/>
      <c r="I833" s="69"/>
    </row>
    <row r="834" spans="1:9">
      <c r="A834" s="213">
        <v>42941</v>
      </c>
      <c r="B834" s="168" t="s">
        <v>54</v>
      </c>
      <c r="C834" s="167" t="s">
        <v>197</v>
      </c>
      <c r="D834" s="168" t="s">
        <v>529</v>
      </c>
      <c r="E834" s="155" t="s">
        <v>56</v>
      </c>
      <c r="F834" s="69" t="s">
        <v>1648</v>
      </c>
      <c r="G834" s="259">
        <v>40</v>
      </c>
      <c r="H834" s="260"/>
      <c r="I834" s="69"/>
    </row>
    <row r="835" spans="1:9">
      <c r="A835" s="213">
        <v>42941</v>
      </c>
      <c r="B835" s="168" t="s">
        <v>54</v>
      </c>
      <c r="C835" s="167" t="s">
        <v>27</v>
      </c>
      <c r="D835" s="168" t="s">
        <v>534</v>
      </c>
      <c r="E835" s="155" t="s">
        <v>56</v>
      </c>
      <c r="F835" s="69" t="s">
        <v>2038</v>
      </c>
      <c r="G835" s="259">
        <v>48</v>
      </c>
      <c r="H835" s="260"/>
      <c r="I835" s="69"/>
    </row>
    <row r="836" spans="1:9">
      <c r="A836" s="213">
        <v>42941</v>
      </c>
      <c r="B836" s="168" t="s">
        <v>54</v>
      </c>
      <c r="C836" s="167" t="s">
        <v>340</v>
      </c>
      <c r="D836" s="168" t="s">
        <v>528</v>
      </c>
      <c r="E836" s="155" t="s">
        <v>56</v>
      </c>
      <c r="F836" s="69" t="s">
        <v>2039</v>
      </c>
      <c r="G836" s="259">
        <v>348</v>
      </c>
      <c r="H836" s="260"/>
      <c r="I836" s="69"/>
    </row>
    <row r="837" spans="1:9">
      <c r="A837" s="213">
        <v>42941</v>
      </c>
      <c r="B837" s="168" t="s">
        <v>54</v>
      </c>
      <c r="C837" s="167" t="s">
        <v>340</v>
      </c>
      <c r="D837" s="154" t="s">
        <v>549</v>
      </c>
      <c r="E837" s="155" t="s">
        <v>56</v>
      </c>
      <c r="F837" s="69" t="s">
        <v>1698</v>
      </c>
      <c r="G837" s="259">
        <v>664</v>
      </c>
      <c r="H837" s="260"/>
      <c r="I837" s="69"/>
    </row>
    <row r="838" spans="1:9">
      <c r="A838" s="213">
        <v>42941</v>
      </c>
      <c r="B838" s="168" t="s">
        <v>54</v>
      </c>
      <c r="C838" s="167" t="s">
        <v>340</v>
      </c>
      <c r="D838" s="154" t="s">
        <v>549</v>
      </c>
      <c r="E838" s="155" t="s">
        <v>56</v>
      </c>
      <c r="F838" s="69" t="s">
        <v>1698</v>
      </c>
      <c r="G838" s="259">
        <v>275</v>
      </c>
      <c r="H838" s="260"/>
      <c r="I838" s="69"/>
    </row>
    <row r="839" spans="1:9">
      <c r="A839" s="213">
        <v>42941</v>
      </c>
      <c r="B839" s="168" t="s">
        <v>54</v>
      </c>
      <c r="C839" s="167" t="s">
        <v>340</v>
      </c>
      <c r="D839" s="154" t="s">
        <v>550</v>
      </c>
      <c r="E839" s="155" t="s">
        <v>56</v>
      </c>
      <c r="F839" s="69" t="s">
        <v>2040</v>
      </c>
      <c r="G839" s="259">
        <v>767</v>
      </c>
      <c r="H839" s="260"/>
      <c r="I839" s="69"/>
    </row>
    <row r="840" spans="1:9">
      <c r="A840" s="213">
        <v>42941</v>
      </c>
      <c r="B840" s="168" t="s">
        <v>54</v>
      </c>
      <c r="C840" s="167" t="s">
        <v>340</v>
      </c>
      <c r="D840" s="154" t="s">
        <v>550</v>
      </c>
      <c r="E840" s="155" t="s">
        <v>56</v>
      </c>
      <c r="F840" s="69" t="s">
        <v>1652</v>
      </c>
      <c r="G840" s="259">
        <v>118</v>
      </c>
      <c r="H840" s="260"/>
      <c r="I840" s="69"/>
    </row>
    <row r="841" spans="1:9">
      <c r="A841" s="213">
        <v>42941</v>
      </c>
      <c r="B841" s="168" t="s">
        <v>54</v>
      </c>
      <c r="C841" s="167" t="s">
        <v>197</v>
      </c>
      <c r="D841" s="168" t="s">
        <v>529</v>
      </c>
      <c r="E841" s="155" t="s">
        <v>56</v>
      </c>
      <c r="F841" s="69" t="s">
        <v>1758</v>
      </c>
      <c r="G841" s="259">
        <v>117</v>
      </c>
      <c r="H841" s="260"/>
      <c r="I841" s="69"/>
    </row>
    <row r="842" spans="1:9">
      <c r="A842" s="213">
        <v>42941</v>
      </c>
      <c r="B842" s="168" t="s">
        <v>54</v>
      </c>
      <c r="C842" s="167" t="s">
        <v>33</v>
      </c>
      <c r="D842" s="154" t="s">
        <v>544</v>
      </c>
      <c r="E842" s="155" t="s">
        <v>56</v>
      </c>
      <c r="F842" s="69" t="s">
        <v>2041</v>
      </c>
      <c r="G842" s="259">
        <v>150</v>
      </c>
      <c r="H842" s="260"/>
      <c r="I842" s="69"/>
    </row>
    <row r="843" spans="1:9">
      <c r="A843" s="213">
        <v>42941</v>
      </c>
      <c r="B843" s="168" t="s">
        <v>54</v>
      </c>
      <c r="C843" s="167" t="s">
        <v>197</v>
      </c>
      <c r="D843" s="154" t="s">
        <v>572</v>
      </c>
      <c r="E843" s="155" t="s">
        <v>56</v>
      </c>
      <c r="F843" s="69" t="s">
        <v>2042</v>
      </c>
      <c r="G843" s="259">
        <v>149</v>
      </c>
      <c r="H843" s="260"/>
      <c r="I843" s="69"/>
    </row>
    <row r="844" spans="1:9">
      <c r="A844" s="213">
        <v>42941</v>
      </c>
      <c r="B844" s="168" t="s">
        <v>54</v>
      </c>
      <c r="C844" s="167" t="s">
        <v>197</v>
      </c>
      <c r="D844" s="168" t="s">
        <v>531</v>
      </c>
      <c r="E844" s="155" t="s">
        <v>56</v>
      </c>
      <c r="F844" s="69" t="s">
        <v>1652</v>
      </c>
      <c r="G844" s="259">
        <v>25</v>
      </c>
      <c r="H844" s="260"/>
      <c r="I844" s="69"/>
    </row>
    <row r="845" spans="1:9">
      <c r="A845" s="213">
        <v>42941</v>
      </c>
      <c r="B845" s="168" t="s">
        <v>54</v>
      </c>
      <c r="C845" s="167" t="s">
        <v>27</v>
      </c>
      <c r="D845" s="168" t="s">
        <v>542</v>
      </c>
      <c r="E845" s="155" t="s">
        <v>56</v>
      </c>
      <c r="F845" s="69" t="s">
        <v>1648</v>
      </c>
      <c r="G845" s="259">
        <v>12</v>
      </c>
      <c r="H845" s="260"/>
      <c r="I845" s="69"/>
    </row>
    <row r="846" spans="1:9">
      <c r="A846" s="213">
        <v>42941</v>
      </c>
      <c r="B846" s="168" t="s">
        <v>54</v>
      </c>
      <c r="C846" s="167" t="s">
        <v>197</v>
      </c>
      <c r="D846" s="168" t="s">
        <v>531</v>
      </c>
      <c r="E846" s="155" t="s">
        <v>56</v>
      </c>
      <c r="F846" s="69" t="s">
        <v>1999</v>
      </c>
      <c r="G846" s="259">
        <v>94</v>
      </c>
      <c r="H846" s="260"/>
      <c r="I846" s="69"/>
    </row>
    <row r="847" spans="1:9">
      <c r="A847" s="213">
        <v>42941</v>
      </c>
      <c r="B847" s="168" t="s">
        <v>54</v>
      </c>
      <c r="C847" s="167" t="s">
        <v>37</v>
      </c>
      <c r="D847" s="168" t="s">
        <v>536</v>
      </c>
      <c r="E847" s="155" t="s">
        <v>56</v>
      </c>
      <c r="F847" s="69" t="s">
        <v>2043</v>
      </c>
      <c r="G847" s="259">
        <v>36</v>
      </c>
      <c r="H847" s="260"/>
      <c r="I847" s="69"/>
    </row>
    <row r="848" spans="1:9">
      <c r="A848" s="213">
        <v>42941</v>
      </c>
      <c r="B848" s="168" t="s">
        <v>54</v>
      </c>
      <c r="C848" s="167" t="s">
        <v>197</v>
      </c>
      <c r="D848" s="154" t="s">
        <v>572</v>
      </c>
      <c r="E848" s="155" t="s">
        <v>56</v>
      </c>
      <c r="F848" s="69" t="s">
        <v>1677</v>
      </c>
      <c r="G848" s="259">
        <v>61</v>
      </c>
      <c r="H848" s="260"/>
      <c r="I848" s="69"/>
    </row>
    <row r="849" spans="1:9">
      <c r="A849" s="213">
        <v>42941</v>
      </c>
      <c r="B849" s="168" t="s">
        <v>54</v>
      </c>
      <c r="C849" s="167" t="s">
        <v>30</v>
      </c>
      <c r="D849" s="154" t="s">
        <v>559</v>
      </c>
      <c r="E849" s="155" t="s">
        <v>56</v>
      </c>
      <c r="F849" s="69" t="s">
        <v>1569</v>
      </c>
      <c r="G849" s="259">
        <v>36</v>
      </c>
      <c r="H849" s="260"/>
      <c r="I849" s="69"/>
    </row>
    <row r="850" spans="1:9">
      <c r="A850" s="213">
        <v>42941</v>
      </c>
      <c r="B850" s="168" t="s">
        <v>54</v>
      </c>
      <c r="C850" s="167" t="s">
        <v>197</v>
      </c>
      <c r="D850" s="168" t="s">
        <v>529</v>
      </c>
      <c r="E850" s="155" t="s">
        <v>56</v>
      </c>
      <c r="F850" s="69" t="s">
        <v>690</v>
      </c>
      <c r="G850" s="259">
        <v>16</v>
      </c>
      <c r="H850" s="260"/>
      <c r="I850" s="69"/>
    </row>
    <row r="851" spans="1:9">
      <c r="A851" s="213">
        <v>42941</v>
      </c>
      <c r="B851" s="168" t="s">
        <v>54</v>
      </c>
      <c r="C851" s="167" t="s">
        <v>27</v>
      </c>
      <c r="D851" s="154" t="s">
        <v>570</v>
      </c>
      <c r="E851" s="155" t="s">
        <v>56</v>
      </c>
      <c r="F851" s="69" t="s">
        <v>2044</v>
      </c>
      <c r="G851" s="259">
        <v>195</v>
      </c>
      <c r="H851" s="260"/>
      <c r="I851" s="69"/>
    </row>
    <row r="852" spans="1:9">
      <c r="A852" s="213">
        <v>42959</v>
      </c>
      <c r="B852" s="168" t="s">
        <v>54</v>
      </c>
      <c r="C852" s="167" t="s">
        <v>127</v>
      </c>
      <c r="D852" s="168" t="s">
        <v>538</v>
      </c>
      <c r="E852" s="155" t="s">
        <v>56</v>
      </c>
      <c r="F852" s="69" t="s">
        <v>1648</v>
      </c>
      <c r="G852" s="259">
        <v>24</v>
      </c>
      <c r="H852" s="260"/>
      <c r="I852" s="69"/>
    </row>
    <row r="853" spans="1:9">
      <c r="A853" s="213">
        <v>42959</v>
      </c>
      <c r="B853" s="168" t="s">
        <v>54</v>
      </c>
      <c r="C853" s="167" t="s">
        <v>127</v>
      </c>
      <c r="D853" s="168" t="s">
        <v>538</v>
      </c>
      <c r="E853" s="155" t="s">
        <v>56</v>
      </c>
      <c r="F853" s="69" t="s">
        <v>1648</v>
      </c>
      <c r="G853" s="259">
        <v>78</v>
      </c>
      <c r="H853" s="260"/>
      <c r="I853" s="69"/>
    </row>
    <row r="854" spans="1:9">
      <c r="A854" s="213">
        <v>42959</v>
      </c>
      <c r="B854" s="168" t="s">
        <v>54</v>
      </c>
      <c r="C854" s="167" t="s">
        <v>27</v>
      </c>
      <c r="D854" s="154" t="s">
        <v>570</v>
      </c>
      <c r="E854" s="155" t="s">
        <v>56</v>
      </c>
      <c r="F854" s="69" t="s">
        <v>1652</v>
      </c>
      <c r="G854" s="259">
        <v>10</v>
      </c>
      <c r="H854" s="260"/>
      <c r="I854" s="69"/>
    </row>
    <row r="855" spans="1:9">
      <c r="A855" s="213">
        <v>42959</v>
      </c>
      <c r="B855" s="168" t="s">
        <v>54</v>
      </c>
      <c r="C855" s="167" t="s">
        <v>27</v>
      </c>
      <c r="D855" s="154" t="s">
        <v>582</v>
      </c>
      <c r="E855" s="155" t="s">
        <v>56</v>
      </c>
      <c r="F855" s="69" t="s">
        <v>1866</v>
      </c>
      <c r="G855" s="259">
        <v>57</v>
      </c>
      <c r="H855" s="260"/>
      <c r="I855" s="69"/>
    </row>
    <row r="856" spans="1:9">
      <c r="A856" s="213">
        <v>42959</v>
      </c>
      <c r="B856" s="168" t="s">
        <v>54</v>
      </c>
      <c r="C856" s="167" t="s">
        <v>36</v>
      </c>
      <c r="D856" s="154" t="s">
        <v>581</v>
      </c>
      <c r="E856" s="155" t="s">
        <v>56</v>
      </c>
      <c r="F856" s="69" t="s">
        <v>1652</v>
      </c>
      <c r="G856" s="259">
        <v>867</v>
      </c>
      <c r="H856" s="260"/>
      <c r="I856" s="69"/>
    </row>
    <row r="857" spans="1:9">
      <c r="A857" s="213">
        <v>42959</v>
      </c>
      <c r="B857" s="168" t="s">
        <v>54</v>
      </c>
      <c r="C857" s="167" t="s">
        <v>127</v>
      </c>
      <c r="D857" s="154" t="s">
        <v>584</v>
      </c>
      <c r="E857" s="155" t="s">
        <v>56</v>
      </c>
      <c r="F857" s="69" t="s">
        <v>1648</v>
      </c>
      <c r="G857" s="259">
        <v>56</v>
      </c>
      <c r="H857" s="260"/>
      <c r="I857" s="69"/>
    </row>
    <row r="858" spans="1:9">
      <c r="A858" s="213">
        <v>42959</v>
      </c>
      <c r="B858" s="168" t="s">
        <v>54</v>
      </c>
      <c r="C858" s="167" t="s">
        <v>127</v>
      </c>
      <c r="D858" s="154" t="s">
        <v>592</v>
      </c>
      <c r="E858" s="155" t="s">
        <v>56</v>
      </c>
      <c r="F858" s="69" t="s">
        <v>1648</v>
      </c>
      <c r="G858" s="259">
        <v>20</v>
      </c>
      <c r="H858" s="260"/>
      <c r="I858" s="69"/>
    </row>
    <row r="859" spans="1:9">
      <c r="A859" s="213">
        <v>42959</v>
      </c>
      <c r="B859" s="168" t="s">
        <v>54</v>
      </c>
      <c r="C859" s="167" t="s">
        <v>127</v>
      </c>
      <c r="D859" s="168" t="s">
        <v>537</v>
      </c>
      <c r="E859" s="155" t="s">
        <v>56</v>
      </c>
      <c r="F859" s="69" t="s">
        <v>1698</v>
      </c>
      <c r="G859" s="259">
        <v>47</v>
      </c>
      <c r="H859" s="260"/>
      <c r="I859" s="69"/>
    </row>
    <row r="860" spans="1:9">
      <c r="A860" s="213">
        <v>42959</v>
      </c>
      <c r="B860" s="168" t="s">
        <v>54</v>
      </c>
      <c r="C860" s="161" t="s">
        <v>127</v>
      </c>
      <c r="D860" s="168" t="s">
        <v>521</v>
      </c>
      <c r="E860" s="155" t="s">
        <v>56</v>
      </c>
      <c r="F860" s="69" t="s">
        <v>1569</v>
      </c>
      <c r="G860" s="259">
        <v>132</v>
      </c>
      <c r="H860" s="260"/>
      <c r="I860" s="69"/>
    </row>
    <row r="861" spans="1:9">
      <c r="A861" s="213">
        <v>42959</v>
      </c>
      <c r="B861" s="168" t="s">
        <v>54</v>
      </c>
      <c r="C861" s="167" t="s">
        <v>127</v>
      </c>
      <c r="D861" s="168" t="s">
        <v>538</v>
      </c>
      <c r="E861" s="155" t="s">
        <v>56</v>
      </c>
      <c r="F861" s="69" t="s">
        <v>1652</v>
      </c>
      <c r="G861" s="259">
        <v>318</v>
      </c>
      <c r="H861" s="260"/>
      <c r="I861" s="69"/>
    </row>
    <row r="862" spans="1:9">
      <c r="A862" s="213">
        <v>42959</v>
      </c>
      <c r="B862" s="168" t="s">
        <v>54</v>
      </c>
      <c r="C862" s="167" t="s">
        <v>127</v>
      </c>
      <c r="D862" s="168" t="s">
        <v>538</v>
      </c>
      <c r="E862" s="155" t="s">
        <v>56</v>
      </c>
      <c r="F862" s="69" t="s">
        <v>1652</v>
      </c>
      <c r="G862" s="259">
        <v>95</v>
      </c>
      <c r="H862" s="260"/>
      <c r="I862" s="69"/>
    </row>
    <row r="863" spans="1:9">
      <c r="A863" s="213">
        <v>42959</v>
      </c>
      <c r="B863" s="168" t="s">
        <v>54</v>
      </c>
      <c r="C863" s="167" t="s">
        <v>127</v>
      </c>
      <c r="D863" s="168" t="s">
        <v>537</v>
      </c>
      <c r="E863" s="155" t="s">
        <v>56</v>
      </c>
      <c r="F863" s="69" t="s">
        <v>1652</v>
      </c>
      <c r="G863" s="259">
        <v>218</v>
      </c>
      <c r="H863" s="260"/>
      <c r="I863" s="69"/>
    </row>
    <row r="864" spans="1:9">
      <c r="A864" s="213">
        <v>42959</v>
      </c>
      <c r="B864" s="168" t="s">
        <v>54</v>
      </c>
      <c r="C864" s="161" t="s">
        <v>127</v>
      </c>
      <c r="D864" s="168" t="s">
        <v>521</v>
      </c>
      <c r="E864" s="155" t="s">
        <v>56</v>
      </c>
      <c r="F864" s="69" t="s">
        <v>1653</v>
      </c>
      <c r="G864" s="259">
        <v>696</v>
      </c>
      <c r="H864" s="260"/>
      <c r="I864" s="69"/>
    </row>
    <row r="865" spans="1:9">
      <c r="A865" s="213">
        <v>42959</v>
      </c>
      <c r="B865" s="168" t="s">
        <v>54</v>
      </c>
      <c r="C865" s="167" t="s">
        <v>36</v>
      </c>
      <c r="D865" s="154" t="s">
        <v>581</v>
      </c>
      <c r="E865" s="155" t="s">
        <v>56</v>
      </c>
      <c r="F865" s="69" t="s">
        <v>2045</v>
      </c>
      <c r="G865" s="259">
        <v>106</v>
      </c>
      <c r="H865" s="260"/>
      <c r="I865" s="69"/>
    </row>
    <row r="866" spans="1:9">
      <c r="A866" s="213">
        <v>42959</v>
      </c>
      <c r="B866" s="168" t="s">
        <v>54</v>
      </c>
      <c r="C866" s="167" t="s">
        <v>197</v>
      </c>
      <c r="D866" s="154" t="s">
        <v>569</v>
      </c>
      <c r="E866" s="155" t="s">
        <v>56</v>
      </c>
      <c r="F866" s="69" t="s">
        <v>2045</v>
      </c>
      <c r="G866" s="259">
        <v>32</v>
      </c>
      <c r="H866" s="260"/>
      <c r="I866" s="69"/>
    </row>
    <row r="867" spans="1:9">
      <c r="A867" s="213">
        <v>42959</v>
      </c>
      <c r="B867" s="168" t="s">
        <v>54</v>
      </c>
      <c r="C867" s="167" t="s">
        <v>27</v>
      </c>
      <c r="D867" s="154" t="s">
        <v>424</v>
      </c>
      <c r="E867" s="154" t="s">
        <v>342</v>
      </c>
      <c r="F867" s="69" t="s">
        <v>1648</v>
      </c>
      <c r="G867" s="259">
        <v>27</v>
      </c>
      <c r="H867" s="260"/>
      <c r="I867" s="69"/>
    </row>
    <row r="868" spans="1:9">
      <c r="A868" s="213">
        <v>42959</v>
      </c>
      <c r="B868" s="168" t="s">
        <v>54</v>
      </c>
      <c r="C868" s="167" t="s">
        <v>27</v>
      </c>
      <c r="D868" s="154" t="s">
        <v>570</v>
      </c>
      <c r="E868" s="155" t="s">
        <v>56</v>
      </c>
      <c r="F868" s="69" t="s">
        <v>1653</v>
      </c>
      <c r="G868" s="259">
        <v>50</v>
      </c>
      <c r="H868" s="260"/>
      <c r="I868" s="69"/>
    </row>
    <row r="869" spans="1:9">
      <c r="A869" s="213">
        <v>42959</v>
      </c>
      <c r="B869" s="168" t="s">
        <v>54</v>
      </c>
      <c r="C869" s="167" t="s">
        <v>33</v>
      </c>
      <c r="D869" s="168" t="s">
        <v>541</v>
      </c>
      <c r="E869" s="155" t="s">
        <v>56</v>
      </c>
      <c r="F869" s="69" t="s">
        <v>1569</v>
      </c>
      <c r="G869" s="259">
        <v>16</v>
      </c>
      <c r="H869" s="260"/>
      <c r="I869" s="69"/>
    </row>
    <row r="870" spans="1:9">
      <c r="A870" s="213">
        <v>42959</v>
      </c>
      <c r="B870" s="168" t="s">
        <v>54</v>
      </c>
      <c r="C870" s="167" t="s">
        <v>45</v>
      </c>
      <c r="D870" s="154" t="s">
        <v>352</v>
      </c>
      <c r="E870" s="154" t="s">
        <v>280</v>
      </c>
      <c r="F870" s="69" t="s">
        <v>2046</v>
      </c>
      <c r="G870" s="259">
        <v>16</v>
      </c>
      <c r="H870" s="260"/>
      <c r="I870" s="69"/>
    </row>
    <row r="871" spans="1:9">
      <c r="A871" s="213">
        <v>42959</v>
      </c>
      <c r="B871" s="168" t="s">
        <v>54</v>
      </c>
      <c r="C871" s="161" t="s">
        <v>40</v>
      </c>
      <c r="D871" s="178" t="s">
        <v>603</v>
      </c>
      <c r="E871" s="196" t="s">
        <v>604</v>
      </c>
      <c r="F871" s="69" t="s">
        <v>1648</v>
      </c>
      <c r="G871" s="259">
        <v>184</v>
      </c>
      <c r="H871" s="260"/>
      <c r="I871" s="69"/>
    </row>
    <row r="872" spans="1:9">
      <c r="A872" s="213">
        <v>42959</v>
      </c>
      <c r="B872" s="168" t="s">
        <v>54</v>
      </c>
      <c r="C872" s="167" t="s">
        <v>46</v>
      </c>
      <c r="D872" s="154" t="s">
        <v>593</v>
      </c>
      <c r="E872" s="155" t="s">
        <v>56</v>
      </c>
      <c r="F872" s="69" t="s">
        <v>1653</v>
      </c>
      <c r="G872" s="259">
        <v>12</v>
      </c>
      <c r="H872" s="260"/>
      <c r="I872" s="69"/>
    </row>
    <row r="873" spans="1:9">
      <c r="A873" s="213">
        <v>42959</v>
      </c>
      <c r="B873" s="168" t="s">
        <v>54</v>
      </c>
      <c r="C873" s="167" t="s">
        <v>27</v>
      </c>
      <c r="D873" s="154" t="s">
        <v>570</v>
      </c>
      <c r="E873" s="155" t="s">
        <v>56</v>
      </c>
      <c r="F873" s="69" t="s">
        <v>2047</v>
      </c>
      <c r="G873" s="259">
        <v>125</v>
      </c>
      <c r="H873" s="260"/>
      <c r="I873" s="69"/>
    </row>
    <row r="874" spans="1:9">
      <c r="A874" s="213">
        <v>42959</v>
      </c>
      <c r="B874" s="168" t="s">
        <v>54</v>
      </c>
      <c r="C874" s="167" t="s">
        <v>30</v>
      </c>
      <c r="D874" s="154" t="s">
        <v>588</v>
      </c>
      <c r="E874" s="155" t="s">
        <v>56</v>
      </c>
      <c r="F874" s="69" t="s">
        <v>1848</v>
      </c>
      <c r="G874" s="259">
        <v>48</v>
      </c>
      <c r="H874" s="260"/>
      <c r="I874" s="69"/>
    </row>
    <row r="875" ht="24" spans="1:9">
      <c r="A875" s="213">
        <v>42959</v>
      </c>
      <c r="B875" s="168" t="s">
        <v>54</v>
      </c>
      <c r="C875" s="61" t="s">
        <v>47</v>
      </c>
      <c r="D875" s="69" t="s">
        <v>2048</v>
      </c>
      <c r="E875" s="155" t="s">
        <v>56</v>
      </c>
      <c r="F875" s="69" t="s">
        <v>2049</v>
      </c>
      <c r="G875" s="259">
        <v>257</v>
      </c>
      <c r="H875" s="260"/>
      <c r="I875" s="69"/>
    </row>
    <row r="876" spans="1:9">
      <c r="A876" s="213">
        <v>42959</v>
      </c>
      <c r="B876" s="168" t="s">
        <v>54</v>
      </c>
      <c r="C876" s="167" t="s">
        <v>27</v>
      </c>
      <c r="D876" s="154" t="s">
        <v>582</v>
      </c>
      <c r="E876" s="155" t="s">
        <v>56</v>
      </c>
      <c r="F876" s="69" t="s">
        <v>2050</v>
      </c>
      <c r="G876" s="259">
        <v>18</v>
      </c>
      <c r="H876" s="260"/>
      <c r="I876" s="69"/>
    </row>
    <row r="877" spans="1:9">
      <c r="A877" s="213">
        <v>42959</v>
      </c>
      <c r="B877" s="168" t="s">
        <v>54</v>
      </c>
      <c r="C877" s="167" t="s">
        <v>27</v>
      </c>
      <c r="D877" s="168" t="s">
        <v>542</v>
      </c>
      <c r="E877" s="155" t="s">
        <v>56</v>
      </c>
      <c r="F877" s="69" t="s">
        <v>2051</v>
      </c>
      <c r="G877" s="259">
        <v>12</v>
      </c>
      <c r="H877" s="260"/>
      <c r="I877" s="69"/>
    </row>
    <row r="878" spans="1:9">
      <c r="A878" s="213">
        <v>42959</v>
      </c>
      <c r="B878" s="168" t="s">
        <v>54</v>
      </c>
      <c r="C878" s="167" t="s">
        <v>27</v>
      </c>
      <c r="D878" s="168" t="s">
        <v>535</v>
      </c>
      <c r="E878" s="155" t="s">
        <v>56</v>
      </c>
      <c r="F878" s="69" t="s">
        <v>1798</v>
      </c>
      <c r="G878" s="259">
        <v>20</v>
      </c>
      <c r="H878" s="260"/>
      <c r="I878" s="69"/>
    </row>
    <row r="879" spans="1:9">
      <c r="A879" s="213">
        <v>42959</v>
      </c>
      <c r="B879" s="168" t="s">
        <v>54</v>
      </c>
      <c r="C879" s="167" t="s">
        <v>30</v>
      </c>
      <c r="D879" s="154" t="s">
        <v>559</v>
      </c>
      <c r="E879" s="155" t="s">
        <v>56</v>
      </c>
      <c r="F879" s="69" t="s">
        <v>1652</v>
      </c>
      <c r="G879" s="259">
        <v>6</v>
      </c>
      <c r="H879" s="260"/>
      <c r="I879" s="69"/>
    </row>
    <row r="880" spans="1:9">
      <c r="A880" s="213">
        <v>42959</v>
      </c>
      <c r="B880" s="168" t="s">
        <v>54</v>
      </c>
      <c r="C880" s="167" t="s">
        <v>27</v>
      </c>
      <c r="D880" s="154" t="s">
        <v>583</v>
      </c>
      <c r="E880" s="155" t="s">
        <v>56</v>
      </c>
      <c r="F880" s="69" t="s">
        <v>1588</v>
      </c>
      <c r="G880" s="259">
        <v>204</v>
      </c>
      <c r="H880" s="260"/>
      <c r="I880" s="69"/>
    </row>
    <row r="881" spans="1:9">
      <c r="A881" s="213">
        <v>42959</v>
      </c>
      <c r="B881" s="168" t="s">
        <v>54</v>
      </c>
      <c r="C881" s="161" t="s">
        <v>197</v>
      </c>
      <c r="D881" s="178" t="s">
        <v>619</v>
      </c>
      <c r="E881" s="168" t="s">
        <v>620</v>
      </c>
      <c r="F881" s="69" t="s">
        <v>2052</v>
      </c>
      <c r="G881" s="259">
        <v>24</v>
      </c>
      <c r="H881" s="260"/>
      <c r="I881" s="69"/>
    </row>
    <row r="882" spans="1:9">
      <c r="A882" s="213">
        <v>42959</v>
      </c>
      <c r="B882" s="159" t="s">
        <v>54</v>
      </c>
      <c r="C882" s="167" t="s">
        <v>31</v>
      </c>
      <c r="D882" s="175" t="s">
        <v>515</v>
      </c>
      <c r="E882" s="155" t="s">
        <v>56</v>
      </c>
      <c r="F882" s="69" t="s">
        <v>2053</v>
      </c>
      <c r="G882" s="259">
        <v>624</v>
      </c>
      <c r="H882" s="260"/>
      <c r="I882" s="69"/>
    </row>
    <row r="883" spans="1:9">
      <c r="A883" s="213">
        <v>42959</v>
      </c>
      <c r="B883" s="159" t="s">
        <v>54</v>
      </c>
      <c r="C883" s="167" t="s">
        <v>31</v>
      </c>
      <c r="D883" s="175" t="s">
        <v>515</v>
      </c>
      <c r="E883" s="155" t="s">
        <v>56</v>
      </c>
      <c r="F883" s="69" t="s">
        <v>2054</v>
      </c>
      <c r="G883" s="259">
        <v>570</v>
      </c>
      <c r="H883" s="260"/>
      <c r="I883" s="69"/>
    </row>
    <row r="884" spans="1:9">
      <c r="A884" s="213">
        <v>42959</v>
      </c>
      <c r="B884" s="159" t="s">
        <v>54</v>
      </c>
      <c r="C884" s="167" t="s">
        <v>31</v>
      </c>
      <c r="D884" s="175" t="s">
        <v>515</v>
      </c>
      <c r="E884" s="155" t="s">
        <v>56</v>
      </c>
      <c r="F884" s="69" t="s">
        <v>2055</v>
      </c>
      <c r="G884" s="259">
        <v>389</v>
      </c>
      <c r="H884" s="260"/>
      <c r="I884" s="69"/>
    </row>
    <row r="885" spans="1:9">
      <c r="A885" s="213">
        <v>42959</v>
      </c>
      <c r="B885" s="168" t="s">
        <v>54</v>
      </c>
      <c r="C885" s="167" t="s">
        <v>31</v>
      </c>
      <c r="D885" s="168" t="s">
        <v>539</v>
      </c>
      <c r="E885" s="155" t="s">
        <v>56</v>
      </c>
      <c r="F885" s="69" t="s">
        <v>1652</v>
      </c>
      <c r="G885" s="259">
        <v>137</v>
      </c>
      <c r="H885" s="260"/>
      <c r="I885" s="69"/>
    </row>
    <row r="886" spans="1:9">
      <c r="A886" s="213">
        <v>42959</v>
      </c>
      <c r="B886" s="168" t="s">
        <v>54</v>
      </c>
      <c r="C886" s="167" t="s">
        <v>31</v>
      </c>
      <c r="D886" s="168" t="s">
        <v>539</v>
      </c>
      <c r="E886" s="155" t="s">
        <v>56</v>
      </c>
      <c r="F886" s="69" t="s">
        <v>1652</v>
      </c>
      <c r="G886" s="259">
        <v>251</v>
      </c>
      <c r="H886" s="260"/>
      <c r="I886" s="69"/>
    </row>
    <row r="887" spans="1:9">
      <c r="A887" s="213">
        <v>42959</v>
      </c>
      <c r="B887" s="168" t="s">
        <v>54</v>
      </c>
      <c r="C887" s="167" t="s">
        <v>33</v>
      </c>
      <c r="D887" s="168" t="s">
        <v>541</v>
      </c>
      <c r="E887" s="155" t="s">
        <v>56</v>
      </c>
      <c r="F887" s="69" t="s">
        <v>1798</v>
      </c>
      <c r="G887" s="259">
        <v>24</v>
      </c>
      <c r="H887" s="260"/>
      <c r="I887" s="69"/>
    </row>
    <row r="888" spans="1:9">
      <c r="A888" s="213">
        <v>42959</v>
      </c>
      <c r="B888" s="159" t="s">
        <v>54</v>
      </c>
      <c r="C888" s="176" t="s">
        <v>38</v>
      </c>
      <c r="D888" s="175" t="s">
        <v>508</v>
      </c>
      <c r="E888" s="155" t="s">
        <v>56</v>
      </c>
      <c r="F888" s="69" t="s">
        <v>2056</v>
      </c>
      <c r="G888" s="259">
        <v>1048</v>
      </c>
      <c r="H888" s="260"/>
      <c r="I888" s="69"/>
    </row>
    <row r="889" spans="1:9">
      <c r="A889" s="213">
        <v>42959</v>
      </c>
      <c r="B889" s="159" t="s">
        <v>54</v>
      </c>
      <c r="C889" s="176" t="s">
        <v>38</v>
      </c>
      <c r="D889" s="175" t="s">
        <v>508</v>
      </c>
      <c r="E889" s="155" t="s">
        <v>56</v>
      </c>
      <c r="F889" s="69" t="s">
        <v>2057</v>
      </c>
      <c r="G889" s="259">
        <v>1834</v>
      </c>
      <c r="H889" s="260"/>
      <c r="I889" s="69"/>
    </row>
    <row r="890" spans="1:9">
      <c r="A890" s="213">
        <v>42959</v>
      </c>
      <c r="B890" s="168" t="s">
        <v>54</v>
      </c>
      <c r="C890" s="167" t="s">
        <v>27</v>
      </c>
      <c r="D890" s="168" t="s">
        <v>542</v>
      </c>
      <c r="E890" s="155" t="s">
        <v>56</v>
      </c>
      <c r="F890" s="69" t="s">
        <v>2058</v>
      </c>
      <c r="G890" s="259">
        <v>16</v>
      </c>
      <c r="H890" s="260"/>
      <c r="I890" s="69"/>
    </row>
    <row r="891" spans="1:9">
      <c r="A891" s="213">
        <v>42959</v>
      </c>
      <c r="B891" s="168" t="s">
        <v>54</v>
      </c>
      <c r="C891" s="167" t="s">
        <v>27</v>
      </c>
      <c r="D891" s="168" t="s">
        <v>535</v>
      </c>
      <c r="E891" s="155" t="s">
        <v>56</v>
      </c>
      <c r="F891" s="69" t="s">
        <v>1872</v>
      </c>
      <c r="G891" s="259">
        <v>16</v>
      </c>
      <c r="H891" s="260"/>
      <c r="I891" s="69"/>
    </row>
    <row r="892" ht="24" spans="1:9">
      <c r="A892" s="213">
        <v>42959</v>
      </c>
      <c r="B892" s="168" t="s">
        <v>54</v>
      </c>
      <c r="C892" s="167" t="s">
        <v>27</v>
      </c>
      <c r="D892" s="154" t="s">
        <v>570</v>
      </c>
      <c r="E892" s="155" t="s">
        <v>56</v>
      </c>
      <c r="F892" s="69" t="s">
        <v>2059</v>
      </c>
      <c r="G892" s="259">
        <v>303</v>
      </c>
      <c r="H892" s="260"/>
      <c r="I892" s="69"/>
    </row>
    <row r="893" spans="1:9">
      <c r="A893" s="213">
        <v>42959</v>
      </c>
      <c r="B893" s="159" t="s">
        <v>54</v>
      </c>
      <c r="C893" s="176" t="s">
        <v>38</v>
      </c>
      <c r="D893" s="175" t="s">
        <v>508</v>
      </c>
      <c r="E893" s="155" t="s">
        <v>56</v>
      </c>
      <c r="F893" s="69" t="s">
        <v>2060</v>
      </c>
      <c r="G893" s="259">
        <v>1468</v>
      </c>
      <c r="H893" s="260"/>
      <c r="I893" s="69"/>
    </row>
    <row r="894" spans="1:9">
      <c r="A894" s="213">
        <v>42959</v>
      </c>
      <c r="B894" s="168" t="s">
        <v>54</v>
      </c>
      <c r="C894" s="167" t="s">
        <v>30</v>
      </c>
      <c r="D894" s="154" t="s">
        <v>588</v>
      </c>
      <c r="E894" s="155" t="s">
        <v>56</v>
      </c>
      <c r="F894" s="69" t="s">
        <v>2061</v>
      </c>
      <c r="G894" s="259">
        <v>264</v>
      </c>
      <c r="H894" s="260"/>
      <c r="I894" s="69"/>
    </row>
    <row r="895" spans="1:9">
      <c r="A895" s="213">
        <v>42959</v>
      </c>
      <c r="B895" s="168" t="s">
        <v>54</v>
      </c>
      <c r="C895" s="167" t="s">
        <v>30</v>
      </c>
      <c r="D895" s="154" t="s">
        <v>587</v>
      </c>
      <c r="E895" s="155" t="s">
        <v>56</v>
      </c>
      <c r="F895" s="69" t="s">
        <v>2061</v>
      </c>
      <c r="G895" s="259">
        <v>264</v>
      </c>
      <c r="H895" s="260"/>
      <c r="I895" s="69"/>
    </row>
    <row r="896" spans="1:9">
      <c r="A896" s="213">
        <v>42959</v>
      </c>
      <c r="B896" s="168" t="s">
        <v>54</v>
      </c>
      <c r="C896" s="161" t="s">
        <v>33</v>
      </c>
      <c r="D896" s="178" t="s">
        <v>605</v>
      </c>
      <c r="E896" s="196" t="s">
        <v>606</v>
      </c>
      <c r="F896" s="69" t="s">
        <v>1648</v>
      </c>
      <c r="G896" s="259">
        <v>244</v>
      </c>
      <c r="H896" s="260"/>
      <c r="I896" s="69"/>
    </row>
    <row r="897" spans="1:9">
      <c r="A897" s="213">
        <v>42959</v>
      </c>
      <c r="B897" s="168" t="s">
        <v>54</v>
      </c>
      <c r="C897" s="167" t="s">
        <v>197</v>
      </c>
      <c r="D897" s="168" t="s">
        <v>529</v>
      </c>
      <c r="E897" s="155" t="s">
        <v>56</v>
      </c>
      <c r="F897" s="69" t="s">
        <v>1652</v>
      </c>
      <c r="G897" s="259">
        <v>10</v>
      </c>
      <c r="H897" s="260"/>
      <c r="I897" s="69"/>
    </row>
    <row r="898" spans="1:9">
      <c r="A898" s="213">
        <v>42959</v>
      </c>
      <c r="B898" s="168" t="s">
        <v>54</v>
      </c>
      <c r="C898" s="167" t="s">
        <v>340</v>
      </c>
      <c r="D898" s="154" t="s">
        <v>568</v>
      </c>
      <c r="E898" s="155" t="s">
        <v>56</v>
      </c>
      <c r="F898" s="69" t="s">
        <v>1652</v>
      </c>
      <c r="G898" s="259">
        <v>20</v>
      </c>
      <c r="H898" s="260"/>
      <c r="I898" s="69"/>
    </row>
    <row r="899" spans="1:9">
      <c r="A899" s="213">
        <v>42959</v>
      </c>
      <c r="B899" s="159" t="s">
        <v>54</v>
      </c>
      <c r="C899" s="176" t="s">
        <v>38</v>
      </c>
      <c r="D899" s="175" t="s">
        <v>509</v>
      </c>
      <c r="E899" s="155" t="s">
        <v>56</v>
      </c>
      <c r="F899" s="69" t="s">
        <v>2062</v>
      </c>
      <c r="G899" s="259">
        <v>133</v>
      </c>
      <c r="H899" s="260"/>
      <c r="I899" s="69"/>
    </row>
    <row r="900" spans="1:9">
      <c r="A900" s="213">
        <v>42959</v>
      </c>
      <c r="B900" s="168" t="s">
        <v>54</v>
      </c>
      <c r="C900" s="167" t="s">
        <v>30</v>
      </c>
      <c r="D900" s="154" t="s">
        <v>587</v>
      </c>
      <c r="E900" s="155" t="s">
        <v>56</v>
      </c>
      <c r="F900" s="69" t="s">
        <v>1652</v>
      </c>
      <c r="G900" s="259">
        <v>70</v>
      </c>
      <c r="H900" s="260"/>
      <c r="I900" s="69"/>
    </row>
    <row r="901" spans="1:9">
      <c r="A901" s="213">
        <v>42959</v>
      </c>
      <c r="B901" s="168" t="s">
        <v>54</v>
      </c>
      <c r="C901" s="167" t="s">
        <v>30</v>
      </c>
      <c r="D901" s="154" t="s">
        <v>580</v>
      </c>
      <c r="E901" s="155" t="s">
        <v>56</v>
      </c>
      <c r="F901" s="69" t="s">
        <v>1652</v>
      </c>
      <c r="G901" s="259">
        <v>126</v>
      </c>
      <c r="H901" s="260"/>
      <c r="I901" s="69"/>
    </row>
    <row r="902" spans="1:9">
      <c r="A902" s="213">
        <v>42959</v>
      </c>
      <c r="B902" s="168" t="s">
        <v>54</v>
      </c>
      <c r="C902" s="161" t="s">
        <v>33</v>
      </c>
      <c r="D902" s="178" t="s">
        <v>613</v>
      </c>
      <c r="E902" s="196" t="s">
        <v>614</v>
      </c>
      <c r="F902" s="69" t="s">
        <v>751</v>
      </c>
      <c r="G902" s="259">
        <v>100</v>
      </c>
      <c r="H902" s="260"/>
      <c r="I902" s="69"/>
    </row>
    <row r="903" spans="1:9">
      <c r="A903" s="213">
        <v>42959</v>
      </c>
      <c r="B903" s="168" t="s">
        <v>54</v>
      </c>
      <c r="C903" s="161" t="s">
        <v>33</v>
      </c>
      <c r="D903" s="178" t="s">
        <v>615</v>
      </c>
      <c r="E903" s="196" t="s">
        <v>616</v>
      </c>
      <c r="F903" s="69" t="s">
        <v>690</v>
      </c>
      <c r="G903" s="259">
        <v>100</v>
      </c>
      <c r="H903" s="260"/>
      <c r="I903" s="69"/>
    </row>
    <row r="904" spans="1:9">
      <c r="A904" s="213">
        <v>42959</v>
      </c>
      <c r="B904" s="168" t="s">
        <v>54</v>
      </c>
      <c r="C904" s="167" t="s">
        <v>46</v>
      </c>
      <c r="D904" s="154" t="s">
        <v>593</v>
      </c>
      <c r="E904" s="155" t="s">
        <v>56</v>
      </c>
      <c r="F904" s="155" t="s">
        <v>1648</v>
      </c>
      <c r="G904" s="259">
        <v>35</v>
      </c>
      <c r="H904" s="260"/>
      <c r="I904" s="69"/>
    </row>
    <row r="905" spans="1:9">
      <c r="A905" s="213">
        <v>42959</v>
      </c>
      <c r="B905" s="168" t="s">
        <v>54</v>
      </c>
      <c r="C905" s="167" t="s">
        <v>46</v>
      </c>
      <c r="D905" s="154" t="s">
        <v>594</v>
      </c>
      <c r="E905" s="155" t="s">
        <v>56</v>
      </c>
      <c r="F905" s="155" t="s">
        <v>2063</v>
      </c>
      <c r="G905" s="259">
        <v>20</v>
      </c>
      <c r="H905" s="260"/>
      <c r="I905" s="69"/>
    </row>
    <row r="906" spans="1:9">
      <c r="A906" s="213">
        <v>42966</v>
      </c>
      <c r="B906" s="168" t="s">
        <v>54</v>
      </c>
      <c r="C906" s="167" t="s">
        <v>36</v>
      </c>
      <c r="D906" s="154" t="s">
        <v>590</v>
      </c>
      <c r="E906" s="155" t="s">
        <v>56</v>
      </c>
      <c r="F906" s="69" t="s">
        <v>1652</v>
      </c>
      <c r="G906" s="259">
        <v>568</v>
      </c>
      <c r="H906" s="260"/>
      <c r="I906" s="69"/>
    </row>
    <row r="907" spans="1:9">
      <c r="A907" s="213">
        <v>42966</v>
      </c>
      <c r="B907" s="168" t="s">
        <v>54</v>
      </c>
      <c r="C907" s="167" t="s">
        <v>36</v>
      </c>
      <c r="D907" s="154" t="s">
        <v>581</v>
      </c>
      <c r="E907" s="155" t="s">
        <v>56</v>
      </c>
      <c r="F907" s="69" t="s">
        <v>1999</v>
      </c>
      <c r="G907" s="259">
        <v>743</v>
      </c>
      <c r="H907" s="260"/>
      <c r="I907" s="69"/>
    </row>
    <row r="908" spans="1:9">
      <c r="A908" s="213">
        <v>42966</v>
      </c>
      <c r="B908" s="168" t="s">
        <v>54</v>
      </c>
      <c r="C908" s="167" t="s">
        <v>33</v>
      </c>
      <c r="D908" s="168" t="s">
        <v>540</v>
      </c>
      <c r="E908" s="155" t="s">
        <v>56</v>
      </c>
      <c r="F908" s="69" t="s">
        <v>2064</v>
      </c>
      <c r="G908" s="259">
        <v>179</v>
      </c>
      <c r="H908" s="260"/>
      <c r="I908" s="69"/>
    </row>
    <row r="909" ht="24" spans="1:9">
      <c r="A909" s="213">
        <v>42966</v>
      </c>
      <c r="B909" s="168" t="s">
        <v>54</v>
      </c>
      <c r="C909" s="167" t="s">
        <v>27</v>
      </c>
      <c r="D909" s="154" t="s">
        <v>570</v>
      </c>
      <c r="E909" s="155" t="s">
        <v>56</v>
      </c>
      <c r="F909" s="69" t="s">
        <v>2065</v>
      </c>
      <c r="G909" s="259">
        <v>94</v>
      </c>
      <c r="H909" s="260"/>
      <c r="I909" s="69"/>
    </row>
    <row r="910" spans="1:9">
      <c r="A910" s="213">
        <v>42966</v>
      </c>
      <c r="B910" s="168" t="s">
        <v>54</v>
      </c>
      <c r="C910" s="167" t="s">
        <v>30</v>
      </c>
      <c r="D910" s="154" t="s">
        <v>283</v>
      </c>
      <c r="E910" s="154" t="s">
        <v>284</v>
      </c>
      <c r="F910" s="69" t="s">
        <v>1652</v>
      </c>
      <c r="G910" s="259">
        <v>21</v>
      </c>
      <c r="H910" s="260"/>
      <c r="I910" s="69"/>
    </row>
    <row r="911" spans="1:9">
      <c r="A911" s="213">
        <v>42966</v>
      </c>
      <c r="B911" s="155" t="s">
        <v>54</v>
      </c>
      <c r="C911" s="164" t="s">
        <v>163</v>
      </c>
      <c r="D911" s="165" t="s">
        <v>176</v>
      </c>
      <c r="E911" s="242" t="s">
        <v>177</v>
      </c>
      <c r="F911" s="69" t="s">
        <v>1709</v>
      </c>
      <c r="G911" s="259">
        <v>80</v>
      </c>
      <c r="H911" s="260"/>
      <c r="I911" s="69"/>
    </row>
    <row r="912" spans="1:9">
      <c r="A912" s="213">
        <v>42966</v>
      </c>
      <c r="B912" s="168" t="s">
        <v>54</v>
      </c>
      <c r="C912" s="167" t="s">
        <v>27</v>
      </c>
      <c r="D912" s="154" t="s">
        <v>583</v>
      </c>
      <c r="E912" s="155" t="s">
        <v>56</v>
      </c>
      <c r="F912" s="69" t="s">
        <v>2066</v>
      </c>
      <c r="G912" s="259">
        <v>20</v>
      </c>
      <c r="H912" s="260"/>
      <c r="I912" s="69"/>
    </row>
    <row r="913" spans="1:9">
      <c r="A913" s="213">
        <v>42966</v>
      </c>
      <c r="B913" s="168" t="s">
        <v>54</v>
      </c>
      <c r="C913" s="167" t="s">
        <v>40</v>
      </c>
      <c r="D913" s="154" t="s">
        <v>577</v>
      </c>
      <c r="E913" s="155" t="s">
        <v>56</v>
      </c>
      <c r="F913" s="69" t="s">
        <v>1716</v>
      </c>
      <c r="G913" s="259">
        <v>60</v>
      </c>
      <c r="H913" s="260"/>
      <c r="I913" s="69"/>
    </row>
    <row r="914" spans="1:9">
      <c r="A914" s="213">
        <v>42966</v>
      </c>
      <c r="B914" s="168" t="s">
        <v>54</v>
      </c>
      <c r="C914" s="167" t="s">
        <v>27</v>
      </c>
      <c r="D914" s="154" t="s">
        <v>586</v>
      </c>
      <c r="E914" s="155" t="s">
        <v>56</v>
      </c>
      <c r="F914" s="69" t="s">
        <v>690</v>
      </c>
      <c r="G914" s="259">
        <v>35</v>
      </c>
      <c r="H914" s="260"/>
      <c r="I914" s="69"/>
    </row>
    <row r="915" spans="1:9">
      <c r="A915" s="213">
        <v>42966</v>
      </c>
      <c r="B915" s="168" t="s">
        <v>54</v>
      </c>
      <c r="C915" s="167" t="s">
        <v>96</v>
      </c>
      <c r="D915" s="154" t="s">
        <v>563</v>
      </c>
      <c r="E915" s="155" t="s">
        <v>56</v>
      </c>
      <c r="F915" s="69"/>
      <c r="G915" s="259">
        <v>16</v>
      </c>
      <c r="H915" s="260"/>
      <c r="I915" s="69"/>
    </row>
    <row r="916" spans="1:9">
      <c r="A916" s="213">
        <v>42966</v>
      </c>
      <c r="B916" s="168" t="s">
        <v>54</v>
      </c>
      <c r="C916" s="167" t="s">
        <v>27</v>
      </c>
      <c r="D916" s="154" t="s">
        <v>583</v>
      </c>
      <c r="E916" s="155" t="s">
        <v>56</v>
      </c>
      <c r="F916" s="69" t="s">
        <v>2067</v>
      </c>
      <c r="G916" s="259">
        <v>119</v>
      </c>
      <c r="H916" s="260"/>
      <c r="I916" s="69"/>
    </row>
    <row r="917" spans="1:9">
      <c r="A917" s="213">
        <v>42966</v>
      </c>
      <c r="B917" s="168" t="s">
        <v>54</v>
      </c>
      <c r="C917" s="167" t="s">
        <v>27</v>
      </c>
      <c r="D917" s="154" t="s">
        <v>570</v>
      </c>
      <c r="E917" s="155" t="s">
        <v>56</v>
      </c>
      <c r="F917" s="69" t="s">
        <v>1738</v>
      </c>
      <c r="G917" s="259">
        <v>42</v>
      </c>
      <c r="H917" s="260"/>
      <c r="I917" s="69"/>
    </row>
    <row r="918" spans="1:9">
      <c r="A918" s="213">
        <v>42966</v>
      </c>
      <c r="B918" s="168" t="s">
        <v>54</v>
      </c>
      <c r="C918" s="167" t="s">
        <v>27</v>
      </c>
      <c r="D918" s="154" t="s">
        <v>583</v>
      </c>
      <c r="E918" s="155" t="s">
        <v>56</v>
      </c>
      <c r="F918" s="69" t="s">
        <v>2066</v>
      </c>
      <c r="G918" s="259">
        <v>10</v>
      </c>
      <c r="H918" s="260"/>
      <c r="I918" s="69"/>
    </row>
    <row r="919" spans="1:9">
      <c r="A919" s="213">
        <v>42966</v>
      </c>
      <c r="B919" s="168" t="s">
        <v>54</v>
      </c>
      <c r="C919" s="167" t="s">
        <v>197</v>
      </c>
      <c r="D919" s="168" t="s">
        <v>529</v>
      </c>
      <c r="E919" s="155" t="s">
        <v>56</v>
      </c>
      <c r="F919" s="69" t="s">
        <v>1664</v>
      </c>
      <c r="G919" s="259">
        <v>8</v>
      </c>
      <c r="H919" s="260"/>
      <c r="I919" s="69"/>
    </row>
    <row r="920" spans="1:9">
      <c r="A920" s="213">
        <v>42966</v>
      </c>
      <c r="B920" s="155" t="s">
        <v>54</v>
      </c>
      <c r="C920" s="161" t="s">
        <v>40</v>
      </c>
      <c r="D920" s="162" t="s">
        <v>112</v>
      </c>
      <c r="E920" s="155" t="s">
        <v>56</v>
      </c>
      <c r="F920" s="69" t="s">
        <v>1652</v>
      </c>
      <c r="G920" s="259">
        <v>38</v>
      </c>
      <c r="H920" s="260"/>
      <c r="I920" s="69"/>
    </row>
    <row r="921" spans="1:9">
      <c r="A921" s="213">
        <v>42978</v>
      </c>
      <c r="B921" s="168" t="s">
        <v>54</v>
      </c>
      <c r="C921" s="167" t="s">
        <v>39</v>
      </c>
      <c r="D921" s="154" t="s">
        <v>589</v>
      </c>
      <c r="E921" s="155" t="s">
        <v>56</v>
      </c>
      <c r="F921" s="69" t="s">
        <v>781</v>
      </c>
      <c r="G921" s="259">
        <v>60</v>
      </c>
      <c r="H921" s="260"/>
      <c r="I921" s="69"/>
    </row>
    <row r="922" spans="1:9">
      <c r="A922" s="213">
        <v>42978</v>
      </c>
      <c r="B922" s="168" t="s">
        <v>54</v>
      </c>
      <c r="C922" s="167" t="s">
        <v>39</v>
      </c>
      <c r="D922" s="154" t="s">
        <v>589</v>
      </c>
      <c r="E922" s="155" t="s">
        <v>56</v>
      </c>
      <c r="F922" s="69" t="s">
        <v>1844</v>
      </c>
      <c r="G922" s="259">
        <v>246</v>
      </c>
      <c r="H922" s="260"/>
      <c r="I922" s="69"/>
    </row>
    <row r="923" spans="1:9">
      <c r="A923" s="213">
        <v>42978</v>
      </c>
      <c r="B923" s="168" t="s">
        <v>54</v>
      </c>
      <c r="C923" s="167" t="s">
        <v>39</v>
      </c>
      <c r="D923" s="154" t="s">
        <v>589</v>
      </c>
      <c r="E923" s="155" t="s">
        <v>56</v>
      </c>
      <c r="F923" s="69" t="s">
        <v>1600</v>
      </c>
      <c r="G923" s="259">
        <v>64</v>
      </c>
      <c r="H923" s="260"/>
      <c r="I923" s="69"/>
    </row>
    <row r="924" spans="1:9">
      <c r="A924" s="213">
        <v>42978</v>
      </c>
      <c r="B924" s="168" t="s">
        <v>54</v>
      </c>
      <c r="C924" s="167" t="s">
        <v>39</v>
      </c>
      <c r="D924" s="154" t="s">
        <v>591</v>
      </c>
      <c r="E924" s="155" t="s">
        <v>56</v>
      </c>
      <c r="F924" s="69" t="s">
        <v>1451</v>
      </c>
      <c r="G924" s="259">
        <v>98</v>
      </c>
      <c r="H924" s="260"/>
      <c r="I924" s="69"/>
    </row>
    <row r="925" spans="1:9">
      <c r="A925" s="213">
        <v>42978</v>
      </c>
      <c r="B925" s="159" t="s">
        <v>54</v>
      </c>
      <c r="C925" s="167" t="s">
        <v>47</v>
      </c>
      <c r="D925" s="175" t="s">
        <v>517</v>
      </c>
      <c r="E925" s="155" t="s">
        <v>56</v>
      </c>
      <c r="F925" s="69" t="s">
        <v>1664</v>
      </c>
      <c r="G925" s="259">
        <v>128</v>
      </c>
      <c r="H925" s="260"/>
      <c r="I925" s="69"/>
    </row>
    <row r="926" spans="1:9">
      <c r="A926" s="213">
        <v>42978</v>
      </c>
      <c r="B926" s="168" t="s">
        <v>54</v>
      </c>
      <c r="C926" s="167" t="s">
        <v>340</v>
      </c>
      <c r="D926" s="154" t="s">
        <v>568</v>
      </c>
      <c r="E926" s="155" t="s">
        <v>56</v>
      </c>
      <c r="F926" s="69"/>
      <c r="G926" s="259">
        <v>30</v>
      </c>
      <c r="H926" s="260"/>
      <c r="I926" s="69"/>
    </row>
    <row r="927" spans="1:9">
      <c r="A927" s="213">
        <v>42978</v>
      </c>
      <c r="B927" s="168" t="s">
        <v>54</v>
      </c>
      <c r="C927" s="167" t="s">
        <v>27</v>
      </c>
      <c r="D927" s="154" t="s">
        <v>582</v>
      </c>
      <c r="E927" s="155" t="s">
        <v>56</v>
      </c>
      <c r="F927" s="69" t="s">
        <v>824</v>
      </c>
      <c r="G927" s="259">
        <v>213</v>
      </c>
      <c r="H927" s="260"/>
      <c r="I927" s="69"/>
    </row>
    <row r="928" spans="1:9">
      <c r="A928" s="213">
        <v>42978</v>
      </c>
      <c r="B928" s="168" t="s">
        <v>54</v>
      </c>
      <c r="C928" s="167" t="s">
        <v>340</v>
      </c>
      <c r="D928" s="154" t="s">
        <v>599</v>
      </c>
      <c r="E928" s="155" t="s">
        <v>56</v>
      </c>
      <c r="F928" s="69"/>
      <c r="G928" s="259">
        <v>48</v>
      </c>
      <c r="H928" s="260"/>
      <c r="I928" s="69"/>
    </row>
    <row r="929" spans="1:9">
      <c r="A929" s="213">
        <v>42978</v>
      </c>
      <c r="B929" s="168" t="s">
        <v>54</v>
      </c>
      <c r="C929" s="167" t="s">
        <v>30</v>
      </c>
      <c r="D929" s="154" t="s">
        <v>588</v>
      </c>
      <c r="E929" s="155" t="s">
        <v>56</v>
      </c>
      <c r="F929" s="69"/>
      <c r="G929" s="259">
        <v>6</v>
      </c>
      <c r="H929" s="260"/>
      <c r="I929" s="69"/>
    </row>
    <row r="930" spans="1:9">
      <c r="A930" s="213">
        <v>42978</v>
      </c>
      <c r="B930" s="155" t="s">
        <v>54</v>
      </c>
      <c r="C930" s="163" t="s">
        <v>163</v>
      </c>
      <c r="D930" s="155" t="s">
        <v>155</v>
      </c>
      <c r="E930" s="168" t="s">
        <v>56</v>
      </c>
      <c r="F930" s="69"/>
      <c r="G930" s="259">
        <v>47</v>
      </c>
      <c r="H930" s="260"/>
      <c r="I930" s="69"/>
    </row>
    <row r="931" spans="1:9">
      <c r="A931" s="213">
        <v>42978</v>
      </c>
      <c r="B931" s="168" t="s">
        <v>54</v>
      </c>
      <c r="C931" s="167" t="s">
        <v>40</v>
      </c>
      <c r="D931" s="154" t="s">
        <v>574</v>
      </c>
      <c r="E931" s="155" t="s">
        <v>56</v>
      </c>
      <c r="F931" s="69"/>
      <c r="G931" s="259">
        <v>30</v>
      </c>
      <c r="H931" s="260"/>
      <c r="I931" s="69"/>
    </row>
    <row r="932" spans="1:9">
      <c r="A932" s="213">
        <v>42978</v>
      </c>
      <c r="B932" s="168" t="s">
        <v>54</v>
      </c>
      <c r="C932" s="167" t="s">
        <v>38</v>
      </c>
      <c r="D932" s="154" t="s">
        <v>433</v>
      </c>
      <c r="E932" s="154" t="s">
        <v>280</v>
      </c>
      <c r="F932" s="69"/>
      <c r="G932" s="259">
        <v>683</v>
      </c>
      <c r="H932" s="260"/>
      <c r="I932" s="69"/>
    </row>
    <row r="933" spans="1:9">
      <c r="A933" s="213">
        <v>42978</v>
      </c>
      <c r="B933" s="168" t="s">
        <v>54</v>
      </c>
      <c r="C933" s="167" t="s">
        <v>36</v>
      </c>
      <c r="D933" s="154" t="s">
        <v>581</v>
      </c>
      <c r="E933" s="155" t="s">
        <v>56</v>
      </c>
      <c r="F933" s="69"/>
      <c r="G933" s="259">
        <v>44</v>
      </c>
      <c r="H933" s="260"/>
      <c r="I933" s="69"/>
    </row>
    <row r="934" spans="1:9">
      <c r="A934" s="213">
        <v>42978</v>
      </c>
      <c r="B934" s="168" t="s">
        <v>54</v>
      </c>
      <c r="C934" s="167" t="s">
        <v>36</v>
      </c>
      <c r="D934" s="154" t="s">
        <v>581</v>
      </c>
      <c r="E934" s="155" t="s">
        <v>56</v>
      </c>
      <c r="F934" s="69"/>
      <c r="G934" s="259">
        <v>7</v>
      </c>
      <c r="H934" s="260"/>
      <c r="I934" s="69"/>
    </row>
    <row r="935" spans="1:9">
      <c r="A935" s="213">
        <v>42978</v>
      </c>
      <c r="B935" s="168" t="s">
        <v>54</v>
      </c>
      <c r="C935" s="167" t="s">
        <v>27</v>
      </c>
      <c r="D935" s="154" t="s">
        <v>585</v>
      </c>
      <c r="E935" s="155" t="s">
        <v>56</v>
      </c>
      <c r="F935" s="69" t="s">
        <v>1681</v>
      </c>
      <c r="G935" s="259">
        <v>42</v>
      </c>
      <c r="H935" s="260"/>
      <c r="I935" s="69"/>
    </row>
    <row r="936" spans="1:9">
      <c r="A936" s="213">
        <v>42978</v>
      </c>
      <c r="B936" s="168" t="s">
        <v>54</v>
      </c>
      <c r="C936" s="167" t="s">
        <v>340</v>
      </c>
      <c r="D936" s="154" t="s">
        <v>568</v>
      </c>
      <c r="E936" s="155" t="s">
        <v>56</v>
      </c>
      <c r="F936" s="69" t="s">
        <v>1652</v>
      </c>
      <c r="G936" s="259">
        <v>6</v>
      </c>
      <c r="H936" s="260"/>
      <c r="I936" s="69"/>
    </row>
    <row r="937" ht="24" spans="1:9">
      <c r="A937" s="213">
        <v>42978</v>
      </c>
      <c r="B937" s="168" t="s">
        <v>54</v>
      </c>
      <c r="C937" s="167" t="s">
        <v>27</v>
      </c>
      <c r="D937" s="154" t="s">
        <v>585</v>
      </c>
      <c r="E937" s="155" t="s">
        <v>56</v>
      </c>
      <c r="F937" s="69" t="s">
        <v>2068</v>
      </c>
      <c r="G937" s="259">
        <v>51</v>
      </c>
      <c r="H937" s="260"/>
      <c r="I937" s="69"/>
    </row>
    <row r="938" spans="1:9">
      <c r="A938" s="213">
        <v>42978</v>
      </c>
      <c r="B938" s="168" t="s">
        <v>54</v>
      </c>
      <c r="C938" s="167" t="s">
        <v>197</v>
      </c>
      <c r="D938" s="154" t="s">
        <v>569</v>
      </c>
      <c r="E938" s="155" t="s">
        <v>56</v>
      </c>
      <c r="F938" s="69" t="s">
        <v>1652</v>
      </c>
      <c r="G938" s="259">
        <v>7</v>
      </c>
      <c r="H938" s="260"/>
      <c r="I938" s="69"/>
    </row>
    <row r="939" spans="1:9">
      <c r="A939" s="213">
        <v>42978</v>
      </c>
      <c r="B939" s="168" t="s">
        <v>54</v>
      </c>
      <c r="C939" s="167" t="s">
        <v>197</v>
      </c>
      <c r="D939" s="154" t="s">
        <v>595</v>
      </c>
      <c r="E939" s="155" t="s">
        <v>56</v>
      </c>
      <c r="F939" s="69" t="s">
        <v>1648</v>
      </c>
      <c r="G939" s="259">
        <v>12</v>
      </c>
      <c r="H939" s="260"/>
      <c r="I939" s="69"/>
    </row>
    <row r="940" spans="1:9">
      <c r="A940" s="213">
        <v>42978</v>
      </c>
      <c r="B940" s="168" t="s">
        <v>54</v>
      </c>
      <c r="C940" s="167" t="s">
        <v>197</v>
      </c>
      <c r="D940" s="168" t="s">
        <v>528</v>
      </c>
      <c r="E940" s="155" t="s">
        <v>56</v>
      </c>
      <c r="F940" s="69" t="s">
        <v>1664</v>
      </c>
      <c r="G940" s="259">
        <v>8</v>
      </c>
      <c r="H940" s="260"/>
      <c r="I940" s="69"/>
    </row>
    <row r="941" spans="1:9">
      <c r="A941" s="213">
        <v>42978</v>
      </c>
      <c r="B941" s="168" t="s">
        <v>54</v>
      </c>
      <c r="C941" s="167" t="s">
        <v>27</v>
      </c>
      <c r="D941" s="154" t="s">
        <v>583</v>
      </c>
      <c r="E941" s="155" t="s">
        <v>56</v>
      </c>
      <c r="F941" s="69" t="s">
        <v>1645</v>
      </c>
      <c r="G941" s="259">
        <v>48</v>
      </c>
      <c r="H941" s="260"/>
      <c r="I941" s="69"/>
    </row>
    <row r="942" spans="1:9">
      <c r="A942" s="213">
        <v>42978</v>
      </c>
      <c r="B942" s="168" t="s">
        <v>54</v>
      </c>
      <c r="C942" s="167" t="s">
        <v>27</v>
      </c>
      <c r="D942" s="154" t="s">
        <v>425</v>
      </c>
      <c r="E942" s="154" t="s">
        <v>344</v>
      </c>
      <c r="F942" s="69" t="s">
        <v>1648</v>
      </c>
      <c r="G942" s="259">
        <v>76</v>
      </c>
      <c r="H942" s="260"/>
      <c r="I942" s="69"/>
    </row>
    <row r="943" ht="24" spans="1:9">
      <c r="A943" s="213">
        <v>42978</v>
      </c>
      <c r="B943" s="168" t="s">
        <v>54</v>
      </c>
      <c r="C943" s="167" t="s">
        <v>96</v>
      </c>
      <c r="D943" s="154" t="s">
        <v>455</v>
      </c>
      <c r="E943" s="154" t="s">
        <v>267</v>
      </c>
      <c r="F943" s="69" t="s">
        <v>2069</v>
      </c>
      <c r="G943" s="259">
        <v>1716</v>
      </c>
      <c r="H943" s="260"/>
      <c r="I943" s="69"/>
    </row>
    <row r="944" spans="1:9">
      <c r="A944" s="213">
        <v>42978</v>
      </c>
      <c r="B944" s="168" t="s">
        <v>54</v>
      </c>
      <c r="C944" s="167" t="s">
        <v>560</v>
      </c>
      <c r="D944" s="154" t="s">
        <v>565</v>
      </c>
      <c r="E944" s="155" t="s">
        <v>56</v>
      </c>
      <c r="F944" s="69" t="s">
        <v>2070</v>
      </c>
      <c r="G944" s="259">
        <v>620</v>
      </c>
      <c r="H944" s="260"/>
      <c r="I944" s="69"/>
    </row>
    <row r="945" ht="24" spans="1:9">
      <c r="A945" s="213">
        <v>42978</v>
      </c>
      <c r="B945" s="168" t="s">
        <v>54</v>
      </c>
      <c r="C945" s="167" t="s">
        <v>560</v>
      </c>
      <c r="D945" s="154" t="s">
        <v>565</v>
      </c>
      <c r="E945" s="155" t="s">
        <v>56</v>
      </c>
      <c r="F945" s="69" t="s">
        <v>2071</v>
      </c>
      <c r="G945" s="259">
        <v>300</v>
      </c>
      <c r="H945" s="260"/>
      <c r="I945" s="69"/>
    </row>
    <row r="946" spans="1:9">
      <c r="A946" s="213">
        <v>42978</v>
      </c>
      <c r="B946" s="168" t="s">
        <v>54</v>
      </c>
      <c r="C946" s="167" t="s">
        <v>37</v>
      </c>
      <c r="D946" s="168" t="s">
        <v>526</v>
      </c>
      <c r="E946" s="155" t="s">
        <v>56</v>
      </c>
      <c r="F946" s="69" t="s">
        <v>2072</v>
      </c>
      <c r="G946" s="259">
        <v>617</v>
      </c>
      <c r="H946" s="260"/>
      <c r="I946" s="69"/>
    </row>
    <row r="947" ht="24" spans="1:9">
      <c r="A947" s="213">
        <v>42978</v>
      </c>
      <c r="B947" s="168" t="s">
        <v>54</v>
      </c>
      <c r="C947" s="167" t="s">
        <v>96</v>
      </c>
      <c r="D947" s="154" t="s">
        <v>558</v>
      </c>
      <c r="E947" s="155" t="s">
        <v>56</v>
      </c>
      <c r="F947" s="69" t="s">
        <v>2073</v>
      </c>
      <c r="G947" s="259">
        <v>177</v>
      </c>
      <c r="H947" s="260"/>
      <c r="I947" s="69"/>
    </row>
    <row r="948" spans="1:9">
      <c r="A948" s="213">
        <v>42978</v>
      </c>
      <c r="B948" s="168" t="s">
        <v>54</v>
      </c>
      <c r="C948" s="167" t="s">
        <v>96</v>
      </c>
      <c r="D948" s="154" t="s">
        <v>555</v>
      </c>
      <c r="E948" s="155" t="s">
        <v>56</v>
      </c>
      <c r="F948" s="69" t="s">
        <v>2074</v>
      </c>
      <c r="G948" s="259">
        <v>668</v>
      </c>
      <c r="H948" s="260"/>
      <c r="I948" s="69"/>
    </row>
    <row r="949" ht="24" spans="1:9">
      <c r="A949" s="213">
        <v>42978</v>
      </c>
      <c r="B949" s="168" t="s">
        <v>54</v>
      </c>
      <c r="C949" s="167" t="s">
        <v>96</v>
      </c>
      <c r="D949" s="154" t="s">
        <v>555</v>
      </c>
      <c r="E949" s="155" t="s">
        <v>56</v>
      </c>
      <c r="F949" s="69" t="s">
        <v>2073</v>
      </c>
      <c r="G949" s="259">
        <v>177</v>
      </c>
      <c r="H949" s="260"/>
      <c r="I949" s="69"/>
    </row>
    <row r="950" ht="24" spans="1:9">
      <c r="A950" s="213">
        <v>42978</v>
      </c>
      <c r="B950" s="168" t="s">
        <v>54</v>
      </c>
      <c r="C950" s="167" t="s">
        <v>96</v>
      </c>
      <c r="D950" s="154" t="s">
        <v>553</v>
      </c>
      <c r="E950" s="155" t="s">
        <v>56</v>
      </c>
      <c r="F950" s="69" t="s">
        <v>2075</v>
      </c>
      <c r="G950" s="259">
        <v>702</v>
      </c>
      <c r="H950" s="260"/>
      <c r="I950" s="69"/>
    </row>
    <row r="951" ht="36" spans="1:9">
      <c r="A951" s="213">
        <v>42978</v>
      </c>
      <c r="B951" s="168" t="s">
        <v>54</v>
      </c>
      <c r="C951" s="167" t="s">
        <v>96</v>
      </c>
      <c r="D951" s="154" t="s">
        <v>553</v>
      </c>
      <c r="E951" s="155" t="s">
        <v>56</v>
      </c>
      <c r="F951" s="69" t="s">
        <v>2076</v>
      </c>
      <c r="G951" s="259">
        <v>756</v>
      </c>
      <c r="H951" s="260"/>
      <c r="I951" s="69"/>
    </row>
    <row r="952" spans="1:9">
      <c r="A952" s="213">
        <v>42978</v>
      </c>
      <c r="B952" s="168" t="s">
        <v>54</v>
      </c>
      <c r="C952" s="167" t="s">
        <v>96</v>
      </c>
      <c r="D952" s="154" t="s">
        <v>446</v>
      </c>
      <c r="E952" s="154" t="s">
        <v>280</v>
      </c>
      <c r="F952" s="69" t="s">
        <v>2077</v>
      </c>
      <c r="G952" s="259">
        <v>698</v>
      </c>
      <c r="H952" s="260"/>
      <c r="I952" s="69"/>
    </row>
    <row r="953" ht="24" spans="1:9">
      <c r="A953" s="213">
        <v>42978</v>
      </c>
      <c r="B953" s="168" t="s">
        <v>54</v>
      </c>
      <c r="C953" s="167" t="s">
        <v>96</v>
      </c>
      <c r="D953" s="154" t="s">
        <v>446</v>
      </c>
      <c r="E953" s="154" t="s">
        <v>280</v>
      </c>
      <c r="F953" s="69" t="s">
        <v>2078</v>
      </c>
      <c r="G953" s="259">
        <v>248</v>
      </c>
      <c r="H953" s="260"/>
      <c r="I953" s="69"/>
    </row>
    <row r="954" ht="24" spans="1:9">
      <c r="A954" s="213">
        <v>42978</v>
      </c>
      <c r="B954" s="168" t="s">
        <v>54</v>
      </c>
      <c r="C954" s="167" t="s">
        <v>96</v>
      </c>
      <c r="D954" s="154" t="s">
        <v>438</v>
      </c>
      <c r="E954" s="154" t="s">
        <v>280</v>
      </c>
      <c r="F954" s="69" t="s">
        <v>2079</v>
      </c>
      <c r="G954" s="259">
        <v>427</v>
      </c>
      <c r="H954" s="260"/>
      <c r="I954" s="69"/>
    </row>
    <row r="955" ht="24" spans="1:9">
      <c r="A955" s="213">
        <v>42978</v>
      </c>
      <c r="B955" s="168" t="s">
        <v>54</v>
      </c>
      <c r="C955" s="167" t="s">
        <v>96</v>
      </c>
      <c r="D955" s="154" t="s">
        <v>438</v>
      </c>
      <c r="E955" s="154" t="s">
        <v>280</v>
      </c>
      <c r="F955" s="69" t="s">
        <v>2080</v>
      </c>
      <c r="G955" s="259">
        <v>123</v>
      </c>
      <c r="H955" s="260"/>
      <c r="I955" s="69"/>
    </row>
    <row r="956" ht="24" spans="1:9">
      <c r="A956" s="213">
        <v>42978</v>
      </c>
      <c r="B956" s="168" t="s">
        <v>54</v>
      </c>
      <c r="C956" s="167" t="s">
        <v>96</v>
      </c>
      <c r="D956" s="154" t="s">
        <v>439</v>
      </c>
      <c r="E956" s="154" t="s">
        <v>280</v>
      </c>
      <c r="F956" s="69" t="s">
        <v>2081</v>
      </c>
      <c r="G956" s="259">
        <v>431</v>
      </c>
      <c r="H956" s="260"/>
      <c r="I956" s="69"/>
    </row>
    <row r="957" ht="24" spans="1:9">
      <c r="A957" s="213">
        <v>42978</v>
      </c>
      <c r="B957" s="168" t="s">
        <v>54</v>
      </c>
      <c r="C957" s="167" t="s">
        <v>96</v>
      </c>
      <c r="D957" s="154" t="s">
        <v>439</v>
      </c>
      <c r="E957" s="154" t="s">
        <v>280</v>
      </c>
      <c r="F957" s="69" t="s">
        <v>2082</v>
      </c>
      <c r="G957" s="259">
        <v>249</v>
      </c>
      <c r="H957" s="260"/>
      <c r="I957" s="69"/>
    </row>
    <row r="958" ht="24" spans="1:9">
      <c r="A958" s="213">
        <v>42978</v>
      </c>
      <c r="B958" s="168" t="s">
        <v>54</v>
      </c>
      <c r="C958" s="167" t="s">
        <v>96</v>
      </c>
      <c r="D958" s="154" t="s">
        <v>556</v>
      </c>
      <c r="E958" s="155" t="s">
        <v>56</v>
      </c>
      <c r="F958" s="69" t="s">
        <v>2083</v>
      </c>
      <c r="G958" s="259">
        <v>874</v>
      </c>
      <c r="H958" s="260"/>
      <c r="I958" s="69"/>
    </row>
    <row r="959" ht="24" spans="1:9">
      <c r="A959" s="213">
        <v>42978</v>
      </c>
      <c r="B959" s="168" t="s">
        <v>54</v>
      </c>
      <c r="C959" s="167" t="s">
        <v>96</v>
      </c>
      <c r="D959" s="154" t="s">
        <v>556</v>
      </c>
      <c r="E959" s="155" t="s">
        <v>56</v>
      </c>
      <c r="F959" s="69" t="s">
        <v>2084</v>
      </c>
      <c r="G959" s="259">
        <v>399</v>
      </c>
      <c r="H959" s="260"/>
      <c r="I959" s="69"/>
    </row>
    <row r="960" spans="1:9">
      <c r="A960" s="213">
        <v>42978</v>
      </c>
      <c r="B960" s="168" t="s">
        <v>54</v>
      </c>
      <c r="C960" s="167" t="s">
        <v>96</v>
      </c>
      <c r="D960" s="154" t="s">
        <v>557</v>
      </c>
      <c r="E960" s="155" t="s">
        <v>56</v>
      </c>
      <c r="F960" s="69" t="s">
        <v>2085</v>
      </c>
      <c r="G960" s="259">
        <v>751</v>
      </c>
      <c r="H960" s="260"/>
      <c r="I960" s="69"/>
    </row>
    <row r="961" ht="36" spans="1:9">
      <c r="A961" s="213">
        <v>42978</v>
      </c>
      <c r="B961" s="168" t="s">
        <v>54</v>
      </c>
      <c r="C961" s="167" t="s">
        <v>96</v>
      </c>
      <c r="D961" s="154" t="s">
        <v>557</v>
      </c>
      <c r="E961" s="155" t="s">
        <v>56</v>
      </c>
      <c r="F961" s="69" t="s">
        <v>2086</v>
      </c>
      <c r="G961" s="259">
        <v>465</v>
      </c>
      <c r="H961" s="260"/>
      <c r="I961" s="69"/>
    </row>
    <row r="962" ht="36" spans="1:9">
      <c r="A962" s="213">
        <v>42978</v>
      </c>
      <c r="B962" s="168" t="s">
        <v>54</v>
      </c>
      <c r="C962" s="167" t="s">
        <v>96</v>
      </c>
      <c r="D962" s="154" t="s">
        <v>440</v>
      </c>
      <c r="E962" s="154" t="s">
        <v>280</v>
      </c>
      <c r="F962" s="69" t="s">
        <v>2087</v>
      </c>
      <c r="G962" s="259">
        <v>668</v>
      </c>
      <c r="H962" s="260"/>
      <c r="I962" s="69"/>
    </row>
    <row r="963" ht="24" spans="1:9">
      <c r="A963" s="213">
        <v>42978</v>
      </c>
      <c r="B963" s="168" t="s">
        <v>54</v>
      </c>
      <c r="C963" s="167" t="s">
        <v>96</v>
      </c>
      <c r="D963" s="154" t="s">
        <v>440</v>
      </c>
      <c r="E963" s="154" t="s">
        <v>280</v>
      </c>
      <c r="F963" s="69" t="s">
        <v>2088</v>
      </c>
      <c r="G963" s="259">
        <v>161</v>
      </c>
      <c r="H963" s="260"/>
      <c r="I963" s="69"/>
    </row>
    <row r="964" ht="24" spans="1:9">
      <c r="A964" s="213">
        <v>42978</v>
      </c>
      <c r="B964" s="168" t="s">
        <v>54</v>
      </c>
      <c r="C964" s="167" t="s">
        <v>96</v>
      </c>
      <c r="D964" s="154" t="s">
        <v>563</v>
      </c>
      <c r="E964" s="155" t="s">
        <v>56</v>
      </c>
      <c r="F964" s="69" t="s">
        <v>2089</v>
      </c>
      <c r="G964" s="259">
        <v>651</v>
      </c>
      <c r="H964" s="260"/>
      <c r="I964" s="69"/>
    </row>
    <row r="965" ht="24" spans="1:9">
      <c r="A965" s="213">
        <v>42978</v>
      </c>
      <c r="B965" s="168" t="s">
        <v>54</v>
      </c>
      <c r="C965" s="167" t="s">
        <v>96</v>
      </c>
      <c r="D965" s="154" t="s">
        <v>563</v>
      </c>
      <c r="E965" s="155" t="s">
        <v>56</v>
      </c>
      <c r="F965" s="69" t="s">
        <v>2090</v>
      </c>
      <c r="G965" s="259">
        <v>464</v>
      </c>
      <c r="H965" s="260"/>
      <c r="I965" s="69"/>
    </row>
    <row r="966" ht="24" spans="1:9">
      <c r="A966" s="213">
        <v>42978</v>
      </c>
      <c r="B966" s="168" t="s">
        <v>54</v>
      </c>
      <c r="C966" s="167" t="s">
        <v>96</v>
      </c>
      <c r="D966" s="154" t="s">
        <v>437</v>
      </c>
      <c r="E966" s="154" t="s">
        <v>280</v>
      </c>
      <c r="F966" s="69" t="s">
        <v>2091</v>
      </c>
      <c r="G966" s="259">
        <v>562</v>
      </c>
      <c r="H966" s="260"/>
      <c r="I966" s="69"/>
    </row>
    <row r="967" ht="24" spans="1:9">
      <c r="A967" s="213">
        <v>42978</v>
      </c>
      <c r="B967" s="168" t="s">
        <v>54</v>
      </c>
      <c r="C967" s="167" t="s">
        <v>96</v>
      </c>
      <c r="D967" s="154" t="s">
        <v>437</v>
      </c>
      <c r="E967" s="154" t="s">
        <v>280</v>
      </c>
      <c r="F967" s="69" t="s">
        <v>2073</v>
      </c>
      <c r="G967" s="259">
        <v>179</v>
      </c>
      <c r="H967" s="260"/>
      <c r="I967" s="69"/>
    </row>
    <row r="968" spans="1:9">
      <c r="A968" s="213">
        <v>42978</v>
      </c>
      <c r="B968" s="168" t="s">
        <v>54</v>
      </c>
      <c r="C968" s="167" t="s">
        <v>96</v>
      </c>
      <c r="D968" s="154" t="s">
        <v>436</v>
      </c>
      <c r="E968" s="154" t="s">
        <v>280</v>
      </c>
      <c r="F968" s="69" t="s">
        <v>2092</v>
      </c>
      <c r="G968" s="259">
        <v>882</v>
      </c>
      <c r="H968" s="260"/>
      <c r="I968" s="69"/>
    </row>
    <row r="969" ht="24" spans="1:9">
      <c r="A969" s="213">
        <v>42978</v>
      </c>
      <c r="B969" s="168" t="s">
        <v>54</v>
      </c>
      <c r="C969" s="167" t="s">
        <v>96</v>
      </c>
      <c r="D969" s="154" t="s">
        <v>436</v>
      </c>
      <c r="E969" s="154" t="s">
        <v>280</v>
      </c>
      <c r="F969" s="69" t="s">
        <v>2093</v>
      </c>
      <c r="G969" s="259">
        <v>709</v>
      </c>
      <c r="H969" s="260"/>
      <c r="I969" s="69"/>
    </row>
    <row r="970" spans="1:9">
      <c r="A970" s="213">
        <v>42978</v>
      </c>
      <c r="B970" s="168" t="s">
        <v>54</v>
      </c>
      <c r="C970" s="167" t="s">
        <v>96</v>
      </c>
      <c r="D970" s="154" t="s">
        <v>466</v>
      </c>
      <c r="E970" s="154" t="s">
        <v>465</v>
      </c>
      <c r="F970" s="69" t="s">
        <v>1760</v>
      </c>
      <c r="G970" s="259">
        <v>126</v>
      </c>
      <c r="H970" s="260"/>
      <c r="I970" s="69"/>
    </row>
    <row r="971" ht="24" spans="1:9">
      <c r="A971" s="213">
        <v>42978</v>
      </c>
      <c r="B971" s="168" t="s">
        <v>54</v>
      </c>
      <c r="C971" s="167" t="s">
        <v>96</v>
      </c>
      <c r="D971" s="154" t="s">
        <v>554</v>
      </c>
      <c r="E971" s="155" t="s">
        <v>56</v>
      </c>
      <c r="F971" s="69" t="s">
        <v>2094</v>
      </c>
      <c r="G971" s="259">
        <v>685</v>
      </c>
      <c r="H971" s="260"/>
      <c r="I971" s="69"/>
    </row>
    <row r="972" ht="24" spans="1:9">
      <c r="A972" s="213">
        <v>42978</v>
      </c>
      <c r="B972" s="168" t="s">
        <v>54</v>
      </c>
      <c r="C972" s="167" t="s">
        <v>96</v>
      </c>
      <c r="D972" s="154" t="s">
        <v>554</v>
      </c>
      <c r="E972" s="155" t="s">
        <v>56</v>
      </c>
      <c r="F972" s="69" t="s">
        <v>2095</v>
      </c>
      <c r="G972" s="259">
        <v>519</v>
      </c>
      <c r="H972" s="260"/>
      <c r="I972" s="69"/>
    </row>
    <row r="973" spans="1:9">
      <c r="A973" s="213">
        <v>42978</v>
      </c>
      <c r="B973" s="168" t="s">
        <v>54</v>
      </c>
      <c r="C973" s="167" t="s">
        <v>31</v>
      </c>
      <c r="D973" s="168" t="s">
        <v>525</v>
      </c>
      <c r="E973" s="155" t="s">
        <v>56</v>
      </c>
      <c r="F973" s="69" t="s">
        <v>1652</v>
      </c>
      <c r="G973" s="259">
        <v>48</v>
      </c>
      <c r="H973" s="260"/>
      <c r="I973" s="69"/>
    </row>
    <row r="974" spans="1:9">
      <c r="A974" s="213">
        <v>42978</v>
      </c>
      <c r="B974" s="168" t="s">
        <v>54</v>
      </c>
      <c r="C974" s="167" t="s">
        <v>31</v>
      </c>
      <c r="D974" s="168" t="s">
        <v>525</v>
      </c>
      <c r="E974" s="155" t="s">
        <v>56</v>
      </c>
      <c r="F974" s="69" t="s">
        <v>1652</v>
      </c>
      <c r="G974" s="259">
        <v>175</v>
      </c>
      <c r="H974" s="260"/>
      <c r="I974" s="69"/>
    </row>
    <row r="975" spans="1:9">
      <c r="A975" s="213">
        <v>42978</v>
      </c>
      <c r="B975" s="168" t="s">
        <v>54</v>
      </c>
      <c r="C975" s="167" t="s">
        <v>31</v>
      </c>
      <c r="D975" s="168" t="s">
        <v>525</v>
      </c>
      <c r="E975" s="155" t="s">
        <v>56</v>
      </c>
      <c r="F975" s="69" t="s">
        <v>1698</v>
      </c>
      <c r="G975" s="259">
        <v>419</v>
      </c>
      <c r="H975" s="260"/>
      <c r="I975" s="69"/>
    </row>
    <row r="976" spans="1:9">
      <c r="A976" s="213">
        <v>42978</v>
      </c>
      <c r="B976" s="168" t="s">
        <v>54</v>
      </c>
      <c r="C976" s="161" t="s">
        <v>33</v>
      </c>
      <c r="D976" s="178" t="s">
        <v>605</v>
      </c>
      <c r="E976" s="196" t="s">
        <v>606</v>
      </c>
      <c r="F976" s="69" t="s">
        <v>2096</v>
      </c>
      <c r="G976" s="259">
        <v>573</v>
      </c>
      <c r="H976" s="260"/>
      <c r="I976" s="69"/>
    </row>
    <row r="977" spans="1:9">
      <c r="A977" s="213">
        <v>42978</v>
      </c>
      <c r="B977" s="168" t="s">
        <v>54</v>
      </c>
      <c r="C977" s="167" t="s">
        <v>27</v>
      </c>
      <c r="D977" s="154" t="s">
        <v>425</v>
      </c>
      <c r="E977" s="154" t="s">
        <v>344</v>
      </c>
      <c r="F977" s="69" t="s">
        <v>1648</v>
      </c>
      <c r="G977" s="259">
        <v>72</v>
      </c>
      <c r="H977" s="260"/>
      <c r="I977" s="69"/>
    </row>
    <row r="978" spans="1:9">
      <c r="A978" s="213">
        <v>42978</v>
      </c>
      <c r="B978" s="168" t="s">
        <v>54</v>
      </c>
      <c r="C978" s="167" t="s">
        <v>30</v>
      </c>
      <c r="D978" s="154" t="s">
        <v>588</v>
      </c>
      <c r="E978" s="155" t="s">
        <v>56</v>
      </c>
      <c r="F978" s="69" t="s">
        <v>1652</v>
      </c>
      <c r="G978" s="259">
        <v>681</v>
      </c>
      <c r="H978" s="260"/>
      <c r="I978" s="69"/>
    </row>
    <row r="979" spans="1:9">
      <c r="A979" s="213">
        <v>42978</v>
      </c>
      <c r="B979" s="168" t="s">
        <v>54</v>
      </c>
      <c r="C979" s="167" t="s">
        <v>30</v>
      </c>
      <c r="D979" s="154" t="s">
        <v>587</v>
      </c>
      <c r="E979" s="155" t="s">
        <v>56</v>
      </c>
      <c r="F979" s="69" t="s">
        <v>1652</v>
      </c>
      <c r="G979" s="259">
        <v>734</v>
      </c>
      <c r="H979" s="260"/>
      <c r="I979" s="69"/>
    </row>
    <row r="980" spans="1:9">
      <c r="A980" s="213">
        <v>42978</v>
      </c>
      <c r="B980" s="168" t="s">
        <v>54</v>
      </c>
      <c r="C980" s="161" t="s">
        <v>40</v>
      </c>
      <c r="D980" s="178" t="s">
        <v>609</v>
      </c>
      <c r="E980" s="196" t="s">
        <v>610</v>
      </c>
      <c r="F980" s="69" t="s">
        <v>2097</v>
      </c>
      <c r="G980" s="259">
        <v>151</v>
      </c>
      <c r="H980" s="260"/>
      <c r="I980" s="69"/>
    </row>
    <row r="981" spans="1:9">
      <c r="A981" s="213">
        <v>42978</v>
      </c>
      <c r="B981" s="168" t="s">
        <v>54</v>
      </c>
      <c r="C981" s="167" t="s">
        <v>27</v>
      </c>
      <c r="D981" s="154" t="s">
        <v>585</v>
      </c>
      <c r="E981" s="155" t="s">
        <v>56</v>
      </c>
      <c r="F981" s="69" t="s">
        <v>2098</v>
      </c>
      <c r="G981" s="259">
        <v>28</v>
      </c>
      <c r="H981" s="260"/>
      <c r="I981" s="69"/>
    </row>
    <row r="982" spans="1:9">
      <c r="A982" s="213">
        <v>42978</v>
      </c>
      <c r="B982" s="168" t="s">
        <v>54</v>
      </c>
      <c r="C982" s="167" t="s">
        <v>27</v>
      </c>
      <c r="D982" s="154" t="s">
        <v>585</v>
      </c>
      <c r="E982" s="155" t="s">
        <v>56</v>
      </c>
      <c r="F982" s="69" t="s">
        <v>1660</v>
      </c>
      <c r="G982" s="259">
        <v>62</v>
      </c>
      <c r="H982" s="260"/>
      <c r="I982" s="69"/>
    </row>
    <row r="983" spans="1:9">
      <c r="A983" s="213">
        <v>42978</v>
      </c>
      <c r="B983" s="168" t="s">
        <v>54</v>
      </c>
      <c r="C983" s="167" t="s">
        <v>30</v>
      </c>
      <c r="D983" s="154" t="s">
        <v>587</v>
      </c>
      <c r="E983" s="155" t="s">
        <v>56</v>
      </c>
      <c r="F983" s="69" t="s">
        <v>1652</v>
      </c>
      <c r="G983" s="259">
        <v>36</v>
      </c>
      <c r="H983" s="260"/>
      <c r="I983" s="69"/>
    </row>
    <row r="984" spans="1:9">
      <c r="A984" s="213">
        <v>42978</v>
      </c>
      <c r="B984" s="168" t="s">
        <v>54</v>
      </c>
      <c r="C984" s="167" t="s">
        <v>127</v>
      </c>
      <c r="D984" s="154" t="s">
        <v>584</v>
      </c>
      <c r="E984" s="155" t="s">
        <v>56</v>
      </c>
      <c r="F984" s="69" t="s">
        <v>1652</v>
      </c>
      <c r="G984" s="259">
        <v>228</v>
      </c>
      <c r="H984" s="260"/>
      <c r="I984" s="69"/>
    </row>
    <row r="985" spans="1:9">
      <c r="A985" s="213">
        <v>42978</v>
      </c>
      <c r="B985" s="168" t="s">
        <v>54</v>
      </c>
      <c r="C985" s="161" t="s">
        <v>127</v>
      </c>
      <c r="D985" s="168" t="s">
        <v>521</v>
      </c>
      <c r="E985" s="155" t="s">
        <v>56</v>
      </c>
      <c r="F985" s="69" t="s">
        <v>1652</v>
      </c>
      <c r="G985" s="259">
        <v>378</v>
      </c>
      <c r="H985" s="260"/>
      <c r="I985" s="69"/>
    </row>
    <row r="986" spans="1:9">
      <c r="A986" s="213">
        <v>42978</v>
      </c>
      <c r="B986" s="168" t="s">
        <v>54</v>
      </c>
      <c r="C986" s="167" t="s">
        <v>127</v>
      </c>
      <c r="D986" s="154" t="s">
        <v>592</v>
      </c>
      <c r="E986" s="155" t="s">
        <v>56</v>
      </c>
      <c r="F986" s="69" t="s">
        <v>1698</v>
      </c>
      <c r="G986" s="259">
        <v>132</v>
      </c>
      <c r="H986" s="260"/>
      <c r="I986" s="69"/>
    </row>
    <row r="987" spans="1:9">
      <c r="A987" s="213">
        <v>42978</v>
      </c>
      <c r="B987" s="168" t="s">
        <v>54</v>
      </c>
      <c r="C987" s="167" t="s">
        <v>27</v>
      </c>
      <c r="D987" s="154" t="s">
        <v>600</v>
      </c>
      <c r="E987" s="155" t="s">
        <v>56</v>
      </c>
      <c r="F987" s="69" t="s">
        <v>1588</v>
      </c>
      <c r="G987" s="259">
        <v>164</v>
      </c>
      <c r="H987" s="260"/>
      <c r="I987" s="69"/>
    </row>
    <row r="988" spans="1:9">
      <c r="A988" s="213">
        <v>42978</v>
      </c>
      <c r="B988" s="168" t="s">
        <v>54</v>
      </c>
      <c r="C988" s="167" t="s">
        <v>27</v>
      </c>
      <c r="D988" s="154" t="s">
        <v>585</v>
      </c>
      <c r="E988" s="155" t="s">
        <v>56</v>
      </c>
      <c r="F988" s="69" t="s">
        <v>2099</v>
      </c>
      <c r="G988" s="259">
        <v>20</v>
      </c>
      <c r="H988" s="260"/>
      <c r="I988" s="69"/>
    </row>
    <row r="989" spans="1:9">
      <c r="A989" s="213">
        <v>42978</v>
      </c>
      <c r="B989" s="168" t="s">
        <v>54</v>
      </c>
      <c r="C989" s="167" t="s">
        <v>197</v>
      </c>
      <c r="D989" s="154" t="s">
        <v>595</v>
      </c>
      <c r="E989" s="155" t="s">
        <v>56</v>
      </c>
      <c r="F989" s="69" t="s">
        <v>2100</v>
      </c>
      <c r="G989" s="259">
        <v>5</v>
      </c>
      <c r="H989" s="260"/>
      <c r="I989" s="69"/>
    </row>
    <row r="990" spans="1:9">
      <c r="A990" s="213">
        <v>42978</v>
      </c>
      <c r="B990" s="168" t="s">
        <v>54</v>
      </c>
      <c r="C990" s="167" t="s">
        <v>27</v>
      </c>
      <c r="D990" s="154" t="s">
        <v>583</v>
      </c>
      <c r="E990" s="155" t="s">
        <v>56</v>
      </c>
      <c r="F990" s="69" t="s">
        <v>2101</v>
      </c>
      <c r="G990" s="259">
        <v>299</v>
      </c>
      <c r="H990" s="260"/>
      <c r="I990" s="69"/>
    </row>
    <row r="991" spans="1:9">
      <c r="A991" s="213">
        <v>42978</v>
      </c>
      <c r="B991" s="168" t="s">
        <v>54</v>
      </c>
      <c r="C991" s="167" t="s">
        <v>27</v>
      </c>
      <c r="D991" s="154" t="s">
        <v>583</v>
      </c>
      <c r="E991" s="155" t="s">
        <v>56</v>
      </c>
      <c r="F991" s="69" t="s">
        <v>1844</v>
      </c>
      <c r="G991" s="259">
        <v>576</v>
      </c>
      <c r="H991" s="260"/>
      <c r="I991" s="69"/>
    </row>
    <row r="992" spans="1:9">
      <c r="A992" s="213">
        <v>42978</v>
      </c>
      <c r="B992" s="168" t="s">
        <v>54</v>
      </c>
      <c r="C992" s="167" t="s">
        <v>39</v>
      </c>
      <c r="D992" s="168" t="s">
        <v>533</v>
      </c>
      <c r="E992" s="155" t="s">
        <v>56</v>
      </c>
      <c r="F992" s="69" t="s">
        <v>1451</v>
      </c>
      <c r="G992" s="259">
        <v>239</v>
      </c>
      <c r="H992" s="260"/>
      <c r="I992" s="69"/>
    </row>
    <row r="993" spans="1:9">
      <c r="A993" s="213">
        <v>42978</v>
      </c>
      <c r="B993" s="168" t="s">
        <v>54</v>
      </c>
      <c r="C993" s="167" t="s">
        <v>39</v>
      </c>
      <c r="D993" s="168" t="s">
        <v>533</v>
      </c>
      <c r="E993" s="155" t="s">
        <v>56</v>
      </c>
      <c r="F993" s="69" t="s">
        <v>987</v>
      </c>
      <c r="G993" s="259">
        <v>190</v>
      </c>
      <c r="H993" s="260"/>
      <c r="I993" s="69"/>
    </row>
    <row r="994" spans="1:9">
      <c r="A994" s="213">
        <v>42978</v>
      </c>
      <c r="B994" s="168" t="s">
        <v>54</v>
      </c>
      <c r="C994" s="167" t="s">
        <v>36</v>
      </c>
      <c r="D994" s="154" t="s">
        <v>590</v>
      </c>
      <c r="E994" s="155" t="s">
        <v>56</v>
      </c>
      <c r="F994" s="69" t="s">
        <v>1652</v>
      </c>
      <c r="G994" s="259">
        <v>168</v>
      </c>
      <c r="H994" s="260"/>
      <c r="I994" s="69"/>
    </row>
    <row r="995" spans="1:9">
      <c r="A995" s="213">
        <v>42978</v>
      </c>
      <c r="B995" s="168" t="s">
        <v>54</v>
      </c>
      <c r="C995" s="167" t="s">
        <v>40</v>
      </c>
      <c r="D995" s="154" t="s">
        <v>576</v>
      </c>
      <c r="E995" s="155" t="s">
        <v>56</v>
      </c>
      <c r="F995" s="69" t="s">
        <v>2102</v>
      </c>
      <c r="G995" s="259">
        <v>40</v>
      </c>
      <c r="H995" s="260"/>
      <c r="I995" s="69"/>
    </row>
    <row r="996" spans="1:9">
      <c r="A996" s="213">
        <v>42978</v>
      </c>
      <c r="B996" s="159" t="s">
        <v>54</v>
      </c>
      <c r="C996" s="167" t="s">
        <v>47</v>
      </c>
      <c r="D996" s="175" t="s">
        <v>516</v>
      </c>
      <c r="E996" s="155" t="s">
        <v>56</v>
      </c>
      <c r="F996" s="69" t="s">
        <v>2103</v>
      </c>
      <c r="G996" s="259">
        <v>24</v>
      </c>
      <c r="H996" s="260"/>
      <c r="I996" s="69"/>
    </row>
    <row r="997" spans="1:9">
      <c r="A997" s="213">
        <v>42978</v>
      </c>
      <c r="B997" s="159" t="s">
        <v>54</v>
      </c>
      <c r="C997" s="167" t="s">
        <v>47</v>
      </c>
      <c r="D997" s="175" t="s">
        <v>517</v>
      </c>
      <c r="E997" s="155" t="s">
        <v>56</v>
      </c>
      <c r="F997" s="69" t="s">
        <v>2103</v>
      </c>
      <c r="G997" s="259">
        <v>22</v>
      </c>
      <c r="H997" s="260"/>
      <c r="I997" s="69"/>
    </row>
    <row r="998" ht="24" spans="1:9">
      <c r="A998" s="213">
        <v>42978</v>
      </c>
      <c r="B998" s="168" t="s">
        <v>54</v>
      </c>
      <c r="C998" s="167" t="s">
        <v>27</v>
      </c>
      <c r="D998" s="154" t="s">
        <v>582</v>
      </c>
      <c r="E998" s="155" t="s">
        <v>56</v>
      </c>
      <c r="F998" s="69" t="s">
        <v>2104</v>
      </c>
      <c r="G998" s="259">
        <v>596</v>
      </c>
      <c r="H998" s="260"/>
      <c r="I998" s="69"/>
    </row>
    <row r="999" spans="1:9">
      <c r="A999" s="213">
        <v>42978</v>
      </c>
      <c r="B999" s="168" t="s">
        <v>54</v>
      </c>
      <c r="C999" s="167" t="s">
        <v>27</v>
      </c>
      <c r="D999" s="154" t="s">
        <v>582</v>
      </c>
      <c r="E999" s="155" t="s">
        <v>56</v>
      </c>
      <c r="F999" s="69" t="s">
        <v>1068</v>
      </c>
      <c r="G999" s="259">
        <v>13</v>
      </c>
      <c r="H999" s="260"/>
      <c r="I999" s="69"/>
    </row>
    <row r="1000" spans="1:9">
      <c r="A1000" s="213">
        <v>42978</v>
      </c>
      <c r="B1000" s="168" t="s">
        <v>54</v>
      </c>
      <c r="C1000" s="167" t="s">
        <v>27</v>
      </c>
      <c r="D1000" s="154" t="s">
        <v>582</v>
      </c>
      <c r="E1000" s="155" t="s">
        <v>56</v>
      </c>
      <c r="F1000" s="69" t="s">
        <v>2105</v>
      </c>
      <c r="G1000" s="259">
        <v>75</v>
      </c>
      <c r="H1000" s="260"/>
      <c r="I1000" s="69"/>
    </row>
    <row r="1001" spans="1:9">
      <c r="A1001" s="213">
        <v>42978</v>
      </c>
      <c r="B1001" s="168" t="s">
        <v>54</v>
      </c>
      <c r="C1001" s="167" t="s">
        <v>127</v>
      </c>
      <c r="D1001" s="154" t="s">
        <v>546</v>
      </c>
      <c r="E1001" s="155" t="s">
        <v>56</v>
      </c>
      <c r="F1001" s="69" t="s">
        <v>1653</v>
      </c>
      <c r="G1001" s="259">
        <v>97</v>
      </c>
      <c r="H1001" s="260"/>
      <c r="I1001" s="69"/>
    </row>
    <row r="1002" spans="1:9">
      <c r="A1002" s="213">
        <v>42978</v>
      </c>
      <c r="B1002" s="168" t="s">
        <v>54</v>
      </c>
      <c r="C1002" s="167" t="s">
        <v>27</v>
      </c>
      <c r="D1002" s="154" t="s">
        <v>586</v>
      </c>
      <c r="E1002" s="155" t="s">
        <v>56</v>
      </c>
      <c r="F1002" s="69" t="s">
        <v>2106</v>
      </c>
      <c r="G1002" s="259">
        <v>97</v>
      </c>
      <c r="H1002" s="260"/>
      <c r="I1002" s="69"/>
    </row>
    <row r="1003" spans="1:9">
      <c r="A1003" s="213">
        <v>42978</v>
      </c>
      <c r="B1003" s="168" t="s">
        <v>54</v>
      </c>
      <c r="C1003" s="167" t="s">
        <v>27</v>
      </c>
      <c r="D1003" s="154" t="s">
        <v>601</v>
      </c>
      <c r="E1003" s="155" t="s">
        <v>56</v>
      </c>
      <c r="F1003" s="69" t="s">
        <v>1588</v>
      </c>
      <c r="G1003" s="259">
        <v>64</v>
      </c>
      <c r="H1003" s="260"/>
      <c r="I1003" s="69"/>
    </row>
    <row r="1004" spans="1:9">
      <c r="A1004" s="213">
        <v>42978</v>
      </c>
      <c r="B1004" s="168" t="s">
        <v>54</v>
      </c>
      <c r="C1004" s="167" t="s">
        <v>27</v>
      </c>
      <c r="D1004" s="154" t="s">
        <v>600</v>
      </c>
      <c r="E1004" s="155" t="s">
        <v>56</v>
      </c>
      <c r="F1004" s="69" t="s">
        <v>751</v>
      </c>
      <c r="G1004" s="259">
        <v>36</v>
      </c>
      <c r="H1004" s="260"/>
      <c r="I1004" s="69"/>
    </row>
    <row r="1005" spans="1:9">
      <c r="A1005" s="213">
        <v>42978</v>
      </c>
      <c r="B1005" s="168" t="s">
        <v>54</v>
      </c>
      <c r="C1005" s="167" t="s">
        <v>27</v>
      </c>
      <c r="D1005" s="154" t="s">
        <v>582</v>
      </c>
      <c r="E1005" s="155" t="s">
        <v>56</v>
      </c>
      <c r="F1005" s="69" t="s">
        <v>1652</v>
      </c>
      <c r="G1005" s="259">
        <v>89</v>
      </c>
      <c r="H1005" s="260"/>
      <c r="I1005" s="69"/>
    </row>
    <row r="1006" spans="1:9">
      <c r="A1006" s="213">
        <v>42978</v>
      </c>
      <c r="B1006" s="168" t="s">
        <v>54</v>
      </c>
      <c r="C1006" s="167" t="s">
        <v>340</v>
      </c>
      <c r="D1006" s="154" t="s">
        <v>596</v>
      </c>
      <c r="E1006" s="155" t="s">
        <v>56</v>
      </c>
      <c r="F1006" s="69" t="s">
        <v>1652</v>
      </c>
      <c r="G1006" s="259">
        <v>36</v>
      </c>
      <c r="H1006" s="260"/>
      <c r="I1006" s="69"/>
    </row>
    <row r="1007" ht="24" spans="1:9">
      <c r="A1007" s="213">
        <v>42978</v>
      </c>
      <c r="B1007" s="168" t="s">
        <v>54</v>
      </c>
      <c r="C1007" s="161" t="s">
        <v>40</v>
      </c>
      <c r="D1007" s="178" t="s">
        <v>603</v>
      </c>
      <c r="E1007" s="196" t="s">
        <v>604</v>
      </c>
      <c r="F1007" s="69" t="s">
        <v>2107</v>
      </c>
      <c r="G1007" s="259">
        <v>751</v>
      </c>
      <c r="H1007" s="260"/>
      <c r="I1007" s="69"/>
    </row>
    <row r="1008" spans="1:9">
      <c r="A1008" s="213">
        <v>42978</v>
      </c>
      <c r="B1008" s="168" t="s">
        <v>54</v>
      </c>
      <c r="C1008" s="161" t="s">
        <v>40</v>
      </c>
      <c r="D1008" s="178" t="s">
        <v>603</v>
      </c>
      <c r="E1008" s="196" t="s">
        <v>604</v>
      </c>
      <c r="F1008" s="69" t="s">
        <v>2108</v>
      </c>
      <c r="G1008" s="259">
        <v>453</v>
      </c>
      <c r="H1008" s="260"/>
      <c r="I1008" s="69"/>
    </row>
    <row r="1009" spans="1:9">
      <c r="A1009" s="213">
        <v>42978</v>
      </c>
      <c r="B1009" s="168" t="s">
        <v>54</v>
      </c>
      <c r="C1009" s="161" t="s">
        <v>40</v>
      </c>
      <c r="D1009" s="178" t="s">
        <v>609</v>
      </c>
      <c r="E1009" s="196" t="s">
        <v>610</v>
      </c>
      <c r="F1009" s="69" t="s">
        <v>2109</v>
      </c>
      <c r="G1009" s="259">
        <v>361</v>
      </c>
      <c r="H1009" s="260"/>
      <c r="I1009" s="69"/>
    </row>
    <row r="1010" spans="1:9">
      <c r="A1010" s="213">
        <v>42978</v>
      </c>
      <c r="B1010" s="168" t="s">
        <v>54</v>
      </c>
      <c r="C1010" s="161" t="s">
        <v>40</v>
      </c>
      <c r="D1010" s="178" t="s">
        <v>611</v>
      </c>
      <c r="E1010" s="196" t="s">
        <v>612</v>
      </c>
      <c r="F1010" s="69" t="s">
        <v>2110</v>
      </c>
      <c r="G1010" s="259">
        <v>439</v>
      </c>
      <c r="H1010" s="260"/>
      <c r="I1010" s="69"/>
    </row>
    <row r="1011" spans="1:9">
      <c r="A1011" s="213">
        <v>42978</v>
      </c>
      <c r="B1011" s="168" t="s">
        <v>54</v>
      </c>
      <c r="C1011" s="167" t="s">
        <v>40</v>
      </c>
      <c r="D1011" s="154" t="s">
        <v>575</v>
      </c>
      <c r="E1011" s="155" t="s">
        <v>56</v>
      </c>
      <c r="F1011" s="69" t="s">
        <v>2111</v>
      </c>
      <c r="G1011" s="259">
        <v>163</v>
      </c>
      <c r="H1011" s="260"/>
      <c r="I1011" s="69"/>
    </row>
    <row r="1012" spans="1:9">
      <c r="A1012" s="213">
        <v>42978</v>
      </c>
      <c r="B1012" s="168" t="s">
        <v>54</v>
      </c>
      <c r="C1012" s="167" t="s">
        <v>40</v>
      </c>
      <c r="D1012" s="154" t="s">
        <v>574</v>
      </c>
      <c r="E1012" s="155" t="s">
        <v>56</v>
      </c>
      <c r="F1012" s="69" t="s">
        <v>2111</v>
      </c>
      <c r="G1012" s="259">
        <v>229</v>
      </c>
      <c r="H1012" s="260"/>
      <c r="I1012" s="69"/>
    </row>
    <row r="1013" spans="1:9">
      <c r="A1013" s="213">
        <v>42978</v>
      </c>
      <c r="B1013" s="168" t="s">
        <v>54</v>
      </c>
      <c r="C1013" s="161" t="s">
        <v>40</v>
      </c>
      <c r="D1013" s="178" t="s">
        <v>603</v>
      </c>
      <c r="E1013" s="196" t="s">
        <v>604</v>
      </c>
      <c r="F1013" s="69" t="s">
        <v>2112</v>
      </c>
      <c r="G1013" s="259">
        <v>164</v>
      </c>
      <c r="H1013" s="260"/>
      <c r="I1013" s="69"/>
    </row>
    <row r="1014" spans="1:9">
      <c r="A1014" s="213">
        <v>42978</v>
      </c>
      <c r="B1014" s="168" t="s">
        <v>54</v>
      </c>
      <c r="C1014" s="167" t="s">
        <v>40</v>
      </c>
      <c r="D1014" s="154" t="s">
        <v>576</v>
      </c>
      <c r="E1014" s="155" t="s">
        <v>56</v>
      </c>
      <c r="F1014" s="69" t="s">
        <v>2113</v>
      </c>
      <c r="G1014" s="259">
        <v>264</v>
      </c>
      <c r="H1014" s="260"/>
      <c r="I1014" s="69"/>
    </row>
    <row r="1015" ht="24" spans="1:9">
      <c r="A1015" s="213">
        <v>42978</v>
      </c>
      <c r="B1015" s="168" t="s">
        <v>54</v>
      </c>
      <c r="C1015" s="167" t="s">
        <v>40</v>
      </c>
      <c r="D1015" s="154" t="s">
        <v>577</v>
      </c>
      <c r="E1015" s="155" t="s">
        <v>56</v>
      </c>
      <c r="F1015" s="69" t="s">
        <v>2114</v>
      </c>
      <c r="G1015" s="259">
        <v>268</v>
      </c>
      <c r="H1015" s="260"/>
      <c r="I1015" s="69"/>
    </row>
    <row r="1016" ht="24" spans="1:9">
      <c r="A1016" s="213">
        <v>42978</v>
      </c>
      <c r="B1016" s="168" t="s">
        <v>54</v>
      </c>
      <c r="C1016" s="167" t="s">
        <v>40</v>
      </c>
      <c r="D1016" s="154" t="s">
        <v>573</v>
      </c>
      <c r="E1016" s="155" t="s">
        <v>56</v>
      </c>
      <c r="F1016" s="69" t="s">
        <v>2115</v>
      </c>
      <c r="G1016" s="259">
        <v>255</v>
      </c>
      <c r="H1016" s="260"/>
      <c r="I1016" s="69"/>
    </row>
    <row r="1017" spans="1:9">
      <c r="A1017" s="213">
        <v>42978</v>
      </c>
      <c r="B1017" s="168" t="s">
        <v>54</v>
      </c>
      <c r="C1017" s="161" t="s">
        <v>40</v>
      </c>
      <c r="D1017" s="178" t="s">
        <v>609</v>
      </c>
      <c r="E1017" s="196" t="s">
        <v>610</v>
      </c>
      <c r="F1017" s="69" t="s">
        <v>2116</v>
      </c>
      <c r="G1017" s="259">
        <v>80</v>
      </c>
      <c r="H1017" s="260"/>
      <c r="I1017" s="69"/>
    </row>
    <row r="1018" spans="1:9">
      <c r="A1018" s="213">
        <v>42978</v>
      </c>
      <c r="B1018" s="168" t="s">
        <v>54</v>
      </c>
      <c r="C1018" s="161" t="s">
        <v>40</v>
      </c>
      <c r="D1018" s="178" t="s">
        <v>611</v>
      </c>
      <c r="E1018" s="196" t="s">
        <v>612</v>
      </c>
      <c r="F1018" s="69" t="s">
        <v>1648</v>
      </c>
      <c r="G1018" s="259">
        <v>72</v>
      </c>
      <c r="H1018" s="260"/>
      <c r="I1018" s="69"/>
    </row>
    <row r="1019" spans="1:9">
      <c r="A1019" s="213">
        <v>42978</v>
      </c>
      <c r="B1019" s="168" t="s">
        <v>54</v>
      </c>
      <c r="C1019" s="167" t="s">
        <v>40</v>
      </c>
      <c r="D1019" s="154" t="s">
        <v>575</v>
      </c>
      <c r="E1019" s="155" t="s">
        <v>56</v>
      </c>
      <c r="F1019" s="69" t="s">
        <v>2117</v>
      </c>
      <c r="G1019" s="259">
        <v>203</v>
      </c>
      <c r="H1019" s="260"/>
      <c r="I1019" s="69"/>
    </row>
    <row r="1020" spans="1:9">
      <c r="A1020" s="213">
        <v>42978</v>
      </c>
      <c r="B1020" s="168" t="s">
        <v>54</v>
      </c>
      <c r="C1020" s="167" t="s">
        <v>40</v>
      </c>
      <c r="D1020" s="154" t="s">
        <v>573</v>
      </c>
      <c r="E1020" s="155" t="s">
        <v>56</v>
      </c>
      <c r="F1020" s="69" t="s">
        <v>2118</v>
      </c>
      <c r="G1020" s="259">
        <v>273</v>
      </c>
      <c r="H1020" s="260"/>
      <c r="I1020" s="69"/>
    </row>
    <row r="1021" ht="24" spans="1:9">
      <c r="A1021" s="213">
        <v>42978</v>
      </c>
      <c r="B1021" s="168" t="s">
        <v>54</v>
      </c>
      <c r="C1021" s="167" t="s">
        <v>40</v>
      </c>
      <c r="D1021" s="154" t="s">
        <v>574</v>
      </c>
      <c r="E1021" s="155" t="s">
        <v>56</v>
      </c>
      <c r="F1021" s="69" t="s">
        <v>2119</v>
      </c>
      <c r="G1021" s="259">
        <v>324</v>
      </c>
      <c r="H1021" s="260"/>
      <c r="I1021" s="69"/>
    </row>
    <row r="1022" ht="24" spans="1:9">
      <c r="A1022" s="213">
        <v>42978</v>
      </c>
      <c r="B1022" s="168" t="s">
        <v>54</v>
      </c>
      <c r="C1022" s="167" t="s">
        <v>40</v>
      </c>
      <c r="D1022" s="154" t="s">
        <v>576</v>
      </c>
      <c r="E1022" s="155" t="s">
        <v>56</v>
      </c>
      <c r="F1022" s="69" t="s">
        <v>2120</v>
      </c>
      <c r="G1022" s="259">
        <v>371</v>
      </c>
      <c r="H1022" s="260"/>
      <c r="I1022" s="69"/>
    </row>
    <row r="1023" spans="1:9">
      <c r="A1023" s="213">
        <v>42978</v>
      </c>
      <c r="B1023" s="168" t="s">
        <v>54</v>
      </c>
      <c r="C1023" s="167" t="s">
        <v>40</v>
      </c>
      <c r="D1023" s="154" t="s">
        <v>577</v>
      </c>
      <c r="E1023" s="155" t="s">
        <v>56</v>
      </c>
      <c r="F1023" s="69" t="s">
        <v>2121</v>
      </c>
      <c r="G1023" s="259">
        <v>288</v>
      </c>
      <c r="H1023" s="260"/>
      <c r="I1023" s="69"/>
    </row>
    <row r="1024" spans="1:9">
      <c r="A1024" s="213">
        <v>42978</v>
      </c>
      <c r="B1024" s="168" t="s">
        <v>54</v>
      </c>
      <c r="C1024" s="161" t="s">
        <v>197</v>
      </c>
      <c r="D1024" s="178" t="s">
        <v>619</v>
      </c>
      <c r="E1024" s="168" t="s">
        <v>620</v>
      </c>
      <c r="F1024" s="69" t="s">
        <v>1709</v>
      </c>
      <c r="G1024" s="259">
        <v>19</v>
      </c>
      <c r="H1024" s="260"/>
      <c r="I1024" s="69"/>
    </row>
    <row r="1025" spans="1:9">
      <c r="A1025" s="213">
        <v>42978</v>
      </c>
      <c r="B1025" s="168" t="s">
        <v>54</v>
      </c>
      <c r="C1025" s="161" t="s">
        <v>40</v>
      </c>
      <c r="D1025" s="178" t="s">
        <v>603</v>
      </c>
      <c r="E1025" s="196" t="s">
        <v>604</v>
      </c>
      <c r="F1025" s="69" t="s">
        <v>987</v>
      </c>
      <c r="G1025" s="259">
        <v>582</v>
      </c>
      <c r="H1025" s="260"/>
      <c r="I1025" s="69"/>
    </row>
    <row r="1026" spans="1:9">
      <c r="A1026" s="213">
        <v>42978</v>
      </c>
      <c r="B1026" s="168" t="s">
        <v>54</v>
      </c>
      <c r="C1026" s="161" t="s">
        <v>40</v>
      </c>
      <c r="D1026" s="178" t="s">
        <v>611</v>
      </c>
      <c r="E1026" s="196" t="s">
        <v>612</v>
      </c>
      <c r="F1026" s="69" t="s">
        <v>987</v>
      </c>
      <c r="G1026" s="259">
        <v>204</v>
      </c>
      <c r="H1026" s="260"/>
      <c r="I1026" s="69"/>
    </row>
    <row r="1027" spans="1:9">
      <c r="A1027" s="213">
        <v>42978</v>
      </c>
      <c r="B1027" s="168" t="s">
        <v>54</v>
      </c>
      <c r="C1027" s="167" t="s">
        <v>27</v>
      </c>
      <c r="D1027" s="154" t="s">
        <v>586</v>
      </c>
      <c r="E1027" s="155" t="s">
        <v>56</v>
      </c>
      <c r="F1027" s="69" t="s">
        <v>937</v>
      </c>
      <c r="G1027" s="259">
        <v>63</v>
      </c>
      <c r="H1027" s="260"/>
      <c r="I1027" s="69"/>
    </row>
    <row r="1028" spans="1:9">
      <c r="A1028" s="213">
        <v>42978</v>
      </c>
      <c r="B1028" s="168" t="s">
        <v>54</v>
      </c>
      <c r="C1028" s="167" t="s">
        <v>27</v>
      </c>
      <c r="D1028" s="154" t="s">
        <v>583</v>
      </c>
      <c r="E1028" s="155" t="s">
        <v>56</v>
      </c>
      <c r="F1028" s="69" t="s">
        <v>1251</v>
      </c>
      <c r="G1028" s="259">
        <v>30</v>
      </c>
      <c r="H1028" s="260"/>
      <c r="I1028" s="69"/>
    </row>
    <row r="1029" spans="1:9">
      <c r="A1029" s="213">
        <v>42978</v>
      </c>
      <c r="B1029" s="168" t="s">
        <v>54</v>
      </c>
      <c r="C1029" s="161" t="s">
        <v>33</v>
      </c>
      <c r="D1029" s="178" t="s">
        <v>605</v>
      </c>
      <c r="E1029" s="196" t="s">
        <v>606</v>
      </c>
      <c r="F1029" s="69" t="s">
        <v>1569</v>
      </c>
      <c r="G1029" s="259">
        <v>550</v>
      </c>
      <c r="H1029" s="260"/>
      <c r="I1029" s="69"/>
    </row>
    <row r="1030" spans="1:9">
      <c r="A1030" s="213">
        <v>42978</v>
      </c>
      <c r="B1030" s="168" t="s">
        <v>54</v>
      </c>
      <c r="C1030" s="161" t="s">
        <v>33</v>
      </c>
      <c r="D1030" s="178" t="s">
        <v>605</v>
      </c>
      <c r="E1030" s="196" t="s">
        <v>606</v>
      </c>
      <c r="F1030" s="69" t="s">
        <v>774</v>
      </c>
      <c r="G1030" s="259">
        <v>298</v>
      </c>
      <c r="H1030" s="260"/>
      <c r="I1030" s="69"/>
    </row>
    <row r="1031" spans="1:9">
      <c r="A1031" s="213"/>
      <c r="B1031" s="69"/>
      <c r="C1031" s="61"/>
      <c r="D1031" s="69"/>
      <c r="E1031" s="69"/>
      <c r="F1031" s="69"/>
      <c r="G1031" s="86"/>
      <c r="H1031" s="260"/>
      <c r="I1031" s="69"/>
    </row>
    <row r="1032" spans="1:9">
      <c r="A1032" s="213"/>
      <c r="B1032" s="69"/>
      <c r="C1032" s="61"/>
      <c r="D1032" s="69"/>
      <c r="E1032" s="69"/>
      <c r="F1032" s="69"/>
      <c r="G1032" s="86"/>
      <c r="H1032" s="260"/>
      <c r="I1032" s="69"/>
    </row>
    <row r="1033" spans="1:9">
      <c r="A1033" s="213"/>
      <c r="B1033" s="69"/>
      <c r="C1033" s="61"/>
      <c r="D1033" s="69"/>
      <c r="E1033" s="69"/>
      <c r="F1033" s="69"/>
      <c r="G1033" s="86"/>
      <c r="H1033" s="260"/>
      <c r="I1033" s="69"/>
    </row>
    <row r="1034" spans="1:9">
      <c r="A1034" s="213"/>
      <c r="B1034" s="69"/>
      <c r="C1034" s="61"/>
      <c r="D1034" s="69"/>
      <c r="E1034" s="69"/>
      <c r="F1034" s="69"/>
      <c r="G1034" s="86"/>
      <c r="H1034" s="260"/>
      <c r="I1034" s="69"/>
    </row>
    <row r="1035" spans="1:9">
      <c r="A1035" s="213"/>
      <c r="B1035" s="69"/>
      <c r="C1035" s="61"/>
      <c r="D1035" s="69"/>
      <c r="E1035" s="69"/>
      <c r="F1035" s="69"/>
      <c r="G1035" s="86"/>
      <c r="H1035" s="260"/>
      <c r="I1035" s="69"/>
    </row>
    <row r="1036" spans="1:9">
      <c r="A1036" s="213"/>
      <c r="B1036" s="69"/>
      <c r="C1036" s="61"/>
      <c r="D1036" s="69"/>
      <c r="E1036" s="69"/>
      <c r="F1036" s="69"/>
      <c r="G1036" s="86"/>
      <c r="H1036" s="260"/>
      <c r="I1036" s="69"/>
    </row>
    <row r="1037" spans="1:9">
      <c r="A1037" s="213"/>
      <c r="B1037" s="69"/>
      <c r="C1037" s="61"/>
      <c r="D1037" s="69"/>
      <c r="E1037" s="69"/>
      <c r="F1037" s="69"/>
      <c r="G1037" s="86"/>
      <c r="H1037" s="260"/>
      <c r="I1037" s="69"/>
    </row>
    <row r="1038" spans="1:9">
      <c r="A1038" s="213"/>
      <c r="B1038" s="69"/>
      <c r="C1038" s="61"/>
      <c r="D1038" s="69"/>
      <c r="E1038" s="69"/>
      <c r="F1038" s="69"/>
      <c r="G1038" s="86"/>
      <c r="H1038" s="260"/>
      <c r="I1038" s="69"/>
    </row>
    <row r="1039" spans="1:9">
      <c r="A1039" s="213"/>
      <c r="B1039" s="69"/>
      <c r="C1039" s="61"/>
      <c r="D1039" s="69"/>
      <c r="E1039" s="69"/>
      <c r="F1039" s="69"/>
      <c r="G1039" s="86"/>
      <c r="H1039" s="260"/>
      <c r="I1039" s="69"/>
    </row>
    <row r="1040" spans="1:9">
      <c r="A1040" s="213"/>
      <c r="B1040" s="69"/>
      <c r="C1040" s="61"/>
      <c r="D1040" s="69"/>
      <c r="E1040" s="69"/>
      <c r="F1040" s="69"/>
      <c r="G1040" s="86"/>
      <c r="H1040" s="260"/>
      <c r="I1040" s="69"/>
    </row>
    <row r="1041" spans="1:9">
      <c r="A1041" s="213"/>
      <c r="B1041" s="69"/>
      <c r="C1041" s="61"/>
      <c r="D1041" s="69"/>
      <c r="E1041" s="69"/>
      <c r="F1041" s="69"/>
      <c r="G1041" s="86"/>
      <c r="H1041" s="260"/>
      <c r="I1041" s="69"/>
    </row>
    <row r="1042" spans="1:9">
      <c r="A1042" s="213"/>
      <c r="B1042" s="69"/>
      <c r="C1042" s="61"/>
      <c r="D1042" s="69"/>
      <c r="E1042" s="69"/>
      <c r="F1042" s="69"/>
      <c r="G1042" s="86"/>
      <c r="H1042" s="260"/>
      <c r="I1042" s="69"/>
    </row>
    <row r="1043" spans="1:9">
      <c r="A1043" s="213"/>
      <c r="B1043" s="69"/>
      <c r="C1043" s="61"/>
      <c r="D1043" s="69"/>
      <c r="E1043" s="69"/>
      <c r="F1043" s="69"/>
      <c r="G1043" s="86"/>
      <c r="H1043" s="260"/>
      <c r="I1043" s="69"/>
    </row>
    <row r="1044" spans="1:9">
      <c r="A1044" s="213"/>
      <c r="B1044" s="69"/>
      <c r="C1044" s="61"/>
      <c r="D1044" s="69"/>
      <c r="E1044" s="69"/>
      <c r="F1044" s="69"/>
      <c r="G1044" s="86"/>
      <c r="H1044" s="260"/>
      <c r="I1044" s="69"/>
    </row>
    <row r="1045" spans="1:9">
      <c r="A1045" s="213"/>
      <c r="B1045" s="69"/>
      <c r="C1045" s="61"/>
      <c r="D1045" s="69"/>
      <c r="E1045" s="69"/>
      <c r="F1045" s="69"/>
      <c r="G1045" s="86"/>
      <c r="H1045" s="260"/>
      <c r="I1045" s="69"/>
    </row>
    <row r="1046" spans="1:9">
      <c r="A1046" s="213"/>
      <c r="B1046" s="69"/>
      <c r="C1046" s="61"/>
      <c r="D1046" s="69"/>
      <c r="E1046" s="69"/>
      <c r="F1046" s="69"/>
      <c r="G1046" s="86"/>
      <c r="H1046" s="260"/>
      <c r="I1046" s="69"/>
    </row>
    <row r="1047" spans="1:9">
      <c r="A1047" s="213"/>
      <c r="B1047" s="69"/>
      <c r="C1047" s="61"/>
      <c r="D1047" s="69"/>
      <c r="E1047" s="69"/>
      <c r="F1047" s="69"/>
      <c r="G1047" s="86"/>
      <c r="H1047" s="260"/>
      <c r="I1047" s="69"/>
    </row>
    <row r="1048" spans="1:9">
      <c r="A1048" s="213"/>
      <c r="B1048" s="69"/>
      <c r="C1048" s="61"/>
      <c r="D1048" s="69"/>
      <c r="E1048" s="69"/>
      <c r="F1048" s="69"/>
      <c r="G1048" s="86"/>
      <c r="H1048" s="260"/>
      <c r="I1048" s="69"/>
    </row>
    <row r="1049" spans="1:9">
      <c r="A1049" s="213"/>
      <c r="B1049" s="69"/>
      <c r="C1049" s="61"/>
      <c r="D1049" s="69"/>
      <c r="E1049" s="69"/>
      <c r="F1049" s="69"/>
      <c r="G1049" s="86"/>
      <c r="H1049" s="260"/>
      <c r="I1049" s="69"/>
    </row>
    <row r="1050" spans="1:9">
      <c r="A1050" s="213"/>
      <c r="B1050" s="69"/>
      <c r="C1050" s="61"/>
      <c r="D1050" s="69"/>
      <c r="E1050" s="69"/>
      <c r="F1050" s="69"/>
      <c r="G1050" s="86"/>
      <c r="H1050" s="260"/>
      <c r="I1050" s="69"/>
    </row>
    <row r="1051" spans="1:9">
      <c r="A1051" s="213"/>
      <c r="B1051" s="69"/>
      <c r="C1051" s="61"/>
      <c r="D1051" s="69"/>
      <c r="E1051" s="69"/>
      <c r="F1051" s="69"/>
      <c r="G1051" s="86"/>
      <c r="H1051" s="260"/>
      <c r="I1051" s="69"/>
    </row>
    <row r="1052" spans="1:9">
      <c r="A1052" s="213"/>
      <c r="B1052" s="69"/>
      <c r="C1052" s="61"/>
      <c r="D1052" s="69"/>
      <c r="E1052" s="69"/>
      <c r="F1052" s="69"/>
      <c r="G1052" s="86"/>
      <c r="H1052" s="260"/>
      <c r="I1052" s="69"/>
    </row>
    <row r="1053" spans="1:9">
      <c r="A1053" s="213"/>
      <c r="B1053" s="69"/>
      <c r="C1053" s="61"/>
      <c r="D1053" s="69"/>
      <c r="E1053" s="69"/>
      <c r="F1053" s="69"/>
      <c r="G1053" s="86"/>
      <c r="H1053" s="260"/>
      <c r="I1053" s="69"/>
    </row>
    <row r="1054" spans="1:9">
      <c r="A1054" s="213"/>
      <c r="B1054" s="69"/>
      <c r="C1054" s="61"/>
      <c r="D1054" s="69"/>
      <c r="E1054" s="69"/>
      <c r="F1054" s="69"/>
      <c r="G1054" s="86"/>
      <c r="H1054" s="260"/>
      <c r="I1054" s="69"/>
    </row>
    <row r="1055" spans="1:9">
      <c r="A1055" s="213"/>
      <c r="B1055" s="69"/>
      <c r="C1055" s="61"/>
      <c r="D1055" s="69"/>
      <c r="E1055" s="69"/>
      <c r="F1055" s="69"/>
      <c r="G1055" s="86"/>
      <c r="H1055" s="260"/>
      <c r="I1055" s="69"/>
    </row>
    <row r="1056" spans="1:9">
      <c r="A1056" s="213"/>
      <c r="B1056" s="69"/>
      <c r="C1056" s="61"/>
      <c r="D1056" s="69"/>
      <c r="E1056" s="69"/>
      <c r="F1056" s="69"/>
      <c r="G1056" s="86"/>
      <c r="H1056" s="260"/>
      <c r="I1056" s="69"/>
    </row>
    <row r="1057" spans="1:9">
      <c r="A1057" s="213"/>
      <c r="B1057" s="69"/>
      <c r="C1057" s="61"/>
      <c r="D1057" s="69"/>
      <c r="E1057" s="69"/>
      <c r="F1057" s="69"/>
      <c r="G1057" s="86"/>
      <c r="H1057" s="260"/>
      <c r="I1057" s="69"/>
    </row>
    <row r="1058" spans="1:9">
      <c r="A1058" s="213"/>
      <c r="B1058" s="69"/>
      <c r="C1058" s="61"/>
      <c r="D1058" s="69"/>
      <c r="E1058" s="69"/>
      <c r="F1058" s="69"/>
      <c r="G1058" s="86"/>
      <c r="H1058" s="260"/>
      <c r="I1058" s="69"/>
    </row>
    <row r="1059" spans="1:9">
      <c r="A1059" s="213"/>
      <c r="B1059" s="69"/>
      <c r="C1059" s="61"/>
      <c r="D1059" s="69"/>
      <c r="E1059" s="69"/>
      <c r="F1059" s="69"/>
      <c r="G1059" s="86"/>
      <c r="H1059" s="260"/>
      <c r="I1059" s="69"/>
    </row>
    <row r="1060" spans="1:9">
      <c r="A1060" s="213"/>
      <c r="B1060" s="69"/>
      <c r="C1060" s="61"/>
      <c r="D1060" s="69"/>
      <c r="E1060" s="69"/>
      <c r="F1060" s="69"/>
      <c r="G1060" s="86"/>
      <c r="H1060" s="260"/>
      <c r="I1060" s="69"/>
    </row>
    <row r="1061" spans="1:9">
      <c r="A1061" s="213"/>
      <c r="B1061" s="69"/>
      <c r="C1061" s="61"/>
      <c r="D1061" s="69"/>
      <c r="E1061" s="69"/>
      <c r="F1061" s="69"/>
      <c r="G1061" s="86"/>
      <c r="H1061" s="260"/>
      <c r="I1061" s="69"/>
    </row>
    <row r="1062" spans="1:9">
      <c r="A1062" s="213"/>
      <c r="B1062" s="69"/>
      <c r="C1062" s="61"/>
      <c r="D1062" s="69"/>
      <c r="E1062" s="69"/>
      <c r="F1062" s="69"/>
      <c r="G1062" s="86"/>
      <c r="H1062" s="260"/>
      <c r="I1062" s="69"/>
    </row>
    <row r="1063" spans="1:9">
      <c r="A1063" s="213"/>
      <c r="B1063" s="69"/>
      <c r="C1063" s="61"/>
      <c r="D1063" s="69"/>
      <c r="E1063" s="69"/>
      <c r="F1063" s="69"/>
      <c r="G1063" s="86"/>
      <c r="H1063" s="260"/>
      <c r="I1063" s="69"/>
    </row>
    <row r="1064" spans="1:9">
      <c r="A1064" s="213"/>
      <c r="B1064" s="69"/>
      <c r="C1064" s="61"/>
      <c r="D1064" s="69"/>
      <c r="E1064" s="69"/>
      <c r="F1064" s="69"/>
      <c r="G1064" s="86"/>
      <c r="H1064" s="260"/>
      <c r="I1064" s="69"/>
    </row>
    <row r="1065" spans="1:9">
      <c r="A1065" s="213"/>
      <c r="B1065" s="69"/>
      <c r="C1065" s="61"/>
      <c r="D1065" s="69"/>
      <c r="E1065" s="69"/>
      <c r="F1065" s="69"/>
      <c r="G1065" s="86"/>
      <c r="H1065" s="260"/>
      <c r="I1065" s="69"/>
    </row>
    <row r="1066" spans="1:9">
      <c r="A1066" s="213"/>
      <c r="B1066" s="69"/>
      <c r="C1066" s="61"/>
      <c r="D1066" s="69"/>
      <c r="E1066" s="69"/>
      <c r="F1066" s="69"/>
      <c r="G1066" s="86"/>
      <c r="H1066" s="260"/>
      <c r="I1066" s="69"/>
    </row>
    <row r="1067" spans="1:9">
      <c r="A1067" s="213"/>
      <c r="B1067" s="69"/>
      <c r="C1067" s="61"/>
      <c r="D1067" s="69"/>
      <c r="E1067" s="69"/>
      <c r="F1067" s="69"/>
      <c r="G1067" s="86"/>
      <c r="H1067" s="260"/>
      <c r="I1067" s="69"/>
    </row>
    <row r="1068" spans="1:9">
      <c r="A1068" s="213"/>
      <c r="B1068" s="69"/>
      <c r="C1068" s="61"/>
      <c r="D1068" s="69"/>
      <c r="E1068" s="69"/>
      <c r="F1068" s="69"/>
      <c r="G1068" s="86"/>
      <c r="H1068" s="260"/>
      <c r="I1068" s="69"/>
    </row>
    <row r="1069" spans="1:9">
      <c r="A1069" s="213"/>
      <c r="B1069" s="69"/>
      <c r="C1069" s="61"/>
      <c r="D1069" s="69"/>
      <c r="E1069" s="69"/>
      <c r="F1069" s="69"/>
      <c r="G1069" s="86"/>
      <c r="H1069" s="260"/>
      <c r="I1069" s="69"/>
    </row>
    <row r="1070" spans="1:9">
      <c r="A1070" s="213"/>
      <c r="B1070" s="69"/>
      <c r="C1070" s="61"/>
      <c r="D1070" s="69"/>
      <c r="E1070" s="69"/>
      <c r="F1070" s="69"/>
      <c r="G1070" s="86"/>
      <c r="H1070" s="260"/>
      <c r="I1070" s="69"/>
    </row>
    <row r="1071" spans="1:9">
      <c r="A1071" s="213"/>
      <c r="B1071" s="69"/>
      <c r="C1071" s="61"/>
      <c r="D1071" s="69"/>
      <c r="E1071" s="69"/>
      <c r="F1071" s="69"/>
      <c r="G1071" s="86"/>
      <c r="H1071" s="260"/>
      <c r="I1071" s="69"/>
    </row>
    <row r="1072" spans="1:9">
      <c r="A1072" s="213"/>
      <c r="B1072" s="69"/>
      <c r="C1072" s="61"/>
      <c r="D1072" s="69"/>
      <c r="E1072" s="69"/>
      <c r="F1072" s="69"/>
      <c r="G1072" s="86"/>
      <c r="H1072" s="260"/>
      <c r="I1072" s="69"/>
    </row>
    <row r="1073" spans="1:9">
      <c r="A1073" s="213"/>
      <c r="B1073" s="69"/>
      <c r="C1073" s="61"/>
      <c r="D1073" s="69"/>
      <c r="E1073" s="69"/>
      <c r="F1073" s="69"/>
      <c r="G1073" s="86"/>
      <c r="H1073" s="260"/>
      <c r="I1073" s="69"/>
    </row>
    <row r="1074" spans="1:9">
      <c r="A1074" s="213"/>
      <c r="B1074" s="69"/>
      <c r="C1074" s="61"/>
      <c r="D1074" s="69"/>
      <c r="E1074" s="69"/>
      <c r="F1074" s="69"/>
      <c r="G1074" s="86"/>
      <c r="H1074" s="260"/>
      <c r="I1074" s="69"/>
    </row>
    <row r="1075" spans="1:9">
      <c r="A1075" s="213"/>
      <c r="B1075" s="69"/>
      <c r="C1075" s="61"/>
      <c r="D1075" s="69"/>
      <c r="E1075" s="69"/>
      <c r="F1075" s="69"/>
      <c r="G1075" s="86"/>
      <c r="H1075" s="260"/>
      <c r="I1075" s="69"/>
    </row>
    <row r="1076" spans="1:9">
      <c r="A1076" s="213"/>
      <c r="B1076" s="69"/>
      <c r="C1076" s="61"/>
      <c r="D1076" s="69"/>
      <c r="E1076" s="69"/>
      <c r="F1076" s="69"/>
      <c r="G1076" s="86"/>
      <c r="H1076" s="260"/>
      <c r="I1076" s="69"/>
    </row>
    <row r="1077" spans="1:9">
      <c r="A1077" s="213"/>
      <c r="B1077" s="69"/>
      <c r="C1077" s="61"/>
      <c r="D1077" s="69"/>
      <c r="E1077" s="69"/>
      <c r="F1077" s="69"/>
      <c r="G1077" s="86"/>
      <c r="H1077" s="260"/>
      <c r="I1077" s="69"/>
    </row>
    <row r="1078" spans="1:9">
      <c r="A1078" s="213"/>
      <c r="B1078" s="69"/>
      <c r="C1078" s="61"/>
      <c r="D1078" s="69"/>
      <c r="E1078" s="69"/>
      <c r="F1078" s="69"/>
      <c r="G1078" s="86"/>
      <c r="H1078" s="260"/>
      <c r="I1078" s="69"/>
    </row>
    <row r="1079" spans="1:9">
      <c r="A1079" s="213"/>
      <c r="B1079" s="69"/>
      <c r="C1079" s="61"/>
      <c r="D1079" s="69"/>
      <c r="E1079" s="69"/>
      <c r="F1079" s="69"/>
      <c r="G1079" s="86"/>
      <c r="H1079" s="260"/>
      <c r="I1079" s="69"/>
    </row>
    <row r="1080" spans="1:9">
      <c r="A1080" s="213"/>
      <c r="B1080" s="69"/>
      <c r="C1080" s="61"/>
      <c r="D1080" s="69"/>
      <c r="E1080" s="69"/>
      <c r="F1080" s="69"/>
      <c r="G1080" s="86"/>
      <c r="H1080" s="260"/>
      <c r="I1080" s="69"/>
    </row>
    <row r="1081" spans="1:9">
      <c r="A1081" s="213"/>
      <c r="B1081" s="69"/>
      <c r="C1081" s="61"/>
      <c r="D1081" s="69"/>
      <c r="E1081" s="69"/>
      <c r="F1081" s="69"/>
      <c r="G1081" s="86"/>
      <c r="H1081" s="260"/>
      <c r="I1081" s="69"/>
    </row>
    <row r="1082" spans="1:9">
      <c r="A1082" s="213"/>
      <c r="B1082" s="69"/>
      <c r="C1082" s="61"/>
      <c r="D1082" s="69"/>
      <c r="E1082" s="69"/>
      <c r="F1082" s="69"/>
      <c r="G1082" s="86"/>
      <c r="H1082" s="260"/>
      <c r="I1082" s="69"/>
    </row>
    <row r="1083" spans="1:9">
      <c r="A1083" s="213"/>
      <c r="B1083" s="69"/>
      <c r="C1083" s="61"/>
      <c r="D1083" s="69"/>
      <c r="E1083" s="69"/>
      <c r="F1083" s="69"/>
      <c r="G1083" s="86"/>
      <c r="H1083" s="260"/>
      <c r="I1083" s="69"/>
    </row>
    <row r="1084" spans="1:9">
      <c r="A1084" s="213"/>
      <c r="B1084" s="69"/>
      <c r="C1084" s="61"/>
      <c r="D1084" s="69"/>
      <c r="E1084" s="69"/>
      <c r="F1084" s="69"/>
      <c r="G1084" s="86"/>
      <c r="H1084" s="260"/>
      <c r="I1084" s="69"/>
    </row>
    <row r="1085" spans="1:9">
      <c r="A1085" s="213"/>
      <c r="B1085" s="69"/>
      <c r="C1085" s="61"/>
      <c r="D1085" s="69"/>
      <c r="E1085" s="69"/>
      <c r="F1085" s="69"/>
      <c r="G1085" s="86"/>
      <c r="H1085" s="260"/>
      <c r="I1085" s="69"/>
    </row>
    <row r="1086" spans="1:9">
      <c r="A1086" s="213"/>
      <c r="B1086" s="69"/>
      <c r="C1086" s="61"/>
      <c r="D1086" s="69"/>
      <c r="E1086" s="69"/>
      <c r="F1086" s="69"/>
      <c r="G1086" s="86"/>
      <c r="H1086" s="260"/>
      <c r="I1086" s="69"/>
    </row>
    <row r="1087" spans="1:9">
      <c r="A1087" s="213"/>
      <c r="B1087" s="69"/>
      <c r="C1087" s="61"/>
      <c r="D1087" s="69"/>
      <c r="E1087" s="69"/>
      <c r="F1087" s="69"/>
      <c r="G1087" s="86"/>
      <c r="H1087" s="260"/>
      <c r="I1087" s="69"/>
    </row>
    <row r="1088" spans="1:9">
      <c r="A1088" s="213"/>
      <c r="B1088" s="69"/>
      <c r="C1088" s="61"/>
      <c r="D1088" s="69"/>
      <c r="E1088" s="69"/>
      <c r="F1088" s="69"/>
      <c r="G1088" s="86"/>
      <c r="H1088" s="260"/>
      <c r="I1088" s="69"/>
    </row>
    <row r="1089" spans="1:9">
      <c r="A1089" s="213"/>
      <c r="B1089" s="69"/>
      <c r="C1089" s="61"/>
      <c r="D1089" s="69"/>
      <c r="E1089" s="69"/>
      <c r="F1089" s="69"/>
      <c r="G1089" s="86"/>
      <c r="H1089" s="260"/>
      <c r="I1089" s="69"/>
    </row>
    <row r="1090" spans="1:9">
      <c r="A1090" s="213"/>
      <c r="B1090" s="69"/>
      <c r="C1090" s="61"/>
      <c r="D1090" s="69"/>
      <c r="E1090" s="69"/>
      <c r="F1090" s="69"/>
      <c r="G1090" s="86"/>
      <c r="H1090" s="260"/>
      <c r="I1090" s="69"/>
    </row>
    <row r="1091" spans="1:9">
      <c r="A1091" s="213"/>
      <c r="B1091" s="69"/>
      <c r="C1091" s="61"/>
      <c r="D1091" s="69"/>
      <c r="E1091" s="69"/>
      <c r="F1091" s="69"/>
      <c r="G1091" s="86"/>
      <c r="H1091" s="260"/>
      <c r="I1091" s="69"/>
    </row>
    <row r="1092" spans="1:9">
      <c r="A1092" s="213"/>
      <c r="B1092" s="69"/>
      <c r="C1092" s="61"/>
      <c r="D1092" s="69"/>
      <c r="E1092" s="69"/>
      <c r="F1092" s="69"/>
      <c r="G1092" s="86"/>
      <c r="H1092" s="260"/>
      <c r="I1092" s="69"/>
    </row>
    <row r="1093" spans="1:9">
      <c r="A1093" s="213"/>
      <c r="B1093" s="69"/>
      <c r="C1093" s="61"/>
      <c r="D1093" s="69"/>
      <c r="E1093" s="69"/>
      <c r="F1093" s="69"/>
      <c r="G1093" s="86"/>
      <c r="H1093" s="260"/>
      <c r="I1093" s="69"/>
    </row>
    <row r="1094" spans="1:9">
      <c r="A1094" s="213"/>
      <c r="B1094" s="69"/>
      <c r="C1094" s="61"/>
      <c r="D1094" s="69"/>
      <c r="E1094" s="69"/>
      <c r="F1094" s="69"/>
      <c r="G1094" s="86"/>
      <c r="H1094" s="260"/>
      <c r="I1094" s="69"/>
    </row>
    <row r="1095" spans="1:9">
      <c r="A1095" s="213"/>
      <c r="B1095" s="69"/>
      <c r="C1095" s="61"/>
      <c r="D1095" s="69"/>
      <c r="E1095" s="69"/>
      <c r="F1095" s="69"/>
      <c r="G1095" s="86"/>
      <c r="H1095" s="260"/>
      <c r="I1095" s="69"/>
    </row>
    <row r="1096" spans="1:9">
      <c r="A1096" s="213"/>
      <c r="B1096" s="69"/>
      <c r="C1096" s="61"/>
      <c r="D1096" s="69"/>
      <c r="E1096" s="69"/>
      <c r="F1096" s="69"/>
      <c r="G1096" s="86"/>
      <c r="H1096" s="260"/>
      <c r="I1096" s="69"/>
    </row>
    <row r="1097" spans="1:9">
      <c r="A1097" s="213"/>
      <c r="B1097" s="69"/>
      <c r="C1097" s="61"/>
      <c r="D1097" s="69"/>
      <c r="E1097" s="69"/>
      <c r="F1097" s="69"/>
      <c r="G1097" s="86"/>
      <c r="H1097" s="260"/>
      <c r="I1097" s="69"/>
    </row>
    <row r="1098" spans="1:9">
      <c r="A1098" s="213"/>
      <c r="B1098" s="69"/>
      <c r="C1098" s="61"/>
      <c r="D1098" s="69"/>
      <c r="E1098" s="69"/>
      <c r="F1098" s="69"/>
      <c r="G1098" s="86"/>
      <c r="H1098" s="260"/>
      <c r="I1098" s="69"/>
    </row>
    <row r="1099" spans="1:9">
      <c r="A1099" s="213"/>
      <c r="B1099" s="69"/>
      <c r="C1099" s="61"/>
      <c r="D1099" s="69"/>
      <c r="E1099" s="69"/>
      <c r="F1099" s="69"/>
      <c r="G1099" s="86"/>
      <c r="H1099" s="260"/>
      <c r="I1099" s="69"/>
    </row>
    <row r="1100" spans="1:9">
      <c r="A1100" s="213"/>
      <c r="B1100" s="69"/>
      <c r="C1100" s="61"/>
      <c r="D1100" s="69"/>
      <c r="E1100" s="69"/>
      <c r="F1100" s="69"/>
      <c r="G1100" s="86"/>
      <c r="H1100" s="260"/>
      <c r="I1100" s="69"/>
    </row>
    <row r="1101" spans="1:9">
      <c r="A1101" s="213"/>
      <c r="B1101" s="69"/>
      <c r="C1101" s="61"/>
      <c r="D1101" s="69"/>
      <c r="E1101" s="69"/>
      <c r="F1101" s="69"/>
      <c r="G1101" s="86"/>
      <c r="H1101" s="260"/>
      <c r="I1101" s="69"/>
    </row>
    <row r="1102" spans="1:9">
      <c r="A1102" s="213"/>
      <c r="B1102" s="69"/>
      <c r="C1102" s="61"/>
      <c r="D1102" s="69"/>
      <c r="E1102" s="69"/>
      <c r="F1102" s="69"/>
      <c r="G1102" s="86"/>
      <c r="H1102" s="260"/>
      <c r="I1102" s="69"/>
    </row>
    <row r="1103" spans="1:9">
      <c r="A1103" s="213"/>
      <c r="B1103" s="69"/>
      <c r="C1103" s="61"/>
      <c r="D1103" s="69"/>
      <c r="E1103" s="69"/>
      <c r="F1103" s="69"/>
      <c r="G1103" s="86"/>
      <c r="H1103" s="260"/>
      <c r="I1103" s="69"/>
    </row>
    <row r="1104" spans="1:9">
      <c r="A1104" s="213"/>
      <c r="B1104" s="69"/>
      <c r="C1104" s="61"/>
      <c r="D1104" s="69"/>
      <c r="E1104" s="69"/>
      <c r="F1104" s="69"/>
      <c r="G1104" s="86"/>
      <c r="H1104" s="260"/>
      <c r="I1104" s="69"/>
    </row>
    <row r="1105" spans="1:9">
      <c r="A1105" s="213"/>
      <c r="B1105" s="69"/>
      <c r="C1105" s="61"/>
      <c r="D1105" s="69"/>
      <c r="E1105" s="69"/>
      <c r="F1105" s="69"/>
      <c r="G1105" s="86"/>
      <c r="H1105" s="260"/>
      <c r="I1105" s="69"/>
    </row>
    <row r="1106" spans="1:9">
      <c r="A1106" s="213"/>
      <c r="B1106" s="69"/>
      <c r="C1106" s="61"/>
      <c r="D1106" s="69"/>
      <c r="E1106" s="69"/>
      <c r="F1106" s="69"/>
      <c r="G1106" s="86"/>
      <c r="H1106" s="260"/>
      <c r="I1106" s="69"/>
    </row>
    <row r="1107" spans="1:9">
      <c r="A1107" s="213"/>
      <c r="B1107" s="69"/>
      <c r="C1107" s="61"/>
      <c r="D1107" s="69"/>
      <c r="E1107" s="69"/>
      <c r="F1107" s="69"/>
      <c r="G1107" s="86"/>
      <c r="H1107" s="260"/>
      <c r="I1107" s="69"/>
    </row>
    <row r="1108" spans="1:9">
      <c r="A1108" s="213"/>
      <c r="B1108" s="69"/>
      <c r="C1108" s="61"/>
      <c r="D1108" s="69"/>
      <c r="E1108" s="69"/>
      <c r="F1108" s="69"/>
      <c r="G1108" s="86"/>
      <c r="H1108" s="260"/>
      <c r="I1108" s="69"/>
    </row>
    <row r="1109" spans="1:9">
      <c r="A1109" s="213"/>
      <c r="B1109" s="69"/>
      <c r="C1109" s="61"/>
      <c r="D1109" s="69"/>
      <c r="E1109" s="69"/>
      <c r="F1109" s="69"/>
      <c r="G1109" s="86"/>
      <c r="H1109" s="260"/>
      <c r="I1109" s="69"/>
    </row>
    <row r="1110" spans="1:9">
      <c r="A1110" s="213"/>
      <c r="B1110" s="69"/>
      <c r="C1110" s="61"/>
      <c r="D1110" s="69"/>
      <c r="E1110" s="69"/>
      <c r="F1110" s="69"/>
      <c r="G1110" s="86"/>
      <c r="H1110" s="260"/>
      <c r="I1110" s="69"/>
    </row>
    <row r="1111" spans="1:9">
      <c r="A1111" s="213"/>
      <c r="B1111" s="69"/>
      <c r="C1111" s="61"/>
      <c r="D1111" s="69"/>
      <c r="E1111" s="69"/>
      <c r="F1111" s="69"/>
      <c r="G1111" s="86"/>
      <c r="H1111" s="260"/>
      <c r="I1111" s="69"/>
    </row>
    <row r="1112" spans="1:9">
      <c r="A1112" s="213"/>
      <c r="B1112" s="69"/>
      <c r="C1112" s="61"/>
      <c r="D1112" s="69"/>
      <c r="E1112" s="69"/>
      <c r="F1112" s="69"/>
      <c r="G1112" s="86"/>
      <c r="H1112" s="260"/>
      <c r="I1112" s="69"/>
    </row>
    <row r="1113" spans="1:9">
      <c r="A1113" s="213"/>
      <c r="B1113" s="69"/>
      <c r="C1113" s="61"/>
      <c r="D1113" s="69"/>
      <c r="E1113" s="69"/>
      <c r="F1113" s="69"/>
      <c r="G1113" s="86"/>
      <c r="H1113" s="260"/>
      <c r="I1113" s="69"/>
    </row>
    <row r="1114" spans="1:9">
      <c r="A1114" s="213"/>
      <c r="B1114" s="69"/>
      <c r="C1114" s="61"/>
      <c r="D1114" s="69"/>
      <c r="E1114" s="69"/>
      <c r="F1114" s="69"/>
      <c r="G1114" s="86"/>
      <c r="H1114" s="260"/>
      <c r="I1114" s="69"/>
    </row>
    <row r="1115" spans="1:9">
      <c r="A1115" s="213"/>
      <c r="B1115" s="69"/>
      <c r="C1115" s="61"/>
      <c r="D1115" s="69"/>
      <c r="E1115" s="69"/>
      <c r="F1115" s="69"/>
      <c r="G1115" s="86"/>
      <c r="H1115" s="260"/>
      <c r="I1115" s="69"/>
    </row>
    <row r="1116" spans="1:9">
      <c r="A1116" s="213"/>
      <c r="B1116" s="69"/>
      <c r="C1116" s="61"/>
      <c r="D1116" s="69"/>
      <c r="E1116" s="69"/>
      <c r="F1116" s="69"/>
      <c r="G1116" s="86"/>
      <c r="H1116" s="260"/>
      <c r="I1116" s="69"/>
    </row>
    <row r="1117" spans="1:9">
      <c r="A1117" s="213"/>
      <c r="B1117" s="69"/>
      <c r="C1117" s="61"/>
      <c r="D1117" s="69"/>
      <c r="E1117" s="69"/>
      <c r="F1117" s="69"/>
      <c r="G1117" s="86"/>
      <c r="H1117" s="260"/>
      <c r="I1117" s="69"/>
    </row>
    <row r="1118" spans="1:9">
      <c r="A1118" s="213"/>
      <c r="B1118" s="69"/>
      <c r="C1118" s="61"/>
      <c r="D1118" s="69"/>
      <c r="E1118" s="69"/>
      <c r="F1118" s="69"/>
      <c r="G1118" s="86"/>
      <c r="H1118" s="260"/>
      <c r="I1118" s="69"/>
    </row>
    <row r="1119" spans="1:9">
      <c r="A1119" s="213"/>
      <c r="B1119" s="69"/>
      <c r="C1119" s="61"/>
      <c r="D1119" s="69"/>
      <c r="E1119" s="69"/>
      <c r="F1119" s="69"/>
      <c r="G1119" s="86"/>
      <c r="H1119" s="260"/>
      <c r="I1119" s="69"/>
    </row>
    <row r="1120" spans="1:9">
      <c r="A1120" s="213"/>
      <c r="B1120" s="69"/>
      <c r="C1120" s="61"/>
      <c r="D1120" s="69"/>
      <c r="E1120" s="69"/>
      <c r="F1120" s="69"/>
      <c r="G1120" s="86"/>
      <c r="H1120" s="260"/>
      <c r="I1120" s="69"/>
    </row>
    <row r="1121" spans="1:9">
      <c r="A1121" s="213"/>
      <c r="B1121" s="69"/>
      <c r="C1121" s="61"/>
      <c r="D1121" s="69"/>
      <c r="E1121" s="69"/>
      <c r="F1121" s="69"/>
      <c r="G1121" s="86"/>
      <c r="H1121" s="260"/>
      <c r="I1121" s="69"/>
    </row>
    <row r="1122" spans="1:9">
      <c r="A1122" s="213"/>
      <c r="B1122" s="69"/>
      <c r="C1122" s="61"/>
      <c r="D1122" s="69"/>
      <c r="E1122" s="69"/>
      <c r="F1122" s="69"/>
      <c r="G1122" s="86"/>
      <c r="H1122" s="260"/>
      <c r="I1122" s="69"/>
    </row>
    <row r="1123" spans="1:9">
      <c r="A1123" s="213"/>
      <c r="B1123" s="69"/>
      <c r="C1123" s="61"/>
      <c r="D1123" s="69"/>
      <c r="E1123" s="69"/>
      <c r="F1123" s="69"/>
      <c r="G1123" s="86"/>
      <c r="H1123" s="260"/>
      <c r="I1123" s="69"/>
    </row>
  </sheetData>
  <mergeCells count="5">
    <mergeCell ref="A1:H1"/>
    <mergeCell ref="F24:F25"/>
    <mergeCell ref="F159:F160"/>
    <mergeCell ref="F172:F173"/>
    <mergeCell ref="H62:H65"/>
  </mergeCells>
  <pageMargins left="0.75" right="0.75" top="1" bottom="1" header="0.509027777777778" footer="0.509027777777778"/>
  <pageSetup paperSize="9" orientation="portrait"/>
  <headerFooter alignWithMargins="0" scaleWithDoc="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M490"/>
  <sheetViews>
    <sheetView zoomScale="110" zoomScaleNormal="110" workbookViewId="0">
      <pane ySplit="2" topLeftCell="A423" activePane="bottomLeft" state="frozen"/>
      <selection/>
      <selection pane="bottomLeft" activeCell="H435" sqref="H435"/>
    </sheetView>
  </sheetViews>
  <sheetFormatPr defaultColWidth="9" defaultRowHeight="14.25"/>
  <cols>
    <col min="1" max="1" width="9.625" style="197" customWidth="1"/>
    <col min="2" max="2" width="6.5" style="131" customWidth="1"/>
    <col min="3" max="3" width="6.125" style="199" customWidth="1"/>
    <col min="4" max="4" width="13.375" style="201" customWidth="1"/>
    <col min="5" max="5" width="15.25" style="201" customWidth="1"/>
    <col min="6" max="6" width="19" style="201" customWidth="1"/>
    <col min="7" max="7" width="6.75" style="243" customWidth="1"/>
    <col min="8" max="8" width="20" style="200" customWidth="1"/>
    <col min="9" max="16384" width="9" style="202" customWidth="1"/>
  </cols>
  <sheetData>
    <row r="1" ht="27.75" spans="1:13">
      <c r="A1" s="244" t="s">
        <v>2122</v>
      </c>
      <c r="B1" s="245"/>
      <c r="C1" s="245"/>
      <c r="D1" s="245"/>
      <c r="E1" s="245"/>
      <c r="F1" s="245"/>
      <c r="G1" s="246"/>
      <c r="H1" s="215" t="s">
        <v>674</v>
      </c>
      <c r="I1" s="216">
        <f>SUBTOTAL(109,G:G)</f>
        <v>53446</v>
      </c>
      <c r="L1" s="201"/>
      <c r="M1" s="201"/>
    </row>
    <row r="2" ht="24" spans="1:8">
      <c r="A2" s="210" t="s">
        <v>675</v>
      </c>
      <c r="B2" s="211" t="s">
        <v>49</v>
      </c>
      <c r="C2" s="212" t="s">
        <v>677</v>
      </c>
      <c r="D2" s="211" t="s">
        <v>51</v>
      </c>
      <c r="E2" s="211" t="s">
        <v>52</v>
      </c>
      <c r="F2" s="211" t="s">
        <v>2123</v>
      </c>
      <c r="G2" s="211" t="s">
        <v>1556</v>
      </c>
      <c r="H2" s="247" t="s">
        <v>53</v>
      </c>
    </row>
    <row r="3" spans="1:8">
      <c r="A3" s="214">
        <v>42742</v>
      </c>
      <c r="B3" s="155" t="s">
        <v>54</v>
      </c>
      <c r="C3" s="161" t="s">
        <v>40</v>
      </c>
      <c r="D3" s="162" t="s">
        <v>107</v>
      </c>
      <c r="E3" s="155" t="s">
        <v>56</v>
      </c>
      <c r="F3" s="69" t="s">
        <v>2124</v>
      </c>
      <c r="G3" s="9">
        <v>30</v>
      </c>
      <c r="H3" s="29"/>
    </row>
    <row r="4" spans="1:8">
      <c r="A4" s="214">
        <v>42742</v>
      </c>
      <c r="B4" s="155" t="s">
        <v>54</v>
      </c>
      <c r="C4" s="188" t="s">
        <v>27</v>
      </c>
      <c r="D4" s="157" t="s">
        <v>131</v>
      </c>
      <c r="E4" s="155" t="s">
        <v>56</v>
      </c>
      <c r="F4" s="69" t="s">
        <v>2125</v>
      </c>
      <c r="G4" s="9">
        <v>50</v>
      </c>
      <c r="H4" s="29"/>
    </row>
    <row r="5" spans="1:8">
      <c r="A5" s="214">
        <v>42742</v>
      </c>
      <c r="B5" s="155" t="s">
        <v>54</v>
      </c>
      <c r="C5" s="188" t="s">
        <v>27</v>
      </c>
      <c r="D5" s="157" t="s">
        <v>131</v>
      </c>
      <c r="E5" s="155" t="s">
        <v>56</v>
      </c>
      <c r="F5" s="69" t="s">
        <v>2126</v>
      </c>
      <c r="G5" s="9">
        <v>120</v>
      </c>
      <c r="H5" s="29"/>
    </row>
    <row r="6" spans="1:8">
      <c r="A6" s="214">
        <v>42742</v>
      </c>
      <c r="B6" s="155" t="s">
        <v>54</v>
      </c>
      <c r="C6" s="161" t="s">
        <v>30</v>
      </c>
      <c r="D6" s="162" t="s">
        <v>114</v>
      </c>
      <c r="E6" s="155" t="s">
        <v>56</v>
      </c>
      <c r="F6" s="69" t="s">
        <v>2127</v>
      </c>
      <c r="G6" s="9">
        <v>64</v>
      </c>
      <c r="H6" s="29"/>
    </row>
    <row r="7" spans="1:8">
      <c r="A7" s="214">
        <v>42742</v>
      </c>
      <c r="B7" s="155" t="s">
        <v>54</v>
      </c>
      <c r="C7" s="161" t="s">
        <v>27</v>
      </c>
      <c r="D7" s="162" t="s">
        <v>109</v>
      </c>
      <c r="E7" s="155" t="s">
        <v>56</v>
      </c>
      <c r="F7" s="69" t="s">
        <v>2128</v>
      </c>
      <c r="G7" s="9">
        <v>90</v>
      </c>
      <c r="H7" s="29"/>
    </row>
    <row r="8" spans="1:8">
      <c r="A8" s="214">
        <v>42742</v>
      </c>
      <c r="B8" s="155" t="s">
        <v>54</v>
      </c>
      <c r="C8" s="161" t="s">
        <v>2</v>
      </c>
      <c r="D8" s="162" t="s">
        <v>111</v>
      </c>
      <c r="E8" s="155" t="s">
        <v>56</v>
      </c>
      <c r="F8" s="69" t="s">
        <v>2129</v>
      </c>
      <c r="G8" s="9">
        <v>36</v>
      </c>
      <c r="H8" s="29"/>
    </row>
    <row r="9" spans="1:8">
      <c r="A9" s="214">
        <v>42742</v>
      </c>
      <c r="B9" s="69" t="s">
        <v>54</v>
      </c>
      <c r="C9" s="61" t="s">
        <v>38</v>
      </c>
      <c r="D9" s="69" t="s">
        <v>138</v>
      </c>
      <c r="E9" s="155" t="s">
        <v>56</v>
      </c>
      <c r="F9" s="69" t="s">
        <v>2130</v>
      </c>
      <c r="G9" s="9">
        <v>880</v>
      </c>
      <c r="H9" s="29"/>
    </row>
    <row r="10" spans="1:8">
      <c r="A10" s="214">
        <v>42742</v>
      </c>
      <c r="B10" s="155" t="s">
        <v>54</v>
      </c>
      <c r="C10" s="161" t="s">
        <v>30</v>
      </c>
      <c r="D10" s="162" t="s">
        <v>114</v>
      </c>
      <c r="E10" s="155" t="s">
        <v>56</v>
      </c>
      <c r="F10" s="69" t="s">
        <v>2131</v>
      </c>
      <c r="G10" s="9">
        <v>34</v>
      </c>
      <c r="H10" s="29"/>
    </row>
    <row r="11" spans="1:8">
      <c r="A11" s="214">
        <v>42742</v>
      </c>
      <c r="B11" s="155" t="s">
        <v>54</v>
      </c>
      <c r="C11" s="188" t="s">
        <v>127</v>
      </c>
      <c r="D11" s="157" t="s">
        <v>137</v>
      </c>
      <c r="E11" s="155" t="s">
        <v>56</v>
      </c>
      <c r="F11" s="69" t="s">
        <v>2132</v>
      </c>
      <c r="G11" s="9">
        <v>40</v>
      </c>
      <c r="H11" s="29"/>
    </row>
    <row r="12" spans="1:8">
      <c r="A12" s="214">
        <v>42742</v>
      </c>
      <c r="B12" s="155" t="s">
        <v>54</v>
      </c>
      <c r="C12" s="188" t="s">
        <v>127</v>
      </c>
      <c r="D12" s="157" t="s">
        <v>137</v>
      </c>
      <c r="E12" s="155" t="s">
        <v>56</v>
      </c>
      <c r="F12" s="69" t="s">
        <v>2133</v>
      </c>
      <c r="G12" s="9">
        <v>40</v>
      </c>
      <c r="H12" s="29"/>
    </row>
    <row r="13" spans="1:8">
      <c r="A13" s="214">
        <v>42742</v>
      </c>
      <c r="B13" s="155" t="s">
        <v>54</v>
      </c>
      <c r="C13" s="161" t="s">
        <v>40</v>
      </c>
      <c r="D13" s="162" t="s">
        <v>107</v>
      </c>
      <c r="E13" s="155" t="s">
        <v>56</v>
      </c>
      <c r="F13" s="69" t="s">
        <v>2134</v>
      </c>
      <c r="G13" s="9">
        <v>32</v>
      </c>
      <c r="H13" s="29"/>
    </row>
    <row r="14" spans="1:8">
      <c r="A14" s="214">
        <v>42742</v>
      </c>
      <c r="B14" s="155" t="s">
        <v>54</v>
      </c>
      <c r="C14" s="161" t="s">
        <v>30</v>
      </c>
      <c r="D14" s="162" t="s">
        <v>114</v>
      </c>
      <c r="E14" s="155" t="s">
        <v>56</v>
      </c>
      <c r="F14" s="69" t="s">
        <v>2135</v>
      </c>
      <c r="G14" s="9">
        <v>15</v>
      </c>
      <c r="H14" s="29"/>
    </row>
    <row r="15" spans="1:8">
      <c r="A15" s="214">
        <v>42742</v>
      </c>
      <c r="B15" s="155" t="s">
        <v>54</v>
      </c>
      <c r="C15" s="161" t="s">
        <v>30</v>
      </c>
      <c r="D15" s="162" t="s">
        <v>114</v>
      </c>
      <c r="E15" s="155" t="s">
        <v>56</v>
      </c>
      <c r="F15" s="69" t="s">
        <v>2136</v>
      </c>
      <c r="G15" s="9">
        <v>8</v>
      </c>
      <c r="H15" s="29"/>
    </row>
    <row r="16" spans="1:8">
      <c r="A16" s="214">
        <v>42742</v>
      </c>
      <c r="B16" s="155" t="s">
        <v>54</v>
      </c>
      <c r="C16" s="161" t="s">
        <v>96</v>
      </c>
      <c r="D16" s="166" t="s">
        <v>87</v>
      </c>
      <c r="E16" s="68" t="s">
        <v>84</v>
      </c>
      <c r="F16" s="69" t="s">
        <v>2137</v>
      </c>
      <c r="G16" s="9">
        <v>30</v>
      </c>
      <c r="H16" s="29"/>
    </row>
    <row r="17" spans="1:8">
      <c r="A17" s="214">
        <v>42742</v>
      </c>
      <c r="B17" s="155" t="s">
        <v>54</v>
      </c>
      <c r="C17" s="188" t="s">
        <v>127</v>
      </c>
      <c r="D17" s="157" t="s">
        <v>128</v>
      </c>
      <c r="E17" s="155" t="s">
        <v>56</v>
      </c>
      <c r="F17" s="69" t="s">
        <v>2138</v>
      </c>
      <c r="G17" s="9">
        <v>68</v>
      </c>
      <c r="H17" s="29"/>
    </row>
    <row r="18" spans="1:8">
      <c r="A18" s="214">
        <v>42742</v>
      </c>
      <c r="B18" s="155" t="s">
        <v>54</v>
      </c>
      <c r="C18" s="188" t="s">
        <v>127</v>
      </c>
      <c r="D18" s="157" t="s">
        <v>128</v>
      </c>
      <c r="E18" s="155" t="s">
        <v>56</v>
      </c>
      <c r="F18" s="69" t="s">
        <v>2139</v>
      </c>
      <c r="G18" s="9">
        <v>120</v>
      </c>
      <c r="H18" s="29"/>
    </row>
    <row r="19" spans="1:8">
      <c r="A19" s="214">
        <v>42742</v>
      </c>
      <c r="B19" s="155" t="s">
        <v>54</v>
      </c>
      <c r="C19" s="188" t="s">
        <v>127</v>
      </c>
      <c r="D19" s="157" t="s">
        <v>128</v>
      </c>
      <c r="E19" s="155" t="s">
        <v>56</v>
      </c>
      <c r="F19" s="69" t="s">
        <v>2140</v>
      </c>
      <c r="G19" s="9">
        <v>120</v>
      </c>
      <c r="H19" s="29"/>
    </row>
    <row r="20" spans="1:8">
      <c r="A20" s="214">
        <v>42742</v>
      </c>
      <c r="B20" s="155" t="s">
        <v>54</v>
      </c>
      <c r="C20" s="161" t="s">
        <v>40</v>
      </c>
      <c r="D20" s="162" t="s">
        <v>112</v>
      </c>
      <c r="E20" s="155" t="s">
        <v>56</v>
      </c>
      <c r="F20" s="69" t="s">
        <v>2141</v>
      </c>
      <c r="G20" s="9">
        <v>20</v>
      </c>
      <c r="H20" s="29"/>
    </row>
    <row r="21" spans="1:8">
      <c r="A21" s="214">
        <v>42742</v>
      </c>
      <c r="B21" s="155" t="s">
        <v>54</v>
      </c>
      <c r="C21" s="161" t="s">
        <v>27</v>
      </c>
      <c r="D21" s="162" t="s">
        <v>109</v>
      </c>
      <c r="E21" s="155" t="s">
        <v>56</v>
      </c>
      <c r="F21" s="69" t="s">
        <v>2142</v>
      </c>
      <c r="G21" s="9">
        <v>16</v>
      </c>
      <c r="H21" s="29"/>
    </row>
    <row r="22" spans="1:8">
      <c r="A22" s="214">
        <v>42742</v>
      </c>
      <c r="B22" s="155" t="s">
        <v>54</v>
      </c>
      <c r="C22" s="188" t="s">
        <v>127</v>
      </c>
      <c r="D22" s="157" t="s">
        <v>128</v>
      </c>
      <c r="E22" s="155" t="s">
        <v>56</v>
      </c>
      <c r="F22" s="69" t="s">
        <v>2143</v>
      </c>
      <c r="G22" s="9">
        <v>84</v>
      </c>
      <c r="H22" s="29"/>
    </row>
    <row r="23" spans="1:8">
      <c r="A23" s="214">
        <v>42742</v>
      </c>
      <c r="B23" s="155" t="s">
        <v>54</v>
      </c>
      <c r="C23" s="161" t="s">
        <v>27</v>
      </c>
      <c r="D23" s="162" t="s">
        <v>108</v>
      </c>
      <c r="E23" s="155" t="s">
        <v>56</v>
      </c>
      <c r="F23" s="69" t="s">
        <v>2144</v>
      </c>
      <c r="G23" s="9">
        <v>40</v>
      </c>
      <c r="H23" s="29"/>
    </row>
    <row r="24" spans="1:8">
      <c r="A24" s="214">
        <v>42742</v>
      </c>
      <c r="B24" s="155" t="s">
        <v>54</v>
      </c>
      <c r="C24" s="161" t="s">
        <v>40</v>
      </c>
      <c r="D24" s="162" t="s">
        <v>107</v>
      </c>
      <c r="E24" s="155" t="s">
        <v>56</v>
      </c>
      <c r="F24" s="69" t="s">
        <v>2145</v>
      </c>
      <c r="G24" s="9">
        <v>46</v>
      </c>
      <c r="H24" s="29"/>
    </row>
    <row r="25" spans="1:8">
      <c r="A25" s="214">
        <v>42742</v>
      </c>
      <c r="B25" s="69" t="s">
        <v>54</v>
      </c>
      <c r="C25" s="61" t="s">
        <v>144</v>
      </c>
      <c r="D25" s="69" t="s">
        <v>145</v>
      </c>
      <c r="E25" s="69" t="s">
        <v>56</v>
      </c>
      <c r="F25" s="69" t="s">
        <v>2146</v>
      </c>
      <c r="G25" s="9">
        <v>120</v>
      </c>
      <c r="H25" s="29"/>
    </row>
    <row r="26" spans="1:8">
      <c r="A26" s="214">
        <v>42742</v>
      </c>
      <c r="B26" s="155" t="s">
        <v>54</v>
      </c>
      <c r="C26" s="188" t="s">
        <v>27</v>
      </c>
      <c r="D26" s="157" t="s">
        <v>131</v>
      </c>
      <c r="E26" s="155" t="s">
        <v>56</v>
      </c>
      <c r="F26" s="69" t="s">
        <v>2147</v>
      </c>
      <c r="G26" s="9">
        <v>30</v>
      </c>
      <c r="H26" s="29"/>
    </row>
    <row r="27" spans="1:8">
      <c r="A27" s="214">
        <v>42742</v>
      </c>
      <c r="B27" s="155" t="s">
        <v>54</v>
      </c>
      <c r="C27" s="188" t="s">
        <v>27</v>
      </c>
      <c r="D27" s="157" t="s">
        <v>130</v>
      </c>
      <c r="E27" s="155" t="s">
        <v>56</v>
      </c>
      <c r="F27" s="69" t="s">
        <v>2148</v>
      </c>
      <c r="G27" s="9">
        <v>60</v>
      </c>
      <c r="H27" s="29"/>
    </row>
    <row r="28" spans="1:8">
      <c r="A28" s="214">
        <v>42749</v>
      </c>
      <c r="B28" s="155" t="s">
        <v>54</v>
      </c>
      <c r="C28" s="161" t="s">
        <v>27</v>
      </c>
      <c r="D28" s="162" t="s">
        <v>108</v>
      </c>
      <c r="E28" s="155" t="s">
        <v>56</v>
      </c>
      <c r="F28" s="69" t="s">
        <v>2149</v>
      </c>
      <c r="G28" s="9">
        <v>30</v>
      </c>
      <c r="H28" s="29"/>
    </row>
    <row r="29" spans="1:8">
      <c r="A29" s="214">
        <v>42749</v>
      </c>
      <c r="B29" s="155" t="s">
        <v>54</v>
      </c>
      <c r="C29" s="161" t="s">
        <v>30</v>
      </c>
      <c r="D29" s="162" t="s">
        <v>114</v>
      </c>
      <c r="E29" s="155" t="s">
        <v>56</v>
      </c>
      <c r="F29" s="69" t="s">
        <v>2150</v>
      </c>
      <c r="G29" s="9">
        <v>30</v>
      </c>
      <c r="H29" s="29"/>
    </row>
    <row r="30" spans="1:8">
      <c r="A30" s="214">
        <v>42749</v>
      </c>
      <c r="B30" s="155" t="s">
        <v>54</v>
      </c>
      <c r="C30" s="161" t="s">
        <v>82</v>
      </c>
      <c r="D30" s="166" t="s">
        <v>83</v>
      </c>
      <c r="E30" s="68" t="s">
        <v>84</v>
      </c>
      <c r="F30" s="69" t="s">
        <v>2151</v>
      </c>
      <c r="G30" s="9">
        <v>80</v>
      </c>
      <c r="H30" s="29"/>
    </row>
    <row r="31" spans="1:8">
      <c r="A31" s="214">
        <v>42749</v>
      </c>
      <c r="B31" s="155" t="s">
        <v>54</v>
      </c>
      <c r="C31" s="161" t="s">
        <v>27</v>
      </c>
      <c r="D31" s="162" t="s">
        <v>108</v>
      </c>
      <c r="E31" s="155" t="s">
        <v>56</v>
      </c>
      <c r="F31" s="69" t="s">
        <v>2152</v>
      </c>
      <c r="G31" s="9">
        <v>10</v>
      </c>
      <c r="H31" s="29"/>
    </row>
    <row r="32" spans="1:8">
      <c r="A32" s="214">
        <v>42749</v>
      </c>
      <c r="B32" s="155" t="s">
        <v>54</v>
      </c>
      <c r="C32" s="161" t="s">
        <v>40</v>
      </c>
      <c r="D32" s="162" t="s">
        <v>107</v>
      </c>
      <c r="E32" s="155" t="s">
        <v>56</v>
      </c>
      <c r="F32" s="69" t="s">
        <v>2142</v>
      </c>
      <c r="G32" s="9">
        <v>16</v>
      </c>
      <c r="H32" s="29"/>
    </row>
    <row r="33" spans="1:8">
      <c r="A33" s="214">
        <v>42749</v>
      </c>
      <c r="B33" s="155" t="s">
        <v>54</v>
      </c>
      <c r="C33" s="188" t="s">
        <v>27</v>
      </c>
      <c r="D33" s="157" t="s">
        <v>130</v>
      </c>
      <c r="E33" s="155" t="s">
        <v>56</v>
      </c>
      <c r="F33" s="69" t="s">
        <v>2153</v>
      </c>
      <c r="G33" s="9">
        <v>64</v>
      </c>
      <c r="H33" s="29"/>
    </row>
    <row r="34" spans="1:8">
      <c r="A34" s="214">
        <v>42749</v>
      </c>
      <c r="B34" s="155" t="s">
        <v>54</v>
      </c>
      <c r="C34" s="188" t="s">
        <v>27</v>
      </c>
      <c r="D34" s="157" t="s">
        <v>131</v>
      </c>
      <c r="E34" s="155" t="s">
        <v>56</v>
      </c>
      <c r="F34" s="69" t="s">
        <v>2154</v>
      </c>
      <c r="G34" s="9">
        <v>60</v>
      </c>
      <c r="H34" s="29"/>
    </row>
    <row r="35" spans="1:8">
      <c r="A35" s="214">
        <v>42749</v>
      </c>
      <c r="B35" s="155" t="s">
        <v>54</v>
      </c>
      <c r="C35" s="188" t="s">
        <v>27</v>
      </c>
      <c r="D35" s="157" t="s">
        <v>133</v>
      </c>
      <c r="E35" s="155" t="s">
        <v>56</v>
      </c>
      <c r="F35" s="69" t="s">
        <v>2155</v>
      </c>
      <c r="G35" s="9">
        <v>42</v>
      </c>
      <c r="H35" s="29"/>
    </row>
    <row r="36" spans="1:8">
      <c r="A36" s="214">
        <v>42749</v>
      </c>
      <c r="B36" s="155" t="s">
        <v>54</v>
      </c>
      <c r="C36" s="188" t="s">
        <v>27</v>
      </c>
      <c r="D36" s="157" t="s">
        <v>135</v>
      </c>
      <c r="E36" s="155" t="s">
        <v>56</v>
      </c>
      <c r="F36" s="69" t="s">
        <v>2155</v>
      </c>
      <c r="G36" s="9">
        <v>42</v>
      </c>
      <c r="H36" s="29"/>
    </row>
    <row r="37" spans="1:8">
      <c r="A37" s="214">
        <v>42749</v>
      </c>
      <c r="B37" s="155" t="s">
        <v>54</v>
      </c>
      <c r="C37" s="188" t="s">
        <v>30</v>
      </c>
      <c r="D37" s="157" t="s">
        <v>123</v>
      </c>
      <c r="E37" s="155" t="s">
        <v>56</v>
      </c>
      <c r="F37" s="69" t="s">
        <v>2156</v>
      </c>
      <c r="G37" s="9">
        <v>60</v>
      </c>
      <c r="H37" s="29"/>
    </row>
    <row r="38" spans="1:8">
      <c r="A38" s="214">
        <v>42749</v>
      </c>
      <c r="B38" s="155" t="s">
        <v>54</v>
      </c>
      <c r="C38" s="161" t="s">
        <v>27</v>
      </c>
      <c r="D38" s="162" t="s">
        <v>109</v>
      </c>
      <c r="E38" s="155" t="s">
        <v>56</v>
      </c>
      <c r="F38" s="69" t="s">
        <v>2157</v>
      </c>
      <c r="G38" s="9">
        <v>30</v>
      </c>
      <c r="H38" s="29"/>
    </row>
    <row r="39" spans="1:8">
      <c r="A39" s="214">
        <v>42749</v>
      </c>
      <c r="B39" s="68" t="s">
        <v>54</v>
      </c>
      <c r="C39" s="61" t="s">
        <v>2</v>
      </c>
      <c r="D39" s="69">
        <v>13214</v>
      </c>
      <c r="E39" s="230" t="s">
        <v>1532</v>
      </c>
      <c r="F39" s="69" t="s">
        <v>2158</v>
      </c>
      <c r="G39" s="9">
        <v>20</v>
      </c>
      <c r="H39" s="29"/>
    </row>
    <row r="40" spans="1:8">
      <c r="A40" s="214">
        <v>42749</v>
      </c>
      <c r="B40" s="68" t="s">
        <v>54</v>
      </c>
      <c r="C40" s="61" t="s">
        <v>2</v>
      </c>
      <c r="D40" s="69">
        <v>13214</v>
      </c>
      <c r="E40" s="230" t="s">
        <v>1532</v>
      </c>
      <c r="F40" s="69" t="s">
        <v>2159</v>
      </c>
      <c r="G40" s="9">
        <v>149</v>
      </c>
      <c r="H40" s="29"/>
    </row>
    <row r="41" spans="1:8">
      <c r="A41" s="214">
        <v>42749</v>
      </c>
      <c r="B41" s="68" t="s">
        <v>54</v>
      </c>
      <c r="C41" s="189" t="s">
        <v>27</v>
      </c>
      <c r="D41" s="168">
        <v>63016</v>
      </c>
      <c r="E41" s="230" t="s">
        <v>56</v>
      </c>
      <c r="F41" s="69" t="s">
        <v>2160</v>
      </c>
      <c r="G41" s="9">
        <v>40</v>
      </c>
      <c r="H41" s="29"/>
    </row>
    <row r="42" spans="1:8">
      <c r="A42" s="214">
        <v>42749</v>
      </c>
      <c r="B42" s="68" t="s">
        <v>54</v>
      </c>
      <c r="C42" s="189" t="s">
        <v>27</v>
      </c>
      <c r="D42" s="168">
        <v>63016</v>
      </c>
      <c r="E42" s="230" t="s">
        <v>56</v>
      </c>
      <c r="F42" s="69" t="s">
        <v>2161</v>
      </c>
      <c r="G42" s="9">
        <v>20</v>
      </c>
      <c r="H42" s="29"/>
    </row>
    <row r="43" spans="1:8">
      <c r="A43" s="214">
        <v>42758</v>
      </c>
      <c r="B43" s="155" t="s">
        <v>54</v>
      </c>
      <c r="C43" s="188" t="s">
        <v>30</v>
      </c>
      <c r="D43" s="157" t="s">
        <v>126</v>
      </c>
      <c r="E43" s="155" t="s">
        <v>56</v>
      </c>
      <c r="F43" s="69" t="s">
        <v>2162</v>
      </c>
      <c r="G43" s="9">
        <v>60</v>
      </c>
      <c r="H43" s="29"/>
    </row>
    <row r="44" spans="1:8">
      <c r="A44" s="214">
        <v>42758</v>
      </c>
      <c r="B44" s="68" t="s">
        <v>54</v>
      </c>
      <c r="C44" s="61" t="s">
        <v>33</v>
      </c>
      <c r="D44" s="69" t="s">
        <v>235</v>
      </c>
      <c r="E44" s="240" t="s">
        <v>56</v>
      </c>
      <c r="F44" s="69" t="s">
        <v>2163</v>
      </c>
      <c r="G44" s="9">
        <v>50</v>
      </c>
      <c r="H44" s="29"/>
    </row>
    <row r="45" spans="1:8">
      <c r="A45" s="214">
        <v>42758</v>
      </c>
      <c r="B45" s="155" t="s">
        <v>54</v>
      </c>
      <c r="C45" s="188" t="s">
        <v>127</v>
      </c>
      <c r="D45" s="157" t="s">
        <v>128</v>
      </c>
      <c r="E45" s="155" t="s">
        <v>56</v>
      </c>
      <c r="F45" s="69" t="s">
        <v>2164</v>
      </c>
      <c r="G45" s="9">
        <v>80</v>
      </c>
      <c r="H45" s="29"/>
    </row>
    <row r="46" spans="1:8">
      <c r="A46" s="214">
        <v>42758</v>
      </c>
      <c r="B46" s="69" t="s">
        <v>54</v>
      </c>
      <c r="C46" s="61" t="s">
        <v>38</v>
      </c>
      <c r="D46" s="69" t="s">
        <v>142</v>
      </c>
      <c r="E46" s="155" t="s">
        <v>56</v>
      </c>
      <c r="F46" s="69" t="s">
        <v>2165</v>
      </c>
      <c r="G46" s="9">
        <v>280</v>
      </c>
      <c r="H46" s="29"/>
    </row>
    <row r="47" spans="1:8">
      <c r="A47" s="214">
        <v>42758</v>
      </c>
      <c r="B47" s="155" t="s">
        <v>54</v>
      </c>
      <c r="C47" s="188" t="s">
        <v>127</v>
      </c>
      <c r="D47" s="157" t="s">
        <v>128</v>
      </c>
      <c r="E47" s="155" t="s">
        <v>56</v>
      </c>
      <c r="F47" s="69" t="s">
        <v>2166</v>
      </c>
      <c r="G47" s="9">
        <v>20</v>
      </c>
      <c r="H47" s="29"/>
    </row>
    <row r="48" spans="1:8">
      <c r="A48" s="214">
        <v>42758</v>
      </c>
      <c r="B48" s="155" t="s">
        <v>54</v>
      </c>
      <c r="C48" s="188" t="s">
        <v>30</v>
      </c>
      <c r="D48" s="157" t="s">
        <v>117</v>
      </c>
      <c r="E48" s="155" t="s">
        <v>56</v>
      </c>
      <c r="F48" s="69" t="s">
        <v>2167</v>
      </c>
      <c r="G48" s="9">
        <v>20</v>
      </c>
      <c r="H48" s="29"/>
    </row>
    <row r="49" spans="1:8">
      <c r="A49" s="214">
        <v>42758</v>
      </c>
      <c r="B49" s="155" t="s">
        <v>54</v>
      </c>
      <c r="C49" s="188" t="s">
        <v>30</v>
      </c>
      <c r="D49" s="157" t="s">
        <v>126</v>
      </c>
      <c r="E49" s="155" t="s">
        <v>56</v>
      </c>
      <c r="F49" s="69" t="s">
        <v>2168</v>
      </c>
      <c r="G49" s="9">
        <v>54</v>
      </c>
      <c r="H49" s="29"/>
    </row>
    <row r="50" spans="1:8">
      <c r="A50" s="214">
        <v>42758</v>
      </c>
      <c r="B50" s="69" t="s">
        <v>54</v>
      </c>
      <c r="C50" s="61" t="s">
        <v>45</v>
      </c>
      <c r="D50" s="69" t="s">
        <v>156</v>
      </c>
      <c r="E50" s="69" t="s">
        <v>56</v>
      </c>
      <c r="F50" s="69" t="s">
        <v>2169</v>
      </c>
      <c r="G50" s="9">
        <v>70</v>
      </c>
      <c r="H50" s="29"/>
    </row>
    <row r="51" spans="1:8">
      <c r="A51" s="214">
        <v>42758</v>
      </c>
      <c r="B51" s="69" t="s">
        <v>54</v>
      </c>
      <c r="C51" s="61" t="s">
        <v>45</v>
      </c>
      <c r="D51" s="69" t="s">
        <v>157</v>
      </c>
      <c r="E51" s="69" t="s">
        <v>56</v>
      </c>
      <c r="F51" s="69" t="s">
        <v>2170</v>
      </c>
      <c r="G51" s="9">
        <v>26</v>
      </c>
      <c r="H51" s="29"/>
    </row>
    <row r="52" spans="1:8">
      <c r="A52" s="214">
        <v>42758</v>
      </c>
      <c r="B52" s="155" t="s">
        <v>54</v>
      </c>
      <c r="C52" s="161" t="s">
        <v>40</v>
      </c>
      <c r="D52" s="162" t="s">
        <v>107</v>
      </c>
      <c r="E52" s="155" t="s">
        <v>56</v>
      </c>
      <c r="F52" s="69" t="s">
        <v>2171</v>
      </c>
      <c r="G52" s="9">
        <v>10</v>
      </c>
      <c r="H52" s="29"/>
    </row>
    <row r="53" spans="1:8">
      <c r="A53" s="214">
        <v>42758</v>
      </c>
      <c r="B53" s="69" t="s">
        <v>54</v>
      </c>
      <c r="C53" s="61" t="s">
        <v>30</v>
      </c>
      <c r="D53" s="69" t="s">
        <v>158</v>
      </c>
      <c r="E53" s="69" t="s">
        <v>56</v>
      </c>
      <c r="F53" s="69" t="s">
        <v>2172</v>
      </c>
      <c r="G53" s="9">
        <v>36</v>
      </c>
      <c r="H53" s="29"/>
    </row>
    <row r="54" spans="1:8">
      <c r="A54" s="214">
        <v>42758</v>
      </c>
      <c r="B54" s="155" t="s">
        <v>54</v>
      </c>
      <c r="C54" s="188" t="s">
        <v>30</v>
      </c>
      <c r="D54" s="157" t="s">
        <v>126</v>
      </c>
      <c r="E54" s="155" t="s">
        <v>56</v>
      </c>
      <c r="F54" s="69" t="s">
        <v>2173</v>
      </c>
      <c r="G54" s="9">
        <v>10</v>
      </c>
      <c r="H54" s="29"/>
    </row>
    <row r="55" spans="1:8">
      <c r="A55" s="214">
        <v>42758</v>
      </c>
      <c r="B55" s="68" t="s">
        <v>54</v>
      </c>
      <c r="C55" s="241" t="s">
        <v>96</v>
      </c>
      <c r="D55" s="69"/>
      <c r="E55" s="69"/>
      <c r="F55" s="69" t="s">
        <v>2174</v>
      </c>
      <c r="G55" s="9">
        <v>240</v>
      </c>
      <c r="H55" s="29"/>
    </row>
    <row r="56" spans="1:8">
      <c r="A56" s="214">
        <v>42758</v>
      </c>
      <c r="B56" s="68" t="s">
        <v>54</v>
      </c>
      <c r="C56" s="241" t="s">
        <v>96</v>
      </c>
      <c r="D56" s="69"/>
      <c r="E56" s="69"/>
      <c r="F56" s="69" t="s">
        <v>2175</v>
      </c>
      <c r="G56" s="9">
        <v>120</v>
      </c>
      <c r="H56" s="29"/>
    </row>
    <row r="57" spans="1:8">
      <c r="A57" s="214">
        <v>42777</v>
      </c>
      <c r="B57" s="69" t="s">
        <v>54</v>
      </c>
      <c r="C57" s="61" t="s">
        <v>144</v>
      </c>
      <c r="D57" s="69" t="s">
        <v>145</v>
      </c>
      <c r="E57" s="69" t="s">
        <v>56</v>
      </c>
      <c r="F57" s="69" t="s">
        <v>2176</v>
      </c>
      <c r="G57" s="9">
        <v>20</v>
      </c>
      <c r="H57" s="29"/>
    </row>
    <row r="58" spans="1:8">
      <c r="A58" s="214">
        <v>42777</v>
      </c>
      <c r="B58" s="69" t="s">
        <v>54</v>
      </c>
      <c r="C58" s="61" t="s">
        <v>38</v>
      </c>
      <c r="D58" s="69" t="s">
        <v>140</v>
      </c>
      <c r="E58" s="155" t="s">
        <v>56</v>
      </c>
      <c r="F58" s="69" t="s">
        <v>2177</v>
      </c>
      <c r="G58" s="9">
        <v>150</v>
      </c>
      <c r="H58" s="29"/>
    </row>
    <row r="59" spans="1:8">
      <c r="A59" s="214">
        <v>42784</v>
      </c>
      <c r="B59" s="155" t="s">
        <v>54</v>
      </c>
      <c r="C59" s="188" t="s">
        <v>127</v>
      </c>
      <c r="D59" s="157" t="s">
        <v>128</v>
      </c>
      <c r="E59" s="155" t="s">
        <v>56</v>
      </c>
      <c r="F59" s="69" t="s">
        <v>2178</v>
      </c>
      <c r="G59" s="9">
        <v>100</v>
      </c>
      <c r="H59" s="29"/>
    </row>
    <row r="60" spans="1:8">
      <c r="A60" s="214">
        <v>42784</v>
      </c>
      <c r="B60" s="155" t="s">
        <v>54</v>
      </c>
      <c r="C60" s="161" t="s">
        <v>27</v>
      </c>
      <c r="D60" s="162" t="s">
        <v>108</v>
      </c>
      <c r="E60" s="155" t="s">
        <v>56</v>
      </c>
      <c r="F60" s="69" t="s">
        <v>2179</v>
      </c>
      <c r="G60" s="9">
        <v>40</v>
      </c>
      <c r="H60" s="29"/>
    </row>
    <row r="61" spans="1:8">
      <c r="A61" s="214">
        <v>42784</v>
      </c>
      <c r="B61" s="155" t="s">
        <v>54</v>
      </c>
      <c r="C61" s="188" t="s">
        <v>30</v>
      </c>
      <c r="D61" s="157" t="s">
        <v>123</v>
      </c>
      <c r="E61" s="155" t="s">
        <v>56</v>
      </c>
      <c r="F61" s="69" t="s">
        <v>2180</v>
      </c>
      <c r="G61" s="9">
        <v>40</v>
      </c>
      <c r="H61" s="29"/>
    </row>
    <row r="62" spans="1:8">
      <c r="A62" s="214">
        <v>42784</v>
      </c>
      <c r="B62" s="155" t="s">
        <v>54</v>
      </c>
      <c r="C62" s="188" t="s">
        <v>30</v>
      </c>
      <c r="D62" s="157" t="s">
        <v>117</v>
      </c>
      <c r="E62" s="155" t="s">
        <v>56</v>
      </c>
      <c r="F62" s="69" t="s">
        <v>2163</v>
      </c>
      <c r="G62" s="9">
        <v>40</v>
      </c>
      <c r="H62" s="29"/>
    </row>
    <row r="63" spans="1:8">
      <c r="A63" s="214">
        <v>42784</v>
      </c>
      <c r="B63" s="155" t="s">
        <v>54</v>
      </c>
      <c r="C63" s="161" t="s">
        <v>27</v>
      </c>
      <c r="D63" s="162" t="s">
        <v>108</v>
      </c>
      <c r="E63" s="155" t="s">
        <v>56</v>
      </c>
      <c r="F63" s="69" t="s">
        <v>2129</v>
      </c>
      <c r="G63" s="9">
        <v>36</v>
      </c>
      <c r="H63" s="29"/>
    </row>
    <row r="64" ht="24" spans="1:8">
      <c r="A64" s="214">
        <v>42784</v>
      </c>
      <c r="B64" s="155" t="s">
        <v>54</v>
      </c>
      <c r="C64" s="54" t="s">
        <v>96</v>
      </c>
      <c r="D64" s="155" t="s">
        <v>792</v>
      </c>
      <c r="E64" s="155" t="s">
        <v>84</v>
      </c>
      <c r="F64" s="69" t="s">
        <v>2181</v>
      </c>
      <c r="G64" s="9">
        <v>280</v>
      </c>
      <c r="H64" s="29"/>
    </row>
    <row r="65" spans="1:8">
      <c r="A65" s="214">
        <v>42784</v>
      </c>
      <c r="B65" s="155" t="s">
        <v>54</v>
      </c>
      <c r="C65" s="188" t="s">
        <v>27</v>
      </c>
      <c r="D65" s="157" t="s">
        <v>130</v>
      </c>
      <c r="E65" s="155" t="s">
        <v>56</v>
      </c>
      <c r="F65" s="69" t="s">
        <v>2182</v>
      </c>
      <c r="G65" s="9">
        <v>300</v>
      </c>
      <c r="H65" s="29"/>
    </row>
    <row r="66" spans="1:8">
      <c r="A66" s="214">
        <v>42784</v>
      </c>
      <c r="B66" s="155" t="s">
        <v>54</v>
      </c>
      <c r="C66" s="188" t="s">
        <v>27</v>
      </c>
      <c r="D66" s="157" t="s">
        <v>131</v>
      </c>
      <c r="E66" s="155" t="s">
        <v>56</v>
      </c>
      <c r="F66" s="69" t="s">
        <v>2183</v>
      </c>
      <c r="G66" s="9">
        <v>180</v>
      </c>
      <c r="H66" s="29"/>
    </row>
    <row r="67" spans="1:8">
      <c r="A67" s="214">
        <v>42791</v>
      </c>
      <c r="B67" s="155" t="s">
        <v>54</v>
      </c>
      <c r="C67" s="161" t="s">
        <v>30</v>
      </c>
      <c r="D67" s="162" t="s">
        <v>114</v>
      </c>
      <c r="E67" s="155" t="s">
        <v>56</v>
      </c>
      <c r="F67" s="69" t="s">
        <v>2184</v>
      </c>
      <c r="G67" s="9">
        <v>42</v>
      </c>
      <c r="H67" s="29"/>
    </row>
    <row r="68" spans="1:8">
      <c r="A68" s="214">
        <v>42791</v>
      </c>
      <c r="B68" s="155" t="s">
        <v>54</v>
      </c>
      <c r="C68" s="161" t="s">
        <v>30</v>
      </c>
      <c r="D68" s="162" t="s">
        <v>114</v>
      </c>
      <c r="E68" s="155" t="s">
        <v>56</v>
      </c>
      <c r="F68" s="69" t="s">
        <v>2185</v>
      </c>
      <c r="G68" s="9">
        <v>50</v>
      </c>
      <c r="H68" s="29"/>
    </row>
    <row r="69" spans="1:8">
      <c r="A69" s="214">
        <v>42791</v>
      </c>
      <c r="B69" s="69" t="s">
        <v>54</v>
      </c>
      <c r="C69" s="61" t="s">
        <v>38</v>
      </c>
      <c r="D69" s="69" t="s">
        <v>140</v>
      </c>
      <c r="E69" s="155" t="s">
        <v>56</v>
      </c>
      <c r="F69" s="69" t="s">
        <v>2152</v>
      </c>
      <c r="G69" s="9">
        <v>14</v>
      </c>
      <c r="H69" s="29"/>
    </row>
    <row r="70" spans="1:8">
      <c r="A70" s="214">
        <v>42791</v>
      </c>
      <c r="B70" s="155" t="s">
        <v>54</v>
      </c>
      <c r="C70" s="161" t="s">
        <v>27</v>
      </c>
      <c r="D70" s="162" t="s">
        <v>108</v>
      </c>
      <c r="E70" s="155" t="s">
        <v>56</v>
      </c>
      <c r="F70" s="69" t="s">
        <v>2186</v>
      </c>
      <c r="G70" s="9">
        <v>35</v>
      </c>
      <c r="H70" s="29"/>
    </row>
    <row r="71" ht="24" spans="1:8">
      <c r="A71" s="214">
        <v>42791</v>
      </c>
      <c r="B71" s="69" t="s">
        <v>54</v>
      </c>
      <c r="C71" s="61" t="s">
        <v>38</v>
      </c>
      <c r="D71" s="69" t="s">
        <v>142</v>
      </c>
      <c r="E71" s="155" t="s">
        <v>56</v>
      </c>
      <c r="F71" s="69" t="s">
        <v>2187</v>
      </c>
      <c r="G71" s="9">
        <v>784</v>
      </c>
      <c r="H71" s="29"/>
    </row>
    <row r="72" ht="24" spans="1:8">
      <c r="A72" s="214">
        <v>42791</v>
      </c>
      <c r="B72" s="69" t="s">
        <v>54</v>
      </c>
      <c r="C72" s="61" t="s">
        <v>38</v>
      </c>
      <c r="D72" s="69" t="s">
        <v>142</v>
      </c>
      <c r="E72" s="155" t="s">
        <v>56</v>
      </c>
      <c r="F72" s="69" t="s">
        <v>2188</v>
      </c>
      <c r="G72" s="9">
        <v>640</v>
      </c>
      <c r="H72" s="29"/>
    </row>
    <row r="73" spans="1:8">
      <c r="A73" s="214">
        <v>42791</v>
      </c>
      <c r="B73" s="69" t="s">
        <v>54</v>
      </c>
      <c r="C73" s="61" t="s">
        <v>38</v>
      </c>
      <c r="D73" s="69" t="s">
        <v>140</v>
      </c>
      <c r="E73" s="155" t="s">
        <v>56</v>
      </c>
      <c r="F73" s="69" t="s">
        <v>2189</v>
      </c>
      <c r="G73" s="9">
        <v>100</v>
      </c>
      <c r="H73" s="29"/>
    </row>
    <row r="74" spans="1:8">
      <c r="A74" s="214">
        <v>42791</v>
      </c>
      <c r="B74" s="155" t="s">
        <v>54</v>
      </c>
      <c r="C74" s="161" t="s">
        <v>27</v>
      </c>
      <c r="D74" s="162" t="s">
        <v>109</v>
      </c>
      <c r="E74" s="155" t="s">
        <v>56</v>
      </c>
      <c r="F74" s="69" t="s">
        <v>2190</v>
      </c>
      <c r="G74" s="9">
        <v>20</v>
      </c>
      <c r="H74" s="29"/>
    </row>
    <row r="75" spans="1:8">
      <c r="A75" s="214">
        <v>42798</v>
      </c>
      <c r="B75" s="155" t="s">
        <v>54</v>
      </c>
      <c r="C75" s="188" t="s">
        <v>27</v>
      </c>
      <c r="D75" s="157" t="s">
        <v>131</v>
      </c>
      <c r="E75" s="155" t="s">
        <v>56</v>
      </c>
      <c r="F75" s="69" t="s">
        <v>2191</v>
      </c>
      <c r="G75" s="9">
        <v>55</v>
      </c>
      <c r="H75" s="29"/>
    </row>
    <row r="76" spans="1:8">
      <c r="A76" s="214">
        <v>42798</v>
      </c>
      <c r="B76" s="155" t="s">
        <v>54</v>
      </c>
      <c r="C76" s="188" t="s">
        <v>27</v>
      </c>
      <c r="D76" s="157" t="s">
        <v>130</v>
      </c>
      <c r="E76" s="155" t="s">
        <v>56</v>
      </c>
      <c r="F76" s="69" t="s">
        <v>2192</v>
      </c>
      <c r="G76" s="9">
        <v>555</v>
      </c>
      <c r="H76" s="29"/>
    </row>
    <row r="77" spans="1:8">
      <c r="A77" s="214">
        <v>42798</v>
      </c>
      <c r="B77" s="69" t="s">
        <v>54</v>
      </c>
      <c r="C77" s="61" t="s">
        <v>38</v>
      </c>
      <c r="D77" s="69" t="s">
        <v>142</v>
      </c>
      <c r="E77" s="155" t="s">
        <v>56</v>
      </c>
      <c r="F77" s="69" t="s">
        <v>2193</v>
      </c>
      <c r="G77" s="9">
        <v>40</v>
      </c>
      <c r="H77" s="29"/>
    </row>
    <row r="78" spans="1:8">
      <c r="A78" s="214">
        <v>42798</v>
      </c>
      <c r="B78" s="69" t="s">
        <v>54</v>
      </c>
      <c r="C78" s="61" t="s">
        <v>38</v>
      </c>
      <c r="D78" s="69" t="s">
        <v>142</v>
      </c>
      <c r="E78" s="155" t="s">
        <v>56</v>
      </c>
      <c r="F78" s="69" t="s">
        <v>2194</v>
      </c>
      <c r="G78" s="9">
        <v>40</v>
      </c>
      <c r="H78" s="29"/>
    </row>
    <row r="79" spans="1:8">
      <c r="A79" s="214">
        <v>42798</v>
      </c>
      <c r="B79" s="155" t="s">
        <v>54</v>
      </c>
      <c r="C79" s="161" t="s">
        <v>30</v>
      </c>
      <c r="D79" s="162" t="s">
        <v>114</v>
      </c>
      <c r="E79" s="155" t="s">
        <v>56</v>
      </c>
      <c r="F79" s="69" t="s">
        <v>2195</v>
      </c>
      <c r="G79" s="9">
        <v>10</v>
      </c>
      <c r="H79" s="29"/>
    </row>
    <row r="80" spans="1:8">
      <c r="A80" s="214">
        <v>42798</v>
      </c>
      <c r="B80" s="155" t="s">
        <v>54</v>
      </c>
      <c r="C80" s="161" t="s">
        <v>82</v>
      </c>
      <c r="D80" s="166" t="s">
        <v>102</v>
      </c>
      <c r="E80" s="68" t="s">
        <v>84</v>
      </c>
      <c r="F80" s="69" t="s">
        <v>2196</v>
      </c>
      <c r="G80" s="9">
        <v>18</v>
      </c>
      <c r="H80" s="29"/>
    </row>
    <row r="81" ht="24" spans="1:8">
      <c r="A81" s="214">
        <v>42798</v>
      </c>
      <c r="B81" s="69" t="s">
        <v>54</v>
      </c>
      <c r="C81" s="61" t="s">
        <v>96</v>
      </c>
      <c r="D81" s="69" t="s">
        <v>185</v>
      </c>
      <c r="E81" s="155" t="s">
        <v>56</v>
      </c>
      <c r="F81" s="69" t="s">
        <v>2197</v>
      </c>
      <c r="G81" s="9">
        <v>160</v>
      </c>
      <c r="H81" s="29"/>
    </row>
    <row r="82" ht="36" spans="1:8">
      <c r="A82" s="214">
        <v>42798</v>
      </c>
      <c r="B82" s="155" t="s">
        <v>54</v>
      </c>
      <c r="C82" s="156" t="s">
        <v>30</v>
      </c>
      <c r="D82" s="159" t="s">
        <v>283</v>
      </c>
      <c r="E82" s="160" t="s">
        <v>56</v>
      </c>
      <c r="F82" s="69" t="s">
        <v>2198</v>
      </c>
      <c r="G82" s="9">
        <v>605</v>
      </c>
      <c r="H82" s="29"/>
    </row>
    <row r="83" spans="1:8">
      <c r="A83" s="214">
        <v>42798</v>
      </c>
      <c r="B83" s="69" t="s">
        <v>54</v>
      </c>
      <c r="C83" s="61" t="s">
        <v>38</v>
      </c>
      <c r="D83" s="69" t="s">
        <v>138</v>
      </c>
      <c r="E83" s="155" t="s">
        <v>56</v>
      </c>
      <c r="F83" s="69" t="s">
        <v>2199</v>
      </c>
      <c r="G83" s="9">
        <v>125</v>
      </c>
      <c r="H83" s="29"/>
    </row>
    <row r="84" spans="1:8">
      <c r="A84" s="214">
        <v>42798</v>
      </c>
      <c r="B84" s="69" t="s">
        <v>54</v>
      </c>
      <c r="C84" s="61" t="s">
        <v>96</v>
      </c>
      <c r="D84" s="69" t="s">
        <v>187</v>
      </c>
      <c r="E84" s="155" t="s">
        <v>56</v>
      </c>
      <c r="F84" s="69" t="s">
        <v>2200</v>
      </c>
      <c r="G84" s="9">
        <v>50</v>
      </c>
      <c r="H84" s="29"/>
    </row>
    <row r="85" ht="24" spans="1:8">
      <c r="A85" s="214">
        <v>42798</v>
      </c>
      <c r="B85" s="155" t="s">
        <v>54</v>
      </c>
      <c r="C85" s="161" t="s">
        <v>40</v>
      </c>
      <c r="D85" s="162" t="s">
        <v>107</v>
      </c>
      <c r="E85" s="155" t="s">
        <v>56</v>
      </c>
      <c r="F85" s="69" t="s">
        <v>2201</v>
      </c>
      <c r="G85" s="9">
        <v>40</v>
      </c>
      <c r="H85" s="29"/>
    </row>
    <row r="86" ht="36" spans="1:8">
      <c r="A86" s="214">
        <v>42798</v>
      </c>
      <c r="B86" s="155" t="s">
        <v>54</v>
      </c>
      <c r="C86" s="156" t="s">
        <v>30</v>
      </c>
      <c r="D86" s="159" t="s">
        <v>285</v>
      </c>
      <c r="E86" s="160" t="s">
        <v>56</v>
      </c>
      <c r="F86" s="69" t="s">
        <v>2202</v>
      </c>
      <c r="G86" s="9">
        <v>320</v>
      </c>
      <c r="H86" s="29"/>
    </row>
    <row r="87" spans="1:8">
      <c r="A87" s="214">
        <v>42798</v>
      </c>
      <c r="B87" s="155" t="s">
        <v>54</v>
      </c>
      <c r="C87" s="156" t="s">
        <v>36</v>
      </c>
      <c r="D87" s="159" t="s">
        <v>279</v>
      </c>
      <c r="E87" s="160" t="s">
        <v>56</v>
      </c>
      <c r="F87" s="69" t="s">
        <v>2129</v>
      </c>
      <c r="G87" s="9">
        <v>36</v>
      </c>
      <c r="H87" s="29"/>
    </row>
    <row r="88" spans="1:8">
      <c r="A88" s="214">
        <v>42798</v>
      </c>
      <c r="B88" s="155" t="s">
        <v>54</v>
      </c>
      <c r="C88" s="156" t="s">
        <v>36</v>
      </c>
      <c r="D88" s="159" t="s">
        <v>279</v>
      </c>
      <c r="E88" s="160" t="s">
        <v>56</v>
      </c>
      <c r="F88" s="69" t="s">
        <v>2203</v>
      </c>
      <c r="G88" s="9">
        <v>18</v>
      </c>
      <c r="H88" s="29"/>
    </row>
    <row r="89" spans="1:8">
      <c r="A89" s="214">
        <v>42798</v>
      </c>
      <c r="B89" s="155" t="s">
        <v>54</v>
      </c>
      <c r="C89" s="54" t="s">
        <v>96</v>
      </c>
      <c r="D89" s="155" t="s">
        <v>792</v>
      </c>
      <c r="E89" s="155" t="s">
        <v>84</v>
      </c>
      <c r="F89" s="69" t="s">
        <v>2204</v>
      </c>
      <c r="G89" s="9">
        <v>40</v>
      </c>
      <c r="H89" s="29"/>
    </row>
    <row r="90" ht="24" spans="1:8">
      <c r="A90" s="214">
        <v>42798</v>
      </c>
      <c r="B90" s="155" t="s">
        <v>54</v>
      </c>
      <c r="C90" s="61" t="s">
        <v>96</v>
      </c>
      <c r="D90" s="165" t="s">
        <v>161</v>
      </c>
      <c r="E90" s="242" t="s">
        <v>162</v>
      </c>
      <c r="F90" s="69" t="s">
        <v>2205</v>
      </c>
      <c r="G90" s="9">
        <v>1092</v>
      </c>
      <c r="H90" s="29"/>
    </row>
    <row r="91" spans="1:8">
      <c r="A91" s="214">
        <v>42798</v>
      </c>
      <c r="B91" s="155" t="s">
        <v>54</v>
      </c>
      <c r="C91" s="161" t="s">
        <v>27</v>
      </c>
      <c r="D91" s="162" t="s">
        <v>108</v>
      </c>
      <c r="E91" s="155" t="s">
        <v>56</v>
      </c>
      <c r="F91" s="69" t="s">
        <v>2206</v>
      </c>
      <c r="G91" s="9">
        <v>60</v>
      </c>
      <c r="H91" s="29"/>
    </row>
    <row r="92" spans="1:8">
      <c r="A92" s="214">
        <v>42798</v>
      </c>
      <c r="B92" s="155" t="s">
        <v>54</v>
      </c>
      <c r="C92" s="188" t="s">
        <v>127</v>
      </c>
      <c r="D92" s="157" t="s">
        <v>128</v>
      </c>
      <c r="E92" s="155" t="s">
        <v>56</v>
      </c>
      <c r="F92" s="69"/>
      <c r="G92" s="9">
        <v>20</v>
      </c>
      <c r="H92" s="29"/>
    </row>
    <row r="93" spans="1:8">
      <c r="A93" s="214">
        <v>42798</v>
      </c>
      <c r="B93" s="155" t="s">
        <v>54</v>
      </c>
      <c r="C93" s="188" t="s">
        <v>27</v>
      </c>
      <c r="D93" s="157" t="s">
        <v>130</v>
      </c>
      <c r="E93" s="155" t="s">
        <v>56</v>
      </c>
      <c r="F93" s="69" t="s">
        <v>2207</v>
      </c>
      <c r="G93" s="9">
        <v>40</v>
      </c>
      <c r="H93" s="29"/>
    </row>
    <row r="94" spans="1:8">
      <c r="A94" s="214">
        <v>42798</v>
      </c>
      <c r="B94" s="69" t="s">
        <v>54</v>
      </c>
      <c r="C94" s="61" t="s">
        <v>38</v>
      </c>
      <c r="D94" s="69" t="s">
        <v>138</v>
      </c>
      <c r="E94" s="155" t="s">
        <v>56</v>
      </c>
      <c r="F94" s="69" t="s">
        <v>2208</v>
      </c>
      <c r="G94" s="9">
        <v>110</v>
      </c>
      <c r="H94" s="29"/>
    </row>
    <row r="95" spans="1:8">
      <c r="A95" s="214">
        <v>42805</v>
      </c>
      <c r="B95" s="69" t="s">
        <v>54</v>
      </c>
      <c r="C95" s="61" t="s">
        <v>96</v>
      </c>
      <c r="D95" s="69">
        <v>16005</v>
      </c>
      <c r="E95" s="155" t="s">
        <v>56</v>
      </c>
      <c r="F95" s="69" t="s">
        <v>2209</v>
      </c>
      <c r="G95" s="9">
        <v>80</v>
      </c>
      <c r="H95" s="29"/>
    </row>
    <row r="96" spans="1:8">
      <c r="A96" s="214">
        <v>42805</v>
      </c>
      <c r="B96" s="69" t="s">
        <v>54</v>
      </c>
      <c r="C96" s="61" t="s">
        <v>38</v>
      </c>
      <c r="D96" s="69" t="s">
        <v>142</v>
      </c>
      <c r="E96" s="155" t="s">
        <v>56</v>
      </c>
      <c r="F96" s="69" t="s">
        <v>2210</v>
      </c>
      <c r="G96" s="9">
        <v>200</v>
      </c>
      <c r="H96" s="29"/>
    </row>
    <row r="97" spans="1:8">
      <c r="A97" s="214">
        <v>42805</v>
      </c>
      <c r="B97" s="155" t="s">
        <v>54</v>
      </c>
      <c r="C97" s="188" t="s">
        <v>27</v>
      </c>
      <c r="D97" s="157" t="s">
        <v>131</v>
      </c>
      <c r="E97" s="155" t="s">
        <v>56</v>
      </c>
      <c r="F97" s="69" t="s">
        <v>2211</v>
      </c>
      <c r="G97" s="9">
        <v>40</v>
      </c>
      <c r="H97" s="29"/>
    </row>
    <row r="98" spans="1:8">
      <c r="A98" s="214">
        <v>42805</v>
      </c>
      <c r="B98" s="69" t="s">
        <v>54</v>
      </c>
      <c r="C98" s="61" t="s">
        <v>96</v>
      </c>
      <c r="D98" s="69" t="s">
        <v>189</v>
      </c>
      <c r="E98" s="155" t="s">
        <v>56</v>
      </c>
      <c r="F98" s="69" t="s">
        <v>2212</v>
      </c>
      <c r="G98" s="9">
        <v>120</v>
      </c>
      <c r="H98" s="29"/>
    </row>
    <row r="99" spans="1:8">
      <c r="A99" s="214">
        <v>42805</v>
      </c>
      <c r="B99" s="69" t="s">
        <v>54</v>
      </c>
      <c r="C99" s="61" t="s">
        <v>38</v>
      </c>
      <c r="D99" s="69" t="s">
        <v>138</v>
      </c>
      <c r="E99" s="155" t="s">
        <v>56</v>
      </c>
      <c r="F99" s="69" t="s">
        <v>2213</v>
      </c>
      <c r="G99" s="9">
        <v>60</v>
      </c>
      <c r="H99" s="29"/>
    </row>
    <row r="100" ht="24" spans="1:8">
      <c r="A100" s="214">
        <v>42805</v>
      </c>
      <c r="B100" s="155" t="s">
        <v>54</v>
      </c>
      <c r="C100" s="156" t="s">
        <v>30</v>
      </c>
      <c r="D100" s="159" t="s">
        <v>283</v>
      </c>
      <c r="E100" s="160" t="s">
        <v>56</v>
      </c>
      <c r="F100" s="69" t="s">
        <v>2214</v>
      </c>
      <c r="G100" s="9">
        <v>221</v>
      </c>
      <c r="H100" s="29"/>
    </row>
    <row r="101" spans="1:8">
      <c r="A101" s="214">
        <v>42805</v>
      </c>
      <c r="B101" s="155" t="s">
        <v>54</v>
      </c>
      <c r="C101" s="156" t="s">
        <v>36</v>
      </c>
      <c r="D101" s="159" t="s">
        <v>293</v>
      </c>
      <c r="E101" s="160" t="s">
        <v>56</v>
      </c>
      <c r="F101" s="69" t="s">
        <v>2215</v>
      </c>
      <c r="G101" s="9">
        <v>210</v>
      </c>
      <c r="H101" s="29"/>
    </row>
    <row r="102" spans="1:8">
      <c r="A102" s="214">
        <v>42812</v>
      </c>
      <c r="B102" s="69" t="s">
        <v>54</v>
      </c>
      <c r="C102" s="61" t="s">
        <v>38</v>
      </c>
      <c r="D102" s="69" t="s">
        <v>142</v>
      </c>
      <c r="E102" s="155" t="s">
        <v>56</v>
      </c>
      <c r="F102" s="69" t="s">
        <v>2193</v>
      </c>
      <c r="G102" s="9">
        <v>40</v>
      </c>
      <c r="H102" s="29"/>
    </row>
    <row r="103" spans="1:8">
      <c r="A103" s="214">
        <v>42812</v>
      </c>
      <c r="B103" s="155" t="s">
        <v>54</v>
      </c>
      <c r="C103" s="156" t="s">
        <v>36</v>
      </c>
      <c r="D103" s="159" t="s">
        <v>293</v>
      </c>
      <c r="E103" s="160" t="s">
        <v>56</v>
      </c>
      <c r="F103" s="69" t="s">
        <v>2216</v>
      </c>
      <c r="G103" s="9">
        <v>198</v>
      </c>
      <c r="H103" s="29"/>
    </row>
    <row r="104" spans="1:8">
      <c r="A104" s="214">
        <v>42812</v>
      </c>
      <c r="B104" s="69" t="s">
        <v>54</v>
      </c>
      <c r="C104" s="61" t="s">
        <v>38</v>
      </c>
      <c r="D104" s="69" t="s">
        <v>212</v>
      </c>
      <c r="E104" s="155" t="s">
        <v>56</v>
      </c>
      <c r="F104" s="69" t="s">
        <v>2193</v>
      </c>
      <c r="G104" s="9">
        <v>40</v>
      </c>
      <c r="H104" s="29"/>
    </row>
    <row r="105" spans="1:8">
      <c r="A105" s="214">
        <v>42812</v>
      </c>
      <c r="B105" s="155" t="s">
        <v>54</v>
      </c>
      <c r="C105" s="61" t="s">
        <v>96</v>
      </c>
      <c r="D105" s="165" t="s">
        <v>161</v>
      </c>
      <c r="E105" s="242" t="s">
        <v>162</v>
      </c>
      <c r="F105" s="69" t="s">
        <v>2217</v>
      </c>
      <c r="G105" s="9">
        <v>770</v>
      </c>
      <c r="H105" s="29"/>
    </row>
    <row r="106" spans="1:8">
      <c r="A106" s="214">
        <v>42812</v>
      </c>
      <c r="B106" s="155" t="s">
        <v>54</v>
      </c>
      <c r="C106" s="188" t="s">
        <v>27</v>
      </c>
      <c r="D106" s="157" t="s">
        <v>130</v>
      </c>
      <c r="E106" s="155" t="s">
        <v>56</v>
      </c>
      <c r="F106" s="69" t="s">
        <v>2218</v>
      </c>
      <c r="G106" s="9">
        <v>120</v>
      </c>
      <c r="H106" s="29"/>
    </row>
    <row r="107" spans="1:8">
      <c r="A107" s="214">
        <v>42812</v>
      </c>
      <c r="B107" s="69" t="s">
        <v>54</v>
      </c>
      <c r="C107" s="61" t="s">
        <v>38</v>
      </c>
      <c r="D107" s="69" t="s">
        <v>212</v>
      </c>
      <c r="E107" s="155" t="s">
        <v>56</v>
      </c>
      <c r="F107" s="69" t="s">
        <v>2219</v>
      </c>
      <c r="G107" s="9">
        <v>640</v>
      </c>
      <c r="H107" s="29"/>
    </row>
    <row r="108" spans="1:8">
      <c r="A108" s="214">
        <v>42812</v>
      </c>
      <c r="B108" s="69" t="s">
        <v>54</v>
      </c>
      <c r="C108" s="61" t="s">
        <v>1606</v>
      </c>
      <c r="D108" s="69" t="s">
        <v>196</v>
      </c>
      <c r="E108" s="155" t="s">
        <v>56</v>
      </c>
      <c r="F108" s="69" t="s">
        <v>2220</v>
      </c>
      <c r="G108" s="9">
        <v>480</v>
      </c>
      <c r="H108" s="29"/>
    </row>
    <row r="109" spans="1:8">
      <c r="A109" s="214">
        <v>42812</v>
      </c>
      <c r="B109" s="69" t="s">
        <v>54</v>
      </c>
      <c r="C109" s="61" t="s">
        <v>1606</v>
      </c>
      <c r="D109" s="69" t="s">
        <v>2221</v>
      </c>
      <c r="E109" s="155" t="s">
        <v>56</v>
      </c>
      <c r="F109" s="69" t="s">
        <v>2222</v>
      </c>
      <c r="G109" s="9">
        <v>375</v>
      </c>
      <c r="H109" s="29"/>
    </row>
    <row r="110" spans="1:8">
      <c r="A110" s="214">
        <v>42812</v>
      </c>
      <c r="B110" s="69" t="s">
        <v>54</v>
      </c>
      <c r="C110" s="61" t="s">
        <v>1606</v>
      </c>
      <c r="D110" s="69" t="s">
        <v>1012</v>
      </c>
      <c r="E110" s="155" t="s">
        <v>56</v>
      </c>
      <c r="F110" s="69" t="s">
        <v>2223</v>
      </c>
      <c r="G110" s="9">
        <v>297</v>
      </c>
      <c r="H110" s="29"/>
    </row>
    <row r="111" spans="1:8">
      <c r="A111" s="214">
        <v>42812</v>
      </c>
      <c r="B111" s="69" t="s">
        <v>54</v>
      </c>
      <c r="C111" s="61" t="s">
        <v>1606</v>
      </c>
      <c r="D111" s="69" t="s">
        <v>196</v>
      </c>
      <c r="E111" s="155" t="s">
        <v>56</v>
      </c>
      <c r="F111" s="69" t="s">
        <v>2224</v>
      </c>
      <c r="G111" s="9">
        <v>30</v>
      </c>
      <c r="H111" s="29"/>
    </row>
    <row r="112" spans="1:8">
      <c r="A112" s="214">
        <v>42812</v>
      </c>
      <c r="B112" s="69" t="s">
        <v>54</v>
      </c>
      <c r="C112" s="61" t="s">
        <v>38</v>
      </c>
      <c r="D112" s="69" t="s">
        <v>212</v>
      </c>
      <c r="E112" s="155" t="s">
        <v>56</v>
      </c>
      <c r="F112" s="69" t="s">
        <v>2225</v>
      </c>
      <c r="G112" s="9">
        <v>30</v>
      </c>
      <c r="H112" s="29"/>
    </row>
    <row r="113" spans="1:8">
      <c r="A113" s="214">
        <v>42812</v>
      </c>
      <c r="B113" s="69" t="s">
        <v>54</v>
      </c>
      <c r="C113" s="61" t="s">
        <v>1606</v>
      </c>
      <c r="D113" s="69" t="s">
        <v>2221</v>
      </c>
      <c r="E113" s="155" t="s">
        <v>56</v>
      </c>
      <c r="F113" s="69" t="s">
        <v>2226</v>
      </c>
      <c r="G113" s="9">
        <v>200</v>
      </c>
      <c r="H113" s="29"/>
    </row>
    <row r="114" spans="1:8">
      <c r="A114" s="214">
        <v>42812</v>
      </c>
      <c r="B114" s="69" t="s">
        <v>54</v>
      </c>
      <c r="C114" s="61" t="s">
        <v>1606</v>
      </c>
      <c r="D114" s="69" t="s">
        <v>196</v>
      </c>
      <c r="E114" s="155" t="s">
        <v>56</v>
      </c>
      <c r="F114" s="69" t="s">
        <v>2227</v>
      </c>
      <c r="G114" s="9">
        <v>90</v>
      </c>
      <c r="H114" s="29"/>
    </row>
    <row r="115" spans="1:8">
      <c r="A115" s="214">
        <v>42812</v>
      </c>
      <c r="B115" s="69" t="s">
        <v>54</v>
      </c>
      <c r="C115" s="61" t="s">
        <v>1606</v>
      </c>
      <c r="D115" s="69" t="s">
        <v>1012</v>
      </c>
      <c r="E115" s="155" t="s">
        <v>56</v>
      </c>
      <c r="F115" s="69" t="s">
        <v>2228</v>
      </c>
      <c r="G115" s="9">
        <v>80</v>
      </c>
      <c r="H115" s="29"/>
    </row>
    <row r="116" spans="1:8">
      <c r="A116" s="214">
        <v>42812</v>
      </c>
      <c r="B116" s="69" t="s">
        <v>54</v>
      </c>
      <c r="C116" s="61" t="s">
        <v>197</v>
      </c>
      <c r="D116" s="69" t="s">
        <v>198</v>
      </c>
      <c r="E116" s="155" t="s">
        <v>56</v>
      </c>
      <c r="F116" s="69" t="s">
        <v>2229</v>
      </c>
      <c r="G116" s="9">
        <v>20</v>
      </c>
      <c r="H116" s="29"/>
    </row>
    <row r="117" spans="1:8">
      <c r="A117" s="214">
        <v>42812</v>
      </c>
      <c r="B117" s="155" t="s">
        <v>54</v>
      </c>
      <c r="C117" s="61" t="s">
        <v>96</v>
      </c>
      <c r="D117" s="165" t="s">
        <v>159</v>
      </c>
      <c r="E117" s="242" t="s">
        <v>160</v>
      </c>
      <c r="F117" s="69" t="s">
        <v>2230</v>
      </c>
      <c r="G117" s="9">
        <v>200</v>
      </c>
      <c r="H117" s="29"/>
    </row>
    <row r="118" spans="1:8">
      <c r="A118" s="214">
        <v>42819</v>
      </c>
      <c r="B118" s="168" t="s">
        <v>54</v>
      </c>
      <c r="C118" s="189" t="s">
        <v>37</v>
      </c>
      <c r="D118" s="168" t="s">
        <v>210</v>
      </c>
      <c r="E118" s="155" t="s">
        <v>56</v>
      </c>
      <c r="F118" s="69" t="s">
        <v>2141</v>
      </c>
      <c r="G118" s="9">
        <v>16</v>
      </c>
      <c r="H118" s="29"/>
    </row>
    <row r="119" spans="1:8">
      <c r="A119" s="214">
        <v>42819</v>
      </c>
      <c r="B119" s="155" t="s">
        <v>54</v>
      </c>
      <c r="C119" s="156" t="s">
        <v>27</v>
      </c>
      <c r="D119" s="159" t="s">
        <v>292</v>
      </c>
      <c r="E119" s="160" t="s">
        <v>56</v>
      </c>
      <c r="F119" s="69" t="s">
        <v>2231</v>
      </c>
      <c r="G119" s="9">
        <v>40</v>
      </c>
      <c r="H119" s="29"/>
    </row>
    <row r="120" spans="1:8">
      <c r="A120" s="214">
        <v>42819</v>
      </c>
      <c r="B120" s="155" t="s">
        <v>54</v>
      </c>
      <c r="C120" s="161" t="s">
        <v>96</v>
      </c>
      <c r="D120" s="166" t="s">
        <v>97</v>
      </c>
      <c r="E120" s="159" t="s">
        <v>84</v>
      </c>
      <c r="F120" s="69" t="s">
        <v>2232</v>
      </c>
      <c r="G120" s="9">
        <v>48</v>
      </c>
      <c r="H120" s="29"/>
    </row>
    <row r="121" ht="36" spans="1:8">
      <c r="A121" s="214">
        <v>42819</v>
      </c>
      <c r="B121" s="168" t="s">
        <v>54</v>
      </c>
      <c r="C121" s="189" t="s">
        <v>38</v>
      </c>
      <c r="D121" s="168" t="s">
        <v>212</v>
      </c>
      <c r="E121" s="155" t="s">
        <v>56</v>
      </c>
      <c r="F121" s="69" t="s">
        <v>2233</v>
      </c>
      <c r="G121" s="9">
        <v>714</v>
      </c>
      <c r="H121" s="29"/>
    </row>
    <row r="122" spans="1:8">
      <c r="A122" s="214">
        <v>42819</v>
      </c>
      <c r="B122" s="155" t="s">
        <v>54</v>
      </c>
      <c r="C122" s="156" t="s">
        <v>144</v>
      </c>
      <c r="D122" s="159" t="s">
        <v>298</v>
      </c>
      <c r="E122" s="160" t="s">
        <v>56</v>
      </c>
      <c r="F122" s="69" t="s">
        <v>2234</v>
      </c>
      <c r="G122" s="9">
        <v>38</v>
      </c>
      <c r="H122" s="29"/>
    </row>
    <row r="123" spans="1:8">
      <c r="A123" s="214">
        <v>42819</v>
      </c>
      <c r="B123" s="155" t="s">
        <v>54</v>
      </c>
      <c r="C123" s="189" t="s">
        <v>96</v>
      </c>
      <c r="D123" s="165" t="s">
        <v>161</v>
      </c>
      <c r="E123" s="242" t="s">
        <v>162</v>
      </c>
      <c r="F123" s="69" t="s">
        <v>2235</v>
      </c>
      <c r="G123" s="9">
        <v>20</v>
      </c>
      <c r="H123" s="29"/>
    </row>
    <row r="124" spans="1:8">
      <c r="A124" s="214">
        <v>42819</v>
      </c>
      <c r="B124" s="155" t="s">
        <v>54</v>
      </c>
      <c r="C124" s="61" t="s">
        <v>33</v>
      </c>
      <c r="D124" s="69" t="s">
        <v>2236</v>
      </c>
      <c r="E124" s="160" t="s">
        <v>56</v>
      </c>
      <c r="F124" s="69" t="s">
        <v>2237</v>
      </c>
      <c r="G124" s="9">
        <v>56</v>
      </c>
      <c r="H124" s="29"/>
    </row>
    <row r="125" ht="48" spans="1:8">
      <c r="A125" s="214">
        <v>42819</v>
      </c>
      <c r="B125" s="168" t="s">
        <v>54</v>
      </c>
      <c r="C125" s="189" t="s">
        <v>144</v>
      </c>
      <c r="D125" s="168" t="s">
        <v>199</v>
      </c>
      <c r="E125" s="155" t="s">
        <v>56</v>
      </c>
      <c r="F125" s="69" t="s">
        <v>2238</v>
      </c>
      <c r="G125" s="9">
        <v>626</v>
      </c>
      <c r="H125" s="29"/>
    </row>
    <row r="126" spans="1:8">
      <c r="A126" s="214">
        <v>42819</v>
      </c>
      <c r="B126" s="155" t="s">
        <v>54</v>
      </c>
      <c r="C126" s="156" t="s">
        <v>340</v>
      </c>
      <c r="D126" s="159" t="s">
        <v>341</v>
      </c>
      <c r="E126" s="160" t="s">
        <v>56</v>
      </c>
      <c r="F126" s="69" t="s">
        <v>2239</v>
      </c>
      <c r="G126" s="9">
        <v>36</v>
      </c>
      <c r="H126" s="29"/>
    </row>
    <row r="127" spans="1:8">
      <c r="A127" s="214">
        <v>42819</v>
      </c>
      <c r="B127" s="69" t="s">
        <v>54</v>
      </c>
      <c r="C127" s="61" t="s">
        <v>38</v>
      </c>
      <c r="D127" s="69" t="s">
        <v>142</v>
      </c>
      <c r="E127" s="155" t="s">
        <v>56</v>
      </c>
      <c r="F127" s="69" t="s">
        <v>2240</v>
      </c>
      <c r="G127" s="9">
        <v>40</v>
      </c>
      <c r="H127" s="29"/>
    </row>
    <row r="128" spans="1:8">
      <c r="A128" s="214">
        <v>42819</v>
      </c>
      <c r="B128" s="155" t="s">
        <v>54</v>
      </c>
      <c r="C128" s="156" t="s">
        <v>27</v>
      </c>
      <c r="D128" s="159" t="s">
        <v>339</v>
      </c>
      <c r="E128" s="160" t="s">
        <v>56</v>
      </c>
      <c r="F128" s="69" t="s">
        <v>2241</v>
      </c>
      <c r="G128" s="9">
        <v>54</v>
      </c>
      <c r="H128" s="29"/>
    </row>
    <row r="129" spans="1:8">
      <c r="A129" s="214">
        <v>42819</v>
      </c>
      <c r="B129" s="155" t="s">
        <v>54</v>
      </c>
      <c r="C129" s="156" t="s">
        <v>30</v>
      </c>
      <c r="D129" s="159" t="s">
        <v>285</v>
      </c>
      <c r="E129" s="160" t="s">
        <v>56</v>
      </c>
      <c r="F129" s="69" t="s">
        <v>2242</v>
      </c>
      <c r="G129" s="9">
        <v>88</v>
      </c>
      <c r="H129" s="29"/>
    </row>
    <row r="130" spans="1:8">
      <c r="A130" s="214">
        <v>42819</v>
      </c>
      <c r="B130" s="168" t="s">
        <v>54</v>
      </c>
      <c r="C130" s="189" t="s">
        <v>37</v>
      </c>
      <c r="D130" s="168" t="s">
        <v>211</v>
      </c>
      <c r="E130" s="155" t="s">
        <v>56</v>
      </c>
      <c r="F130" s="69" t="s">
        <v>2243</v>
      </c>
      <c r="G130" s="9">
        <v>54</v>
      </c>
      <c r="H130" s="29"/>
    </row>
    <row r="131" spans="1:8">
      <c r="A131" s="214">
        <v>42819</v>
      </c>
      <c r="B131" s="155" t="s">
        <v>54</v>
      </c>
      <c r="C131" s="156" t="s">
        <v>144</v>
      </c>
      <c r="D131" s="159" t="s">
        <v>298</v>
      </c>
      <c r="E131" s="160" t="s">
        <v>56</v>
      </c>
      <c r="F131" s="69" t="s">
        <v>2244</v>
      </c>
      <c r="G131" s="9">
        <v>200</v>
      </c>
      <c r="H131" s="29"/>
    </row>
    <row r="132" spans="1:8">
      <c r="A132" s="214">
        <v>42819</v>
      </c>
      <c r="B132" s="155" t="s">
        <v>54</v>
      </c>
      <c r="C132" s="156" t="s">
        <v>144</v>
      </c>
      <c r="D132" s="159" t="s">
        <v>298</v>
      </c>
      <c r="E132" s="160" t="s">
        <v>56</v>
      </c>
      <c r="F132" s="69" t="s">
        <v>2245</v>
      </c>
      <c r="G132" s="9">
        <v>168</v>
      </c>
      <c r="H132" s="29"/>
    </row>
    <row r="133" ht="24" spans="1:8">
      <c r="A133" s="214">
        <v>42819</v>
      </c>
      <c r="B133" s="155" t="s">
        <v>54</v>
      </c>
      <c r="C133" s="156" t="s">
        <v>30</v>
      </c>
      <c r="D133" s="159" t="s">
        <v>283</v>
      </c>
      <c r="E133" s="160" t="s">
        <v>56</v>
      </c>
      <c r="F133" s="69" t="s">
        <v>2246</v>
      </c>
      <c r="G133" s="9">
        <v>524</v>
      </c>
      <c r="H133" s="29"/>
    </row>
    <row r="134" spans="1:8">
      <c r="A134" s="214">
        <v>42819</v>
      </c>
      <c r="B134" s="155" t="s">
        <v>54</v>
      </c>
      <c r="C134" s="156" t="s">
        <v>27</v>
      </c>
      <c r="D134" s="159" t="s">
        <v>339</v>
      </c>
      <c r="E134" s="160" t="s">
        <v>56</v>
      </c>
      <c r="F134" s="69" t="s">
        <v>2247</v>
      </c>
      <c r="G134" s="9">
        <v>15</v>
      </c>
      <c r="H134" s="29"/>
    </row>
    <row r="135" spans="1:8">
      <c r="A135" s="214">
        <v>42830</v>
      </c>
      <c r="B135" s="155" t="s">
        <v>54</v>
      </c>
      <c r="C135" s="189" t="s">
        <v>96</v>
      </c>
      <c r="D135" s="165" t="s">
        <v>161</v>
      </c>
      <c r="E135" s="242" t="s">
        <v>162</v>
      </c>
      <c r="F135" s="69" t="s">
        <v>2248</v>
      </c>
      <c r="G135" s="9">
        <v>50</v>
      </c>
      <c r="H135" s="29"/>
    </row>
    <row r="136" ht="24" spans="1:8">
      <c r="A136" s="214">
        <v>42830</v>
      </c>
      <c r="B136" s="155" t="s">
        <v>54</v>
      </c>
      <c r="C136" s="156" t="s">
        <v>30</v>
      </c>
      <c r="D136" s="159" t="s">
        <v>364</v>
      </c>
      <c r="E136" s="160" t="s">
        <v>56</v>
      </c>
      <c r="F136" s="69" t="s">
        <v>2249</v>
      </c>
      <c r="G136" s="9">
        <v>380</v>
      </c>
      <c r="H136" s="29"/>
    </row>
    <row r="137" spans="1:8">
      <c r="A137" s="214">
        <v>42830</v>
      </c>
      <c r="B137" s="155" t="s">
        <v>54</v>
      </c>
      <c r="C137" s="156" t="s">
        <v>38</v>
      </c>
      <c r="D137" s="159" t="s">
        <v>318</v>
      </c>
      <c r="E137" s="160" t="s">
        <v>56</v>
      </c>
      <c r="F137" s="69" t="s">
        <v>2250</v>
      </c>
      <c r="G137" s="9">
        <v>40</v>
      </c>
      <c r="H137" s="29"/>
    </row>
    <row r="138" spans="1:8">
      <c r="A138" s="214">
        <v>42830</v>
      </c>
      <c r="B138" s="155" t="s">
        <v>54</v>
      </c>
      <c r="C138" s="156" t="s">
        <v>38</v>
      </c>
      <c r="D138" s="159" t="s">
        <v>317</v>
      </c>
      <c r="E138" s="160" t="s">
        <v>56</v>
      </c>
      <c r="F138" s="69" t="s">
        <v>2251</v>
      </c>
      <c r="G138" s="9">
        <v>24</v>
      </c>
      <c r="H138" s="29"/>
    </row>
    <row r="139" ht="24" spans="1:8">
      <c r="A139" s="214">
        <v>42830</v>
      </c>
      <c r="B139" s="168" t="s">
        <v>54</v>
      </c>
      <c r="C139" s="189" t="s">
        <v>144</v>
      </c>
      <c r="D139" s="168" t="s">
        <v>219</v>
      </c>
      <c r="E139" s="155" t="s">
        <v>56</v>
      </c>
      <c r="F139" s="69" t="s">
        <v>2252</v>
      </c>
      <c r="G139" s="9">
        <v>141</v>
      </c>
      <c r="H139" s="29"/>
    </row>
    <row r="140" ht="36" spans="1:8">
      <c r="A140" s="214">
        <v>42830</v>
      </c>
      <c r="B140" s="155" t="s">
        <v>54</v>
      </c>
      <c r="C140" s="156" t="s">
        <v>39</v>
      </c>
      <c r="D140" s="159" t="s">
        <v>363</v>
      </c>
      <c r="E140" s="160" t="s">
        <v>56</v>
      </c>
      <c r="F140" s="69" t="s">
        <v>2253</v>
      </c>
      <c r="G140" s="9">
        <v>334</v>
      </c>
      <c r="H140" s="29"/>
    </row>
    <row r="141" spans="1:8">
      <c r="A141" s="214">
        <v>42830</v>
      </c>
      <c r="B141" s="155" t="s">
        <v>54</v>
      </c>
      <c r="C141" s="161" t="s">
        <v>30</v>
      </c>
      <c r="D141" s="162" t="s">
        <v>114</v>
      </c>
      <c r="E141" s="155" t="s">
        <v>56</v>
      </c>
      <c r="F141" s="69" t="s">
        <v>2254</v>
      </c>
      <c r="G141" s="9">
        <v>40</v>
      </c>
      <c r="H141" s="29"/>
    </row>
    <row r="142" spans="1:8">
      <c r="A142" s="214">
        <v>42830</v>
      </c>
      <c r="B142" s="155" t="s">
        <v>54</v>
      </c>
      <c r="C142" s="156" t="s">
        <v>30</v>
      </c>
      <c r="D142" s="159" t="s">
        <v>283</v>
      </c>
      <c r="E142" s="160" t="s">
        <v>56</v>
      </c>
      <c r="F142" s="69" t="s">
        <v>2255</v>
      </c>
      <c r="G142" s="9">
        <v>100</v>
      </c>
      <c r="H142" s="29"/>
    </row>
    <row r="143" spans="1:8">
      <c r="A143" s="214">
        <v>42830</v>
      </c>
      <c r="B143" s="155" t="s">
        <v>54</v>
      </c>
      <c r="C143" s="156" t="s">
        <v>38</v>
      </c>
      <c r="D143" s="159" t="s">
        <v>317</v>
      </c>
      <c r="E143" s="160" t="s">
        <v>56</v>
      </c>
      <c r="F143" s="69" t="s">
        <v>2256</v>
      </c>
      <c r="G143" s="9">
        <v>30</v>
      </c>
      <c r="H143" s="29"/>
    </row>
    <row r="144" spans="1:8">
      <c r="A144" s="214">
        <v>42830</v>
      </c>
      <c r="B144" s="168" t="s">
        <v>54</v>
      </c>
      <c r="C144" s="189" t="s">
        <v>27</v>
      </c>
      <c r="D144" s="168" t="s">
        <v>206</v>
      </c>
      <c r="E144" s="155" t="s">
        <v>56</v>
      </c>
      <c r="F144" s="69" t="s">
        <v>2257</v>
      </c>
      <c r="G144" s="9">
        <v>20</v>
      </c>
      <c r="H144" s="29"/>
    </row>
    <row r="145" spans="1:8">
      <c r="A145" s="214">
        <v>42830</v>
      </c>
      <c r="B145" s="155" t="s">
        <v>54</v>
      </c>
      <c r="C145" s="161" t="s">
        <v>30</v>
      </c>
      <c r="D145" s="162" t="s">
        <v>114</v>
      </c>
      <c r="E145" s="155" t="s">
        <v>56</v>
      </c>
      <c r="F145" s="69" t="s">
        <v>2258</v>
      </c>
      <c r="G145" s="9">
        <v>40</v>
      </c>
      <c r="H145" s="29"/>
    </row>
    <row r="146" ht="24" spans="1:8">
      <c r="A146" s="214">
        <v>42830</v>
      </c>
      <c r="B146" s="168" t="s">
        <v>54</v>
      </c>
      <c r="C146" s="189" t="s">
        <v>33</v>
      </c>
      <c r="D146" s="168" t="s">
        <v>215</v>
      </c>
      <c r="E146" s="155" t="s">
        <v>56</v>
      </c>
      <c r="F146" s="69" t="s">
        <v>2259</v>
      </c>
      <c r="G146" s="9">
        <v>42</v>
      </c>
      <c r="H146" s="29"/>
    </row>
    <row r="147" spans="1:8">
      <c r="A147" s="214">
        <v>42830</v>
      </c>
      <c r="B147" s="155" t="s">
        <v>54</v>
      </c>
      <c r="C147" s="156" t="s">
        <v>30</v>
      </c>
      <c r="D147" s="159" t="s">
        <v>285</v>
      </c>
      <c r="E147" s="160" t="s">
        <v>56</v>
      </c>
      <c r="F147" s="69" t="s">
        <v>2260</v>
      </c>
      <c r="G147" s="9">
        <v>40</v>
      </c>
      <c r="H147" s="29"/>
    </row>
    <row r="148" spans="1:8">
      <c r="A148" s="214">
        <v>42830</v>
      </c>
      <c r="B148" s="155" t="s">
        <v>54</v>
      </c>
      <c r="C148" s="156" t="s">
        <v>27</v>
      </c>
      <c r="D148" s="159" t="s">
        <v>292</v>
      </c>
      <c r="E148" s="160" t="s">
        <v>56</v>
      </c>
      <c r="F148" s="69" t="s">
        <v>2261</v>
      </c>
      <c r="G148" s="9">
        <v>160</v>
      </c>
      <c r="H148" s="29"/>
    </row>
    <row r="149" spans="1:8">
      <c r="A149" s="214">
        <v>42830</v>
      </c>
      <c r="B149" s="168" t="s">
        <v>54</v>
      </c>
      <c r="C149" s="189" t="s">
        <v>144</v>
      </c>
      <c r="D149" s="168" t="s">
        <v>199</v>
      </c>
      <c r="E149" s="155" t="s">
        <v>56</v>
      </c>
      <c r="F149" s="69" t="s">
        <v>2262</v>
      </c>
      <c r="G149" s="9">
        <v>80</v>
      </c>
      <c r="H149" s="29"/>
    </row>
    <row r="150" ht="24" spans="1:8">
      <c r="A150" s="214">
        <v>42830</v>
      </c>
      <c r="B150" s="168" t="s">
        <v>54</v>
      </c>
      <c r="C150" s="189" t="s">
        <v>144</v>
      </c>
      <c r="D150" s="168" t="s">
        <v>200</v>
      </c>
      <c r="E150" s="155" t="s">
        <v>56</v>
      </c>
      <c r="F150" s="69" t="s">
        <v>2263</v>
      </c>
      <c r="G150" s="9">
        <v>120</v>
      </c>
      <c r="H150" s="29"/>
    </row>
    <row r="151" spans="1:8">
      <c r="A151" s="214">
        <v>42830</v>
      </c>
      <c r="B151" s="155" t="s">
        <v>54</v>
      </c>
      <c r="C151" s="156" t="s">
        <v>38</v>
      </c>
      <c r="D151" s="159" t="s">
        <v>319</v>
      </c>
      <c r="E151" s="160" t="s">
        <v>56</v>
      </c>
      <c r="F151" s="69" t="s">
        <v>2264</v>
      </c>
      <c r="G151" s="9">
        <v>46</v>
      </c>
      <c r="H151" s="29"/>
    </row>
    <row r="152" spans="1:8">
      <c r="A152" s="214">
        <v>42830</v>
      </c>
      <c r="B152" s="155" t="s">
        <v>54</v>
      </c>
      <c r="C152" s="156" t="s">
        <v>36</v>
      </c>
      <c r="D152" s="159" t="s">
        <v>293</v>
      </c>
      <c r="E152" s="160" t="s">
        <v>56</v>
      </c>
      <c r="F152" s="69" t="s">
        <v>2265</v>
      </c>
      <c r="G152" s="9">
        <v>40</v>
      </c>
      <c r="H152" s="29"/>
    </row>
    <row r="153" ht="24" spans="1:8">
      <c r="A153" s="214">
        <v>42830</v>
      </c>
      <c r="B153" s="155" t="s">
        <v>54</v>
      </c>
      <c r="C153" s="156" t="s">
        <v>144</v>
      </c>
      <c r="D153" s="159" t="s">
        <v>299</v>
      </c>
      <c r="E153" s="160" t="s">
        <v>56</v>
      </c>
      <c r="F153" s="69" t="s">
        <v>2266</v>
      </c>
      <c r="G153" s="9">
        <v>220</v>
      </c>
      <c r="H153" s="29"/>
    </row>
    <row r="154" spans="1:8">
      <c r="A154" s="214">
        <v>42830</v>
      </c>
      <c r="B154" s="168" t="s">
        <v>54</v>
      </c>
      <c r="C154" s="189" t="s">
        <v>144</v>
      </c>
      <c r="D154" s="168" t="s">
        <v>199</v>
      </c>
      <c r="E154" s="155" t="s">
        <v>56</v>
      </c>
      <c r="F154" s="69" t="s">
        <v>2267</v>
      </c>
      <c r="G154" s="9">
        <v>112</v>
      </c>
      <c r="H154" s="29"/>
    </row>
    <row r="155" spans="1:8">
      <c r="A155" s="214">
        <v>42830</v>
      </c>
      <c r="B155" s="155" t="s">
        <v>54</v>
      </c>
      <c r="C155" s="156" t="s">
        <v>30</v>
      </c>
      <c r="D155" s="159" t="s">
        <v>285</v>
      </c>
      <c r="E155" s="160" t="s">
        <v>56</v>
      </c>
      <c r="F155" s="69" t="s">
        <v>2268</v>
      </c>
      <c r="G155" s="9">
        <v>90</v>
      </c>
      <c r="H155" s="29"/>
    </row>
    <row r="156" spans="1:8">
      <c r="A156" s="214">
        <v>42830</v>
      </c>
      <c r="B156" s="155" t="s">
        <v>54</v>
      </c>
      <c r="C156" s="156" t="s">
        <v>45</v>
      </c>
      <c r="D156" s="159" t="s">
        <v>352</v>
      </c>
      <c r="E156" s="160" t="s">
        <v>56</v>
      </c>
      <c r="F156" s="69" t="s">
        <v>2269</v>
      </c>
      <c r="G156" s="9">
        <v>260</v>
      </c>
      <c r="H156" s="29"/>
    </row>
    <row r="157" ht="24" spans="1:8">
      <c r="A157" s="214">
        <v>42830</v>
      </c>
      <c r="B157" s="155" t="s">
        <v>54</v>
      </c>
      <c r="C157" s="156" t="s">
        <v>39</v>
      </c>
      <c r="D157" s="159" t="s">
        <v>362</v>
      </c>
      <c r="E157" s="160" t="s">
        <v>56</v>
      </c>
      <c r="F157" s="69" t="s">
        <v>2270</v>
      </c>
      <c r="G157" s="9">
        <v>201</v>
      </c>
      <c r="H157" s="29"/>
    </row>
    <row r="158" spans="1:8">
      <c r="A158" s="214">
        <v>42830</v>
      </c>
      <c r="B158" s="155" t="s">
        <v>54</v>
      </c>
      <c r="C158" s="156" t="s">
        <v>42</v>
      </c>
      <c r="D158" s="159" t="s">
        <v>288</v>
      </c>
      <c r="E158" s="160" t="s">
        <v>56</v>
      </c>
      <c r="F158" s="69" t="s">
        <v>2271</v>
      </c>
      <c r="G158" s="9">
        <v>70</v>
      </c>
      <c r="H158" s="29"/>
    </row>
    <row r="159" spans="1:8">
      <c r="A159" s="214">
        <v>42830</v>
      </c>
      <c r="B159" s="155" t="s">
        <v>54</v>
      </c>
      <c r="C159" s="156" t="s">
        <v>144</v>
      </c>
      <c r="D159" s="159" t="s">
        <v>298</v>
      </c>
      <c r="E159" s="160" t="s">
        <v>56</v>
      </c>
      <c r="F159" s="69" t="s">
        <v>2272</v>
      </c>
      <c r="G159" s="9">
        <v>220</v>
      </c>
      <c r="H159" s="29"/>
    </row>
    <row r="160" ht="24" spans="1:8">
      <c r="A160" s="214">
        <v>42842</v>
      </c>
      <c r="B160" s="69" t="s">
        <v>54</v>
      </c>
      <c r="C160" s="61" t="s">
        <v>38</v>
      </c>
      <c r="D160" s="69" t="s">
        <v>142</v>
      </c>
      <c r="E160" s="155" t="s">
        <v>56</v>
      </c>
      <c r="F160" s="69" t="s">
        <v>2273</v>
      </c>
      <c r="G160" s="9">
        <v>78</v>
      </c>
      <c r="H160" s="29"/>
    </row>
    <row r="161" spans="1:8">
      <c r="A161" s="214">
        <v>42842</v>
      </c>
      <c r="B161" s="155" t="s">
        <v>54</v>
      </c>
      <c r="C161" s="156" t="s">
        <v>27</v>
      </c>
      <c r="D161" s="159" t="s">
        <v>338</v>
      </c>
      <c r="E161" s="160" t="s">
        <v>56</v>
      </c>
      <c r="F161" s="69" t="s">
        <v>2274</v>
      </c>
      <c r="G161" s="9">
        <v>60</v>
      </c>
      <c r="H161" s="29"/>
    </row>
    <row r="162" ht="24" spans="1:8">
      <c r="A162" s="214">
        <v>42842</v>
      </c>
      <c r="B162" s="155" t="s">
        <v>54</v>
      </c>
      <c r="C162" s="156" t="s">
        <v>27</v>
      </c>
      <c r="D162" s="159" t="s">
        <v>338</v>
      </c>
      <c r="E162" s="160" t="s">
        <v>56</v>
      </c>
      <c r="F162" s="69" t="s">
        <v>2275</v>
      </c>
      <c r="G162" s="9">
        <v>410</v>
      </c>
      <c r="H162" s="29"/>
    </row>
    <row r="163" spans="1:8">
      <c r="A163" s="214">
        <v>42842</v>
      </c>
      <c r="B163" s="155" t="s">
        <v>54</v>
      </c>
      <c r="C163" s="156" t="s">
        <v>38</v>
      </c>
      <c r="D163" s="159" t="s">
        <v>318</v>
      </c>
      <c r="E163" s="160" t="s">
        <v>56</v>
      </c>
      <c r="F163" s="69" t="s">
        <v>2276</v>
      </c>
      <c r="G163" s="9">
        <v>16</v>
      </c>
      <c r="H163" s="29"/>
    </row>
    <row r="164" spans="1:8">
      <c r="A164" s="214">
        <v>42842</v>
      </c>
      <c r="B164" s="155" t="s">
        <v>54</v>
      </c>
      <c r="C164" s="156" t="s">
        <v>39</v>
      </c>
      <c r="D164" s="159" t="s">
        <v>363</v>
      </c>
      <c r="E164" s="160" t="s">
        <v>56</v>
      </c>
      <c r="F164" s="69" t="s">
        <v>2277</v>
      </c>
      <c r="G164" s="9">
        <v>30</v>
      </c>
      <c r="H164" s="29"/>
    </row>
    <row r="165" spans="1:8">
      <c r="A165" s="214">
        <v>42842</v>
      </c>
      <c r="B165" s="168" t="s">
        <v>54</v>
      </c>
      <c r="C165" s="189" t="s">
        <v>340</v>
      </c>
      <c r="D165" s="168" t="s">
        <v>206</v>
      </c>
      <c r="E165" s="155" t="s">
        <v>56</v>
      </c>
      <c r="F165" s="69" t="s">
        <v>2278</v>
      </c>
      <c r="G165" s="9">
        <v>90</v>
      </c>
      <c r="H165" s="29"/>
    </row>
    <row r="166" spans="1:8">
      <c r="A166" s="214">
        <v>42842</v>
      </c>
      <c r="B166" s="155" t="s">
        <v>54</v>
      </c>
      <c r="C166" s="156" t="s">
        <v>30</v>
      </c>
      <c r="D166" s="159" t="s">
        <v>285</v>
      </c>
      <c r="E166" s="160" t="s">
        <v>56</v>
      </c>
      <c r="F166" s="69" t="s">
        <v>2279</v>
      </c>
      <c r="G166" s="9">
        <v>100</v>
      </c>
      <c r="H166" s="29"/>
    </row>
    <row r="167" ht="36" spans="1:8">
      <c r="A167" s="214">
        <v>42842</v>
      </c>
      <c r="B167" s="155" t="s">
        <v>54</v>
      </c>
      <c r="C167" s="156" t="s">
        <v>33</v>
      </c>
      <c r="D167" s="159" t="s">
        <v>375</v>
      </c>
      <c r="E167" s="160" t="s">
        <v>56</v>
      </c>
      <c r="F167" s="69" t="s">
        <v>2280</v>
      </c>
      <c r="G167" s="9">
        <v>668</v>
      </c>
      <c r="H167" s="29"/>
    </row>
    <row r="168" spans="1:8">
      <c r="A168" s="214">
        <v>42842</v>
      </c>
      <c r="B168" s="69" t="s">
        <v>54</v>
      </c>
      <c r="C168" s="61" t="s">
        <v>38</v>
      </c>
      <c r="D168" s="69" t="s">
        <v>142</v>
      </c>
      <c r="E168" s="155" t="s">
        <v>56</v>
      </c>
      <c r="F168" s="69" t="s">
        <v>2281</v>
      </c>
      <c r="G168" s="9">
        <v>50</v>
      </c>
      <c r="H168" s="29"/>
    </row>
    <row r="169" spans="1:8">
      <c r="A169" s="214">
        <v>42842</v>
      </c>
      <c r="B169" s="155" t="s">
        <v>54</v>
      </c>
      <c r="C169" s="156" t="s">
        <v>27</v>
      </c>
      <c r="D169" s="159" t="s">
        <v>338</v>
      </c>
      <c r="E169" s="160" t="s">
        <v>56</v>
      </c>
      <c r="F169" s="69" t="s">
        <v>2282</v>
      </c>
      <c r="G169" s="9">
        <v>30</v>
      </c>
      <c r="H169" s="29"/>
    </row>
    <row r="170" spans="1:8">
      <c r="A170" s="214">
        <v>42842</v>
      </c>
      <c r="B170" s="155" t="s">
        <v>54</v>
      </c>
      <c r="C170" s="61" t="s">
        <v>37</v>
      </c>
      <c r="D170" s="69" t="s">
        <v>205</v>
      </c>
      <c r="E170" s="160" t="s">
        <v>56</v>
      </c>
      <c r="F170" s="69" t="s">
        <v>2283</v>
      </c>
      <c r="G170" s="9">
        <v>40</v>
      </c>
      <c r="H170" s="29"/>
    </row>
    <row r="171" spans="1:8">
      <c r="A171" s="214">
        <v>42842</v>
      </c>
      <c r="B171" s="168" t="s">
        <v>54</v>
      </c>
      <c r="C171" s="189" t="s">
        <v>340</v>
      </c>
      <c r="D171" s="168" t="s">
        <v>206</v>
      </c>
      <c r="E171" s="155" t="s">
        <v>56</v>
      </c>
      <c r="F171" s="69" t="s">
        <v>2284</v>
      </c>
      <c r="G171" s="9">
        <v>16</v>
      </c>
      <c r="H171" s="29"/>
    </row>
    <row r="172" spans="1:8">
      <c r="A172" s="214">
        <v>42842</v>
      </c>
      <c r="B172" s="155" t="s">
        <v>54</v>
      </c>
      <c r="C172" s="156" t="s">
        <v>144</v>
      </c>
      <c r="D172" s="159" t="s">
        <v>299</v>
      </c>
      <c r="E172" s="160" t="s">
        <v>56</v>
      </c>
      <c r="F172" s="69" t="s">
        <v>2285</v>
      </c>
      <c r="G172" s="9">
        <v>90</v>
      </c>
      <c r="H172" s="29"/>
    </row>
    <row r="173" spans="1:8">
      <c r="A173" s="214">
        <v>42842</v>
      </c>
      <c r="B173" s="155" t="s">
        <v>54</v>
      </c>
      <c r="C173" s="156" t="s">
        <v>27</v>
      </c>
      <c r="D173" s="159" t="s">
        <v>338</v>
      </c>
      <c r="E173" s="160" t="s">
        <v>56</v>
      </c>
      <c r="F173" s="69" t="s">
        <v>2286</v>
      </c>
      <c r="G173" s="9">
        <v>40</v>
      </c>
      <c r="H173" s="29"/>
    </row>
    <row r="174" spans="1:8">
      <c r="A174" s="214">
        <v>42842</v>
      </c>
      <c r="B174" s="168" t="s">
        <v>54</v>
      </c>
      <c r="C174" s="189" t="s">
        <v>340</v>
      </c>
      <c r="D174" s="168" t="s">
        <v>209</v>
      </c>
      <c r="E174" s="155" t="s">
        <v>56</v>
      </c>
      <c r="F174" s="69" t="s">
        <v>2287</v>
      </c>
      <c r="G174" s="9">
        <v>60</v>
      </c>
      <c r="H174" s="29"/>
    </row>
    <row r="175" spans="1:8">
      <c r="A175" s="214">
        <v>42842</v>
      </c>
      <c r="B175" s="69" t="s">
        <v>54</v>
      </c>
      <c r="C175" s="61" t="s">
        <v>38</v>
      </c>
      <c r="D175" s="69" t="s">
        <v>142</v>
      </c>
      <c r="E175" s="155" t="s">
        <v>56</v>
      </c>
      <c r="F175" s="69" t="s">
        <v>2288</v>
      </c>
      <c r="G175" s="9">
        <v>40</v>
      </c>
      <c r="H175" s="29"/>
    </row>
    <row r="176" spans="1:8">
      <c r="A176" s="214">
        <v>42842</v>
      </c>
      <c r="B176" s="155" t="s">
        <v>54</v>
      </c>
      <c r="C176" s="156" t="s">
        <v>33</v>
      </c>
      <c r="D176" s="159" t="s">
        <v>374</v>
      </c>
      <c r="E176" s="160" t="s">
        <v>56</v>
      </c>
      <c r="F176" s="69" t="s">
        <v>2289</v>
      </c>
      <c r="G176" s="9">
        <v>20</v>
      </c>
      <c r="H176" s="29"/>
    </row>
    <row r="177" spans="1:8">
      <c r="A177" s="214">
        <v>42842</v>
      </c>
      <c r="B177" s="155" t="s">
        <v>54</v>
      </c>
      <c r="C177" s="156" t="s">
        <v>197</v>
      </c>
      <c r="D177" s="159" t="s">
        <v>372</v>
      </c>
      <c r="E177" s="160" t="s">
        <v>56</v>
      </c>
      <c r="F177" s="69" t="s">
        <v>2290</v>
      </c>
      <c r="G177" s="9">
        <v>10</v>
      </c>
      <c r="H177" s="29"/>
    </row>
    <row r="178" spans="1:8">
      <c r="A178" s="214">
        <v>42842</v>
      </c>
      <c r="B178" s="155" t="s">
        <v>54</v>
      </c>
      <c r="C178" s="156" t="s">
        <v>197</v>
      </c>
      <c r="D178" s="159" t="s">
        <v>373</v>
      </c>
      <c r="E178" s="160" t="s">
        <v>56</v>
      </c>
      <c r="F178" s="69" t="s">
        <v>2291</v>
      </c>
      <c r="G178" s="9">
        <v>10</v>
      </c>
      <c r="H178" s="29"/>
    </row>
    <row r="179" spans="1:8">
      <c r="A179" s="214">
        <v>42842</v>
      </c>
      <c r="B179" s="155" t="s">
        <v>54</v>
      </c>
      <c r="C179" s="156" t="s">
        <v>39</v>
      </c>
      <c r="D179" s="159" t="s">
        <v>363</v>
      </c>
      <c r="E179" s="160" t="s">
        <v>56</v>
      </c>
      <c r="F179" s="69" t="s">
        <v>2292</v>
      </c>
      <c r="G179" s="9">
        <v>40</v>
      </c>
      <c r="H179" s="29"/>
    </row>
    <row r="180" spans="1:8">
      <c r="A180" s="214">
        <v>42842</v>
      </c>
      <c r="B180" s="155" t="s">
        <v>54</v>
      </c>
      <c r="C180" s="188" t="s">
        <v>30</v>
      </c>
      <c r="D180" s="157" t="s">
        <v>126</v>
      </c>
      <c r="E180" s="155" t="s">
        <v>56</v>
      </c>
      <c r="F180" s="69" t="s">
        <v>2293</v>
      </c>
      <c r="G180" s="9">
        <v>38</v>
      </c>
      <c r="H180" s="29"/>
    </row>
    <row r="181" ht="24" spans="1:8">
      <c r="A181" s="214">
        <v>42847</v>
      </c>
      <c r="B181" s="155" t="s">
        <v>54</v>
      </c>
      <c r="C181" s="156" t="s">
        <v>39</v>
      </c>
      <c r="D181" s="159" t="s">
        <v>363</v>
      </c>
      <c r="E181" s="160" t="s">
        <v>56</v>
      </c>
      <c r="F181" s="69" t="s">
        <v>2294</v>
      </c>
      <c r="G181" s="9">
        <v>60</v>
      </c>
      <c r="H181" s="29"/>
    </row>
    <row r="182" spans="1:8">
      <c r="A182" s="214">
        <v>42847</v>
      </c>
      <c r="B182" s="168" t="s">
        <v>54</v>
      </c>
      <c r="C182" s="167" t="s">
        <v>33</v>
      </c>
      <c r="D182" s="154" t="s">
        <v>374</v>
      </c>
      <c r="E182" s="154" t="s">
        <v>280</v>
      </c>
      <c r="F182" s="69" t="s">
        <v>2295</v>
      </c>
      <c r="G182" s="9">
        <v>66</v>
      </c>
      <c r="H182" s="29"/>
    </row>
    <row r="183" spans="1:8">
      <c r="A183" s="214">
        <v>42847</v>
      </c>
      <c r="B183" s="168" t="s">
        <v>54</v>
      </c>
      <c r="C183" s="167" t="s">
        <v>30</v>
      </c>
      <c r="D183" s="154" t="s">
        <v>364</v>
      </c>
      <c r="E183" s="154" t="s">
        <v>342</v>
      </c>
      <c r="F183" s="69" t="s">
        <v>2296</v>
      </c>
      <c r="G183" s="9">
        <v>30</v>
      </c>
      <c r="H183" s="29"/>
    </row>
    <row r="184" spans="1:8">
      <c r="A184" s="214">
        <v>42847</v>
      </c>
      <c r="B184" s="168" t="s">
        <v>54</v>
      </c>
      <c r="C184" s="167" t="s">
        <v>33</v>
      </c>
      <c r="D184" s="154" t="s">
        <v>375</v>
      </c>
      <c r="E184" s="154" t="s">
        <v>280</v>
      </c>
      <c r="F184" s="69" t="s">
        <v>2297</v>
      </c>
      <c r="G184" s="9">
        <v>140</v>
      </c>
      <c r="H184" s="29"/>
    </row>
    <row r="185" spans="1:8">
      <c r="A185" s="214">
        <v>42847</v>
      </c>
      <c r="B185" s="69" t="s">
        <v>54</v>
      </c>
      <c r="C185" s="61" t="s">
        <v>38</v>
      </c>
      <c r="D185" s="69" t="s">
        <v>142</v>
      </c>
      <c r="E185" s="155" t="s">
        <v>56</v>
      </c>
      <c r="F185" s="69" t="s">
        <v>2298</v>
      </c>
      <c r="G185" s="9">
        <v>60</v>
      </c>
      <c r="H185" s="29"/>
    </row>
    <row r="186" ht="24" spans="1:8">
      <c r="A186" s="214">
        <v>42847</v>
      </c>
      <c r="B186" s="168" t="s">
        <v>54</v>
      </c>
      <c r="C186" s="167" t="s">
        <v>144</v>
      </c>
      <c r="D186" s="154" t="s">
        <v>298</v>
      </c>
      <c r="E186" s="154" t="s">
        <v>261</v>
      </c>
      <c r="F186" s="69" t="s">
        <v>2299</v>
      </c>
      <c r="G186" s="9">
        <v>236</v>
      </c>
      <c r="H186" s="29"/>
    </row>
    <row r="187" spans="1:8">
      <c r="A187" s="214">
        <v>42847</v>
      </c>
      <c r="B187" s="168" t="s">
        <v>54</v>
      </c>
      <c r="C187" s="167" t="s">
        <v>30</v>
      </c>
      <c r="D187" s="154" t="s">
        <v>283</v>
      </c>
      <c r="E187" s="154" t="s">
        <v>284</v>
      </c>
      <c r="F187" s="69" t="s">
        <v>2300</v>
      </c>
      <c r="G187" s="9">
        <v>42</v>
      </c>
      <c r="H187" s="29"/>
    </row>
    <row r="188" spans="1:8">
      <c r="A188" s="214">
        <v>42847</v>
      </c>
      <c r="B188" s="168" t="s">
        <v>54</v>
      </c>
      <c r="C188" s="167" t="s">
        <v>33</v>
      </c>
      <c r="D188" s="154" t="s">
        <v>375</v>
      </c>
      <c r="E188" s="154" t="s">
        <v>280</v>
      </c>
      <c r="F188" s="69" t="s">
        <v>2301</v>
      </c>
      <c r="G188" s="9">
        <v>30</v>
      </c>
      <c r="H188" s="29"/>
    </row>
    <row r="189" ht="36" spans="1:8">
      <c r="A189" s="214">
        <v>42847</v>
      </c>
      <c r="B189" s="168" t="s">
        <v>54</v>
      </c>
      <c r="C189" s="167" t="s">
        <v>33</v>
      </c>
      <c r="D189" s="154" t="s">
        <v>412</v>
      </c>
      <c r="E189" s="154" t="s">
        <v>261</v>
      </c>
      <c r="F189" s="69" t="s">
        <v>2302</v>
      </c>
      <c r="G189" s="9">
        <v>792</v>
      </c>
      <c r="H189" s="29"/>
    </row>
    <row r="190" spans="1:8">
      <c r="A190" s="214">
        <v>42847</v>
      </c>
      <c r="B190" s="168" t="s">
        <v>54</v>
      </c>
      <c r="C190" s="167" t="s">
        <v>144</v>
      </c>
      <c r="D190" s="154" t="s">
        <v>299</v>
      </c>
      <c r="E190" s="154" t="s">
        <v>261</v>
      </c>
      <c r="F190" s="69" t="s">
        <v>2303</v>
      </c>
      <c r="G190" s="9">
        <v>48</v>
      </c>
      <c r="H190" s="29"/>
    </row>
    <row r="191" spans="1:8">
      <c r="A191" s="214">
        <v>42847</v>
      </c>
      <c r="B191" s="168" t="s">
        <v>54</v>
      </c>
      <c r="C191" s="167" t="s">
        <v>27</v>
      </c>
      <c r="D191" s="154" t="s">
        <v>338</v>
      </c>
      <c r="E191" s="154" t="s">
        <v>278</v>
      </c>
      <c r="F191" s="69" t="s">
        <v>2304</v>
      </c>
      <c r="G191" s="9">
        <v>80</v>
      </c>
      <c r="H191" s="29"/>
    </row>
    <row r="192" ht="36" spans="1:8">
      <c r="A192" s="214">
        <v>42847</v>
      </c>
      <c r="B192" s="168" t="s">
        <v>54</v>
      </c>
      <c r="C192" s="167" t="s">
        <v>30</v>
      </c>
      <c r="D192" s="154" t="s">
        <v>283</v>
      </c>
      <c r="E192" s="154" t="s">
        <v>284</v>
      </c>
      <c r="F192" s="69" t="s">
        <v>2305</v>
      </c>
      <c r="G192" s="9">
        <v>340</v>
      </c>
      <c r="H192" s="29"/>
    </row>
    <row r="193" spans="1:8">
      <c r="A193" s="214">
        <v>42854</v>
      </c>
      <c r="B193" s="168" t="s">
        <v>54</v>
      </c>
      <c r="C193" s="167" t="s">
        <v>30</v>
      </c>
      <c r="D193" s="154" t="s">
        <v>283</v>
      </c>
      <c r="E193" s="154" t="s">
        <v>284</v>
      </c>
      <c r="F193" s="69" t="s">
        <v>2306</v>
      </c>
      <c r="G193" s="9">
        <v>30</v>
      </c>
      <c r="H193" s="29"/>
    </row>
    <row r="194" spans="1:8">
      <c r="A194" s="214">
        <v>42854</v>
      </c>
      <c r="B194" s="168" t="s">
        <v>54</v>
      </c>
      <c r="C194" s="61" t="s">
        <v>37</v>
      </c>
      <c r="D194" s="69" t="s">
        <v>205</v>
      </c>
      <c r="E194" s="69" t="s">
        <v>56</v>
      </c>
      <c r="F194" s="69" t="s">
        <v>2307</v>
      </c>
      <c r="G194" s="9">
        <v>60</v>
      </c>
      <c r="H194" s="29"/>
    </row>
    <row r="195" spans="1:8">
      <c r="A195" s="214">
        <v>42854</v>
      </c>
      <c r="B195" s="168" t="s">
        <v>54</v>
      </c>
      <c r="C195" s="167" t="s">
        <v>30</v>
      </c>
      <c r="D195" s="154" t="s">
        <v>283</v>
      </c>
      <c r="E195" s="154" t="s">
        <v>284</v>
      </c>
      <c r="F195" s="69" t="s">
        <v>2297</v>
      </c>
      <c r="G195" s="9">
        <v>180</v>
      </c>
      <c r="H195" s="29"/>
    </row>
    <row r="196" ht="24" spans="1:8">
      <c r="A196" s="214">
        <v>42854</v>
      </c>
      <c r="B196" s="168" t="s">
        <v>54</v>
      </c>
      <c r="C196" s="167" t="s">
        <v>33</v>
      </c>
      <c r="D196" s="154" t="s">
        <v>412</v>
      </c>
      <c r="E196" s="154" t="s">
        <v>261</v>
      </c>
      <c r="F196" s="69" t="s">
        <v>2308</v>
      </c>
      <c r="G196" s="9">
        <v>160</v>
      </c>
      <c r="H196" s="29"/>
    </row>
    <row r="197" spans="1:8">
      <c r="A197" s="214">
        <v>42854</v>
      </c>
      <c r="B197" s="168" t="s">
        <v>54</v>
      </c>
      <c r="C197" s="167" t="s">
        <v>27</v>
      </c>
      <c r="D197" s="154" t="s">
        <v>292</v>
      </c>
      <c r="E197" s="154" t="s">
        <v>278</v>
      </c>
      <c r="F197" s="69" t="s">
        <v>2309</v>
      </c>
      <c r="G197" s="9">
        <v>30</v>
      </c>
      <c r="H197" s="29"/>
    </row>
    <row r="198" ht="24" spans="1:8">
      <c r="A198" s="214">
        <v>42854</v>
      </c>
      <c r="B198" s="168" t="s">
        <v>54</v>
      </c>
      <c r="C198" s="167" t="s">
        <v>30</v>
      </c>
      <c r="D198" s="154" t="s">
        <v>283</v>
      </c>
      <c r="E198" s="154" t="s">
        <v>284</v>
      </c>
      <c r="F198" s="69" t="s">
        <v>2310</v>
      </c>
      <c r="G198" s="9">
        <v>362</v>
      </c>
      <c r="H198" s="29"/>
    </row>
    <row r="199" ht="24" spans="1:8">
      <c r="A199" s="214">
        <v>42854</v>
      </c>
      <c r="B199" s="168" t="s">
        <v>54</v>
      </c>
      <c r="C199" s="167" t="s">
        <v>33</v>
      </c>
      <c r="D199" s="154" t="s">
        <v>412</v>
      </c>
      <c r="E199" s="154" t="s">
        <v>261</v>
      </c>
      <c r="F199" s="69" t="s">
        <v>2311</v>
      </c>
      <c r="G199" s="9">
        <v>232</v>
      </c>
      <c r="H199" s="29"/>
    </row>
    <row r="200" spans="1:8">
      <c r="A200" s="214">
        <v>42854</v>
      </c>
      <c r="B200" s="168" t="s">
        <v>54</v>
      </c>
      <c r="C200" s="161" t="s">
        <v>144</v>
      </c>
      <c r="D200" s="168" t="s">
        <v>219</v>
      </c>
      <c r="E200" s="155" t="s">
        <v>56</v>
      </c>
      <c r="F200" s="69" t="s">
        <v>2312</v>
      </c>
      <c r="G200" s="9">
        <v>99</v>
      </c>
      <c r="H200" s="29"/>
    </row>
    <row r="201" spans="1:8">
      <c r="A201" s="214">
        <v>42854</v>
      </c>
      <c r="B201" s="168" t="s">
        <v>54</v>
      </c>
      <c r="C201" s="61" t="s">
        <v>37</v>
      </c>
      <c r="D201" s="69" t="s">
        <v>205</v>
      </c>
      <c r="E201" s="69" t="s">
        <v>56</v>
      </c>
      <c r="F201" s="69" t="s">
        <v>2313</v>
      </c>
      <c r="G201" s="9">
        <v>180</v>
      </c>
      <c r="H201" s="29"/>
    </row>
    <row r="202" spans="1:8">
      <c r="A202" s="214">
        <v>42854</v>
      </c>
      <c r="B202" s="168" t="s">
        <v>54</v>
      </c>
      <c r="C202" s="167" t="s">
        <v>30</v>
      </c>
      <c r="D202" s="154" t="s">
        <v>283</v>
      </c>
      <c r="E202" s="154" t="s">
        <v>284</v>
      </c>
      <c r="F202" s="69" t="s">
        <v>2314</v>
      </c>
      <c r="G202" s="9">
        <v>71</v>
      </c>
      <c r="H202" s="29"/>
    </row>
    <row r="203" spans="1:8">
      <c r="A203" s="214">
        <v>42854</v>
      </c>
      <c r="B203" s="168" t="s">
        <v>54</v>
      </c>
      <c r="C203" s="167" t="s">
        <v>27</v>
      </c>
      <c r="D203" s="154" t="s">
        <v>338</v>
      </c>
      <c r="E203" s="154" t="s">
        <v>278</v>
      </c>
      <c r="F203" s="69" t="s">
        <v>2315</v>
      </c>
      <c r="G203" s="9">
        <v>40</v>
      </c>
      <c r="H203" s="29"/>
    </row>
    <row r="204" spans="1:8">
      <c r="A204" s="214">
        <v>42854</v>
      </c>
      <c r="B204" s="168" t="s">
        <v>54</v>
      </c>
      <c r="C204" s="167" t="s">
        <v>33</v>
      </c>
      <c r="D204" s="154" t="s">
        <v>375</v>
      </c>
      <c r="E204" s="154" t="s">
        <v>280</v>
      </c>
      <c r="F204" s="69" t="s">
        <v>2316</v>
      </c>
      <c r="G204" s="9">
        <v>40</v>
      </c>
      <c r="H204" s="29"/>
    </row>
    <row r="205" spans="1:8">
      <c r="A205" s="214">
        <v>42854</v>
      </c>
      <c r="B205" s="168" t="s">
        <v>54</v>
      </c>
      <c r="C205" s="167" t="s">
        <v>39</v>
      </c>
      <c r="D205" s="154" t="s">
        <v>362</v>
      </c>
      <c r="E205" s="154" t="s">
        <v>342</v>
      </c>
      <c r="F205" s="69" t="s">
        <v>2286</v>
      </c>
      <c r="G205" s="9">
        <v>40</v>
      </c>
      <c r="H205" s="29"/>
    </row>
    <row r="206" spans="1:8">
      <c r="A206" s="214">
        <v>42854</v>
      </c>
      <c r="B206" s="168" t="s">
        <v>54</v>
      </c>
      <c r="C206" s="167" t="s">
        <v>27</v>
      </c>
      <c r="D206" s="154" t="s">
        <v>424</v>
      </c>
      <c r="E206" s="154" t="s">
        <v>342</v>
      </c>
      <c r="F206" s="69" t="s">
        <v>2317</v>
      </c>
      <c r="G206" s="9">
        <v>1410</v>
      </c>
      <c r="H206" s="29"/>
    </row>
    <row r="207" spans="1:8">
      <c r="A207" s="214">
        <v>42854</v>
      </c>
      <c r="B207" s="168" t="s">
        <v>54</v>
      </c>
      <c r="C207" s="167" t="s">
        <v>340</v>
      </c>
      <c r="D207" s="154" t="s">
        <v>378</v>
      </c>
      <c r="E207" s="154" t="s">
        <v>342</v>
      </c>
      <c r="F207" s="69" t="s">
        <v>2318</v>
      </c>
      <c r="G207" s="9">
        <v>38</v>
      </c>
      <c r="H207" s="29"/>
    </row>
    <row r="208" spans="1:8">
      <c r="A208" s="214">
        <v>42854</v>
      </c>
      <c r="B208" s="168" t="s">
        <v>54</v>
      </c>
      <c r="C208" s="167" t="s">
        <v>45</v>
      </c>
      <c r="D208" s="154" t="s">
        <v>352</v>
      </c>
      <c r="E208" s="154" t="s">
        <v>280</v>
      </c>
      <c r="F208" s="69" t="s">
        <v>2319</v>
      </c>
      <c r="G208" s="9">
        <v>91</v>
      </c>
      <c r="H208" s="29"/>
    </row>
    <row r="209" spans="1:8">
      <c r="A209" s="214">
        <v>42854</v>
      </c>
      <c r="B209" s="168" t="s">
        <v>54</v>
      </c>
      <c r="C209" s="167" t="s">
        <v>39</v>
      </c>
      <c r="D209" s="154" t="s">
        <v>362</v>
      </c>
      <c r="E209" s="154" t="s">
        <v>342</v>
      </c>
      <c r="F209" s="69" t="s">
        <v>2320</v>
      </c>
      <c r="G209" s="9">
        <v>40</v>
      </c>
      <c r="H209" s="29"/>
    </row>
    <row r="210" spans="1:8">
      <c r="A210" s="214">
        <v>42854</v>
      </c>
      <c r="B210" s="168" t="s">
        <v>54</v>
      </c>
      <c r="C210" s="167" t="s">
        <v>30</v>
      </c>
      <c r="D210" s="154" t="s">
        <v>365</v>
      </c>
      <c r="E210" s="154" t="s">
        <v>342</v>
      </c>
      <c r="F210" s="69" t="s">
        <v>2321</v>
      </c>
      <c r="G210" s="9">
        <v>20</v>
      </c>
      <c r="H210" s="29"/>
    </row>
    <row r="211" spans="1:8">
      <c r="A211" s="214">
        <v>42863</v>
      </c>
      <c r="B211" s="168" t="s">
        <v>54</v>
      </c>
      <c r="C211" s="167" t="s">
        <v>30</v>
      </c>
      <c r="D211" s="154" t="s">
        <v>283</v>
      </c>
      <c r="E211" s="154" t="s">
        <v>284</v>
      </c>
      <c r="F211" s="69" t="s">
        <v>2322</v>
      </c>
      <c r="G211" s="9">
        <v>18</v>
      </c>
      <c r="H211" s="29"/>
    </row>
    <row r="212" spans="1:8">
      <c r="A212" s="214">
        <v>42863</v>
      </c>
      <c r="B212" s="168" t="s">
        <v>54</v>
      </c>
      <c r="C212" s="167" t="s">
        <v>33</v>
      </c>
      <c r="D212" s="154" t="s">
        <v>413</v>
      </c>
      <c r="E212" s="154" t="s">
        <v>261</v>
      </c>
      <c r="F212" s="69" t="s">
        <v>2323</v>
      </c>
      <c r="G212" s="9">
        <v>32</v>
      </c>
      <c r="H212" s="29"/>
    </row>
    <row r="213" spans="1:8">
      <c r="A213" s="214">
        <v>42863</v>
      </c>
      <c r="B213" s="168" t="s">
        <v>54</v>
      </c>
      <c r="C213" s="167" t="s">
        <v>33</v>
      </c>
      <c r="D213" s="154" t="s">
        <v>412</v>
      </c>
      <c r="E213" s="154" t="s">
        <v>261</v>
      </c>
      <c r="F213" s="69" t="s">
        <v>2324</v>
      </c>
      <c r="G213" s="9">
        <v>42</v>
      </c>
      <c r="H213" s="29"/>
    </row>
    <row r="214" spans="1:8">
      <c r="A214" s="214">
        <v>42863</v>
      </c>
      <c r="B214" s="168" t="s">
        <v>54</v>
      </c>
      <c r="C214" s="167" t="s">
        <v>96</v>
      </c>
      <c r="D214" s="154" t="s">
        <v>371</v>
      </c>
      <c r="E214" s="154" t="s">
        <v>357</v>
      </c>
      <c r="F214" s="69" t="s">
        <v>2204</v>
      </c>
      <c r="G214" s="9">
        <v>40</v>
      </c>
      <c r="H214" s="29"/>
    </row>
    <row r="215" spans="1:8">
      <c r="A215" s="214">
        <v>42873</v>
      </c>
      <c r="B215" s="168" t="s">
        <v>54</v>
      </c>
      <c r="C215" s="167" t="s">
        <v>33</v>
      </c>
      <c r="D215" s="154" t="s">
        <v>413</v>
      </c>
      <c r="E215" s="154" t="s">
        <v>261</v>
      </c>
      <c r="F215" s="69" t="s">
        <v>2325</v>
      </c>
      <c r="G215" s="9">
        <v>15</v>
      </c>
      <c r="H215" s="29"/>
    </row>
    <row r="216" spans="1:8">
      <c r="A216" s="214">
        <v>42873</v>
      </c>
      <c r="B216" s="168" t="s">
        <v>54</v>
      </c>
      <c r="C216" s="167" t="s">
        <v>33</v>
      </c>
      <c r="D216" s="154" t="s">
        <v>412</v>
      </c>
      <c r="E216" s="154" t="s">
        <v>261</v>
      </c>
      <c r="F216" s="69" t="s">
        <v>2247</v>
      </c>
      <c r="G216" s="9">
        <v>20</v>
      </c>
      <c r="H216" s="29"/>
    </row>
    <row r="217" ht="24" spans="1:8">
      <c r="A217" s="214">
        <v>42873</v>
      </c>
      <c r="B217" s="168" t="s">
        <v>54</v>
      </c>
      <c r="C217" s="167" t="s">
        <v>197</v>
      </c>
      <c r="D217" s="154" t="s">
        <v>454</v>
      </c>
      <c r="E217" s="154" t="s">
        <v>280</v>
      </c>
      <c r="F217" s="69" t="s">
        <v>2326</v>
      </c>
      <c r="G217" s="9">
        <v>180</v>
      </c>
      <c r="H217" s="29"/>
    </row>
    <row r="218" spans="1:8">
      <c r="A218" s="214">
        <v>42873</v>
      </c>
      <c r="B218" s="168" t="s">
        <v>54</v>
      </c>
      <c r="C218" s="167" t="s">
        <v>30</v>
      </c>
      <c r="D218" s="154" t="s">
        <v>283</v>
      </c>
      <c r="E218" s="154" t="s">
        <v>284</v>
      </c>
      <c r="F218" s="69" t="s">
        <v>2327</v>
      </c>
      <c r="G218" s="9">
        <v>40</v>
      </c>
      <c r="H218" s="29"/>
    </row>
    <row r="219" spans="1:8">
      <c r="A219" s="214">
        <v>42873</v>
      </c>
      <c r="B219" s="168" t="s">
        <v>54</v>
      </c>
      <c r="C219" s="167" t="s">
        <v>38</v>
      </c>
      <c r="D219" s="154" t="s">
        <v>472</v>
      </c>
      <c r="E219" s="154" t="s">
        <v>261</v>
      </c>
      <c r="F219" s="69" t="s">
        <v>2328</v>
      </c>
      <c r="G219" s="9">
        <v>127</v>
      </c>
      <c r="H219" s="29"/>
    </row>
    <row r="220" spans="1:8">
      <c r="A220" s="214">
        <v>42873</v>
      </c>
      <c r="B220" s="168" t="s">
        <v>54</v>
      </c>
      <c r="C220" s="161" t="s">
        <v>37</v>
      </c>
      <c r="D220" s="168" t="s">
        <v>205</v>
      </c>
      <c r="E220" s="155" t="s">
        <v>56</v>
      </c>
      <c r="F220" s="69" t="s">
        <v>2329</v>
      </c>
      <c r="G220" s="9">
        <v>52</v>
      </c>
      <c r="H220" s="29"/>
    </row>
    <row r="221" spans="1:8">
      <c r="A221" s="214">
        <v>42873</v>
      </c>
      <c r="B221" s="168" t="s">
        <v>54</v>
      </c>
      <c r="C221" s="161" t="s">
        <v>38</v>
      </c>
      <c r="D221" s="168" t="s">
        <v>142</v>
      </c>
      <c r="E221" s="155" t="s">
        <v>56</v>
      </c>
      <c r="F221" s="69" t="s">
        <v>2330</v>
      </c>
      <c r="G221" s="9">
        <v>40</v>
      </c>
      <c r="H221" s="29"/>
    </row>
    <row r="222" spans="1:8">
      <c r="A222" s="214">
        <v>42873</v>
      </c>
      <c r="B222" s="168" t="s">
        <v>54</v>
      </c>
      <c r="C222" s="167" t="s">
        <v>144</v>
      </c>
      <c r="D222" s="154" t="s">
        <v>298</v>
      </c>
      <c r="E222" s="154" t="s">
        <v>261</v>
      </c>
      <c r="F222" s="69" t="s">
        <v>2331</v>
      </c>
      <c r="G222" s="9">
        <v>122</v>
      </c>
      <c r="H222" s="29"/>
    </row>
    <row r="223" spans="1:8">
      <c r="A223" s="214">
        <v>42873</v>
      </c>
      <c r="B223" s="168" t="s">
        <v>54</v>
      </c>
      <c r="C223" s="167" t="s">
        <v>38</v>
      </c>
      <c r="D223" s="154" t="s">
        <v>311</v>
      </c>
      <c r="E223" s="154" t="s">
        <v>304</v>
      </c>
      <c r="F223" s="69" t="s">
        <v>2332</v>
      </c>
      <c r="G223" s="9">
        <v>60</v>
      </c>
      <c r="H223" s="29"/>
    </row>
    <row r="224" spans="1:8">
      <c r="A224" s="214">
        <v>42875</v>
      </c>
      <c r="B224" s="168" t="s">
        <v>54</v>
      </c>
      <c r="C224" s="161" t="s">
        <v>127</v>
      </c>
      <c r="D224" s="166" t="s">
        <v>258</v>
      </c>
      <c r="E224" s="68" t="s">
        <v>257</v>
      </c>
      <c r="F224" s="69" t="s">
        <v>2333</v>
      </c>
      <c r="G224" s="9">
        <v>62</v>
      </c>
      <c r="H224" s="29"/>
    </row>
    <row r="225" spans="1:8">
      <c r="A225" s="214">
        <v>42875</v>
      </c>
      <c r="B225" s="168" t="s">
        <v>54</v>
      </c>
      <c r="C225" s="167" t="s">
        <v>38</v>
      </c>
      <c r="D225" s="154" t="s">
        <v>467</v>
      </c>
      <c r="E225" s="154" t="s">
        <v>465</v>
      </c>
      <c r="F225" s="69" t="s">
        <v>2334</v>
      </c>
      <c r="G225" s="9">
        <v>157</v>
      </c>
      <c r="H225" s="29"/>
    </row>
    <row r="226" spans="1:8">
      <c r="A226" s="214">
        <v>42875</v>
      </c>
      <c r="B226" s="168" t="s">
        <v>54</v>
      </c>
      <c r="C226" s="167" t="s">
        <v>38</v>
      </c>
      <c r="D226" s="154" t="s">
        <v>473</v>
      </c>
      <c r="E226" s="154" t="s">
        <v>261</v>
      </c>
      <c r="F226" s="69" t="s">
        <v>2335</v>
      </c>
      <c r="G226" s="9">
        <v>120</v>
      </c>
      <c r="H226" s="29"/>
    </row>
    <row r="227" spans="1:8">
      <c r="A227" s="214">
        <v>42875</v>
      </c>
      <c r="B227" s="168" t="s">
        <v>54</v>
      </c>
      <c r="C227" s="167" t="s">
        <v>38</v>
      </c>
      <c r="D227" s="154" t="s">
        <v>473</v>
      </c>
      <c r="E227" s="154" t="s">
        <v>261</v>
      </c>
      <c r="F227" s="69" t="s">
        <v>2336</v>
      </c>
      <c r="G227" s="9">
        <v>190</v>
      </c>
      <c r="H227" s="29"/>
    </row>
    <row r="228" spans="1:8">
      <c r="A228" s="214">
        <v>42875</v>
      </c>
      <c r="B228" s="168" t="s">
        <v>54</v>
      </c>
      <c r="C228" s="167" t="s">
        <v>27</v>
      </c>
      <c r="D228" s="154" t="s">
        <v>424</v>
      </c>
      <c r="E228" s="154" t="s">
        <v>342</v>
      </c>
      <c r="F228" s="69" t="s">
        <v>2337</v>
      </c>
      <c r="G228" s="9">
        <v>144</v>
      </c>
      <c r="H228" s="29"/>
    </row>
    <row r="229" spans="1:8">
      <c r="A229" s="214">
        <v>42875</v>
      </c>
      <c r="B229" s="159" t="s">
        <v>54</v>
      </c>
      <c r="C229" s="167" t="s">
        <v>47</v>
      </c>
      <c r="D229" s="175" t="s">
        <v>517</v>
      </c>
      <c r="E229" s="155" t="s">
        <v>56</v>
      </c>
      <c r="F229" s="69" t="s">
        <v>2338</v>
      </c>
      <c r="G229" s="9">
        <v>304</v>
      </c>
      <c r="H229" s="29"/>
    </row>
    <row r="230" ht="24" spans="1:8">
      <c r="A230" s="214">
        <v>42875</v>
      </c>
      <c r="B230" s="168" t="s">
        <v>54</v>
      </c>
      <c r="C230" s="167" t="s">
        <v>38</v>
      </c>
      <c r="D230" s="154" t="s">
        <v>473</v>
      </c>
      <c r="E230" s="154" t="s">
        <v>261</v>
      </c>
      <c r="F230" s="69" t="s">
        <v>2339</v>
      </c>
      <c r="G230" s="9">
        <v>742</v>
      </c>
      <c r="H230" s="29"/>
    </row>
    <row r="231" spans="1:8">
      <c r="A231" s="214">
        <v>42875</v>
      </c>
      <c r="B231" s="168" t="s">
        <v>54</v>
      </c>
      <c r="C231" s="161" t="s">
        <v>37</v>
      </c>
      <c r="D231" s="168" t="s">
        <v>205</v>
      </c>
      <c r="E231" s="155" t="s">
        <v>56</v>
      </c>
      <c r="F231" s="69" t="s">
        <v>2340</v>
      </c>
      <c r="G231" s="9">
        <v>130</v>
      </c>
      <c r="H231" s="29"/>
    </row>
    <row r="232" spans="1:8">
      <c r="A232" s="214">
        <v>42875</v>
      </c>
      <c r="B232" s="168" t="s">
        <v>54</v>
      </c>
      <c r="C232" s="167" t="s">
        <v>27</v>
      </c>
      <c r="D232" s="154" t="s">
        <v>292</v>
      </c>
      <c r="E232" s="154" t="s">
        <v>278</v>
      </c>
      <c r="F232" s="69" t="s">
        <v>2341</v>
      </c>
      <c r="G232" s="9">
        <v>128</v>
      </c>
      <c r="H232" s="29"/>
    </row>
    <row r="233" spans="1:8">
      <c r="A233" s="214">
        <v>42875</v>
      </c>
      <c r="B233" s="168" t="s">
        <v>54</v>
      </c>
      <c r="C233" s="167" t="s">
        <v>27</v>
      </c>
      <c r="D233" s="154" t="s">
        <v>424</v>
      </c>
      <c r="E233" s="154" t="s">
        <v>342</v>
      </c>
      <c r="F233" s="69" t="s">
        <v>2231</v>
      </c>
      <c r="G233" s="9">
        <v>40</v>
      </c>
      <c r="H233" s="29"/>
    </row>
    <row r="234" spans="1:8">
      <c r="A234" s="214">
        <v>42875</v>
      </c>
      <c r="B234" s="168" t="s">
        <v>54</v>
      </c>
      <c r="C234" s="161" t="s">
        <v>144</v>
      </c>
      <c r="D234" s="168" t="s">
        <v>219</v>
      </c>
      <c r="E234" s="155" t="s">
        <v>56</v>
      </c>
      <c r="F234" s="69" t="s">
        <v>2342</v>
      </c>
      <c r="G234" s="9">
        <v>20</v>
      </c>
      <c r="H234" s="29"/>
    </row>
    <row r="235" ht="24" spans="1:8">
      <c r="A235" s="214">
        <v>42875</v>
      </c>
      <c r="B235" s="159" t="s">
        <v>54</v>
      </c>
      <c r="C235" s="176" t="s">
        <v>39</v>
      </c>
      <c r="D235" s="175" t="s">
        <v>503</v>
      </c>
      <c r="E235" s="154" t="s">
        <v>504</v>
      </c>
      <c r="F235" s="69" t="s">
        <v>2343</v>
      </c>
      <c r="G235" s="9">
        <v>86</v>
      </c>
      <c r="H235" s="29"/>
    </row>
    <row r="236" spans="1:8">
      <c r="A236" s="214">
        <v>42875</v>
      </c>
      <c r="B236" s="159" t="s">
        <v>54</v>
      </c>
      <c r="C236" s="167" t="s">
        <v>47</v>
      </c>
      <c r="D236" s="175" t="s">
        <v>517</v>
      </c>
      <c r="E236" s="155" t="s">
        <v>56</v>
      </c>
      <c r="F236" s="69" t="s">
        <v>2344</v>
      </c>
      <c r="G236" s="9">
        <v>480</v>
      </c>
      <c r="H236" s="29"/>
    </row>
    <row r="237" ht="24" spans="1:8">
      <c r="A237" s="214">
        <v>42875</v>
      </c>
      <c r="B237" s="168" t="s">
        <v>54</v>
      </c>
      <c r="C237" s="167" t="s">
        <v>144</v>
      </c>
      <c r="D237" s="154" t="s">
        <v>299</v>
      </c>
      <c r="E237" s="154" t="s">
        <v>261</v>
      </c>
      <c r="F237" s="69" t="s">
        <v>2345</v>
      </c>
      <c r="G237" s="9">
        <v>522</v>
      </c>
      <c r="H237" s="29"/>
    </row>
    <row r="238" ht="24" spans="1:8">
      <c r="A238" s="214">
        <v>42875</v>
      </c>
      <c r="B238" s="168" t="s">
        <v>54</v>
      </c>
      <c r="C238" s="167" t="s">
        <v>144</v>
      </c>
      <c r="D238" s="154" t="s">
        <v>298</v>
      </c>
      <c r="E238" s="154" t="s">
        <v>261</v>
      </c>
      <c r="F238" s="69" t="s">
        <v>2346</v>
      </c>
      <c r="G238" s="9">
        <v>198</v>
      </c>
      <c r="H238" s="29"/>
    </row>
    <row r="239" spans="1:8">
      <c r="A239" s="214">
        <v>42886</v>
      </c>
      <c r="B239" s="168" t="s">
        <v>54</v>
      </c>
      <c r="C239" s="167" t="s">
        <v>36</v>
      </c>
      <c r="D239" s="154" t="s">
        <v>353</v>
      </c>
      <c r="E239" s="154" t="s">
        <v>280</v>
      </c>
      <c r="F239" s="69" t="s">
        <v>2152</v>
      </c>
      <c r="G239" s="9">
        <v>16</v>
      </c>
      <c r="H239" s="29"/>
    </row>
    <row r="240" spans="1:8">
      <c r="A240" s="214">
        <v>42886</v>
      </c>
      <c r="B240" s="168" t="s">
        <v>54</v>
      </c>
      <c r="C240" s="167" t="s">
        <v>27</v>
      </c>
      <c r="D240" s="154" t="s">
        <v>339</v>
      </c>
      <c r="E240" s="154" t="s">
        <v>278</v>
      </c>
      <c r="F240" s="154" t="s">
        <v>2347</v>
      </c>
      <c r="G240" s="9">
        <v>86</v>
      </c>
      <c r="H240" s="29"/>
    </row>
    <row r="241" spans="1:8">
      <c r="A241" s="214">
        <v>42886</v>
      </c>
      <c r="B241" s="168" t="s">
        <v>54</v>
      </c>
      <c r="C241" s="167" t="s">
        <v>38</v>
      </c>
      <c r="D241" s="154" t="s">
        <v>473</v>
      </c>
      <c r="E241" s="154" t="s">
        <v>261</v>
      </c>
      <c r="F241" s="69" t="s">
        <v>2348</v>
      </c>
      <c r="G241" s="9">
        <v>30</v>
      </c>
      <c r="H241" s="29"/>
    </row>
    <row r="242" spans="1:8">
      <c r="A242" s="214">
        <v>42886</v>
      </c>
      <c r="B242" s="168" t="s">
        <v>54</v>
      </c>
      <c r="C242" s="167" t="s">
        <v>197</v>
      </c>
      <c r="D242" s="154" t="s">
        <v>453</v>
      </c>
      <c r="E242" s="154" t="s">
        <v>280</v>
      </c>
      <c r="F242" s="69" t="s">
        <v>2349</v>
      </c>
      <c r="G242" s="9">
        <v>156</v>
      </c>
      <c r="H242" s="29"/>
    </row>
    <row r="243" spans="1:8">
      <c r="A243" s="214">
        <v>42886</v>
      </c>
      <c r="B243" s="168" t="s">
        <v>54</v>
      </c>
      <c r="C243" s="167" t="s">
        <v>340</v>
      </c>
      <c r="D243" s="154" t="s">
        <v>448</v>
      </c>
      <c r="E243" s="154" t="s">
        <v>280</v>
      </c>
      <c r="F243" s="69" t="s">
        <v>2320</v>
      </c>
      <c r="G243" s="9">
        <v>40</v>
      </c>
      <c r="H243" s="29"/>
    </row>
    <row r="244" spans="1:8">
      <c r="A244" s="214">
        <v>42886</v>
      </c>
      <c r="B244" s="168" t="s">
        <v>54</v>
      </c>
      <c r="C244" s="61" t="s">
        <v>43</v>
      </c>
      <c r="D244" s="69"/>
      <c r="E244" s="69" t="s">
        <v>2350</v>
      </c>
      <c r="F244" s="69" t="s">
        <v>2351</v>
      </c>
      <c r="G244" s="9">
        <v>72</v>
      </c>
      <c r="H244" s="29"/>
    </row>
    <row r="245" spans="1:8">
      <c r="A245" s="214">
        <v>42886</v>
      </c>
      <c r="B245" s="168" t="s">
        <v>54</v>
      </c>
      <c r="C245" s="161" t="s">
        <v>127</v>
      </c>
      <c r="D245" s="166" t="s">
        <v>258</v>
      </c>
      <c r="E245" s="68" t="s">
        <v>257</v>
      </c>
      <c r="F245" s="69" t="s">
        <v>2342</v>
      </c>
      <c r="G245" s="9">
        <v>20</v>
      </c>
      <c r="H245" s="29"/>
    </row>
    <row r="246" spans="1:8">
      <c r="A246" s="214">
        <v>42886</v>
      </c>
      <c r="B246" s="168" t="s">
        <v>54</v>
      </c>
      <c r="C246" s="167" t="s">
        <v>197</v>
      </c>
      <c r="D246" s="154" t="s">
        <v>452</v>
      </c>
      <c r="E246" s="154" t="s">
        <v>280</v>
      </c>
      <c r="F246" s="69" t="s">
        <v>2352</v>
      </c>
      <c r="G246" s="9">
        <v>156</v>
      </c>
      <c r="H246" s="29"/>
    </row>
    <row r="247" spans="1:8">
      <c r="A247" s="214">
        <v>42886</v>
      </c>
      <c r="B247" s="168" t="s">
        <v>54</v>
      </c>
      <c r="C247" s="167" t="s">
        <v>197</v>
      </c>
      <c r="D247" s="154" t="s">
        <v>454</v>
      </c>
      <c r="E247" s="154" t="s">
        <v>280</v>
      </c>
      <c r="F247" s="69" t="s">
        <v>2353</v>
      </c>
      <c r="G247" s="9">
        <v>110</v>
      </c>
      <c r="H247" s="29"/>
    </row>
    <row r="248" spans="1:8">
      <c r="A248" s="214">
        <v>42886</v>
      </c>
      <c r="B248" s="168" t="s">
        <v>54</v>
      </c>
      <c r="C248" s="167" t="s">
        <v>144</v>
      </c>
      <c r="D248" s="154" t="s">
        <v>298</v>
      </c>
      <c r="E248" s="154" t="s">
        <v>261</v>
      </c>
      <c r="F248" s="69" t="s">
        <v>2354</v>
      </c>
      <c r="G248" s="9">
        <v>30</v>
      </c>
      <c r="H248" s="29"/>
    </row>
    <row r="249" spans="1:8">
      <c r="A249" s="214">
        <v>42886</v>
      </c>
      <c r="B249" s="168" t="s">
        <v>54</v>
      </c>
      <c r="C249" s="167" t="s">
        <v>38</v>
      </c>
      <c r="D249" s="154" t="s">
        <v>472</v>
      </c>
      <c r="E249" s="154" t="s">
        <v>261</v>
      </c>
      <c r="F249" s="69" t="s">
        <v>2355</v>
      </c>
      <c r="G249" s="9">
        <v>144</v>
      </c>
      <c r="H249" s="29"/>
    </row>
    <row r="250" spans="1:8">
      <c r="A250" s="214">
        <v>42886</v>
      </c>
      <c r="B250" s="168" t="s">
        <v>54</v>
      </c>
      <c r="C250" s="161" t="s">
        <v>127</v>
      </c>
      <c r="D250" s="166" t="s">
        <v>258</v>
      </c>
      <c r="E250" s="68" t="s">
        <v>257</v>
      </c>
      <c r="F250" s="69" t="s">
        <v>2141</v>
      </c>
      <c r="G250" s="9">
        <v>20</v>
      </c>
      <c r="H250" s="29"/>
    </row>
    <row r="251" spans="1:8">
      <c r="A251" s="214">
        <v>42886</v>
      </c>
      <c r="B251" s="168" t="s">
        <v>54</v>
      </c>
      <c r="C251" s="167" t="s">
        <v>127</v>
      </c>
      <c r="D251" s="154" t="s">
        <v>380</v>
      </c>
      <c r="E251" s="154" t="s">
        <v>261</v>
      </c>
      <c r="F251" s="69" t="s">
        <v>2356</v>
      </c>
      <c r="G251" s="9">
        <v>484</v>
      </c>
      <c r="H251" s="29"/>
    </row>
    <row r="252" ht="24" spans="1:8">
      <c r="A252" s="214">
        <v>42886</v>
      </c>
      <c r="B252" s="168" t="s">
        <v>54</v>
      </c>
      <c r="C252" s="167" t="s">
        <v>27</v>
      </c>
      <c r="D252" s="154" t="s">
        <v>471</v>
      </c>
      <c r="E252" s="154" t="s">
        <v>261</v>
      </c>
      <c r="F252" s="69" t="s">
        <v>2357</v>
      </c>
      <c r="G252" s="9">
        <v>400</v>
      </c>
      <c r="H252" s="29"/>
    </row>
    <row r="253" spans="1:8">
      <c r="A253" s="214">
        <v>42886</v>
      </c>
      <c r="B253" s="168" t="s">
        <v>54</v>
      </c>
      <c r="C253" s="167" t="s">
        <v>197</v>
      </c>
      <c r="D253" s="154" t="s">
        <v>452</v>
      </c>
      <c r="E253" s="154" t="s">
        <v>280</v>
      </c>
      <c r="F253" s="69" t="s">
        <v>2358</v>
      </c>
      <c r="G253" s="9">
        <v>8</v>
      </c>
      <c r="H253" s="29"/>
    </row>
    <row r="254" spans="1:8">
      <c r="A254" s="214">
        <v>42886</v>
      </c>
      <c r="B254" s="168" t="s">
        <v>54</v>
      </c>
      <c r="C254" s="167" t="s">
        <v>27</v>
      </c>
      <c r="D254" s="154" t="s">
        <v>339</v>
      </c>
      <c r="E254" s="154" t="s">
        <v>278</v>
      </c>
      <c r="F254" s="69" t="s">
        <v>2359</v>
      </c>
      <c r="G254" s="9">
        <v>157</v>
      </c>
      <c r="H254" s="29"/>
    </row>
    <row r="255" spans="1:8">
      <c r="A255" s="214">
        <v>42886</v>
      </c>
      <c r="B255" s="168" t="s">
        <v>54</v>
      </c>
      <c r="C255" s="167" t="s">
        <v>38</v>
      </c>
      <c r="D255" s="154" t="s">
        <v>473</v>
      </c>
      <c r="E255" s="154" t="s">
        <v>261</v>
      </c>
      <c r="F255" s="69" t="s">
        <v>2360</v>
      </c>
      <c r="G255" s="9">
        <v>30</v>
      </c>
      <c r="H255" s="29"/>
    </row>
    <row r="256" spans="1:8">
      <c r="A256" s="214">
        <v>42886</v>
      </c>
      <c r="B256" s="168" t="s">
        <v>54</v>
      </c>
      <c r="C256" s="167" t="s">
        <v>27</v>
      </c>
      <c r="D256" s="154" t="s">
        <v>471</v>
      </c>
      <c r="E256" s="154" t="s">
        <v>261</v>
      </c>
      <c r="F256" s="69" t="s">
        <v>2361</v>
      </c>
      <c r="G256" s="9">
        <v>187</v>
      </c>
      <c r="H256" s="29"/>
    </row>
    <row r="257" spans="1:8">
      <c r="A257" s="214">
        <v>42886</v>
      </c>
      <c r="B257" s="168" t="s">
        <v>54</v>
      </c>
      <c r="C257" s="161" t="s">
        <v>96</v>
      </c>
      <c r="D257" s="168" t="s">
        <v>187</v>
      </c>
      <c r="E257" s="155" t="s">
        <v>56</v>
      </c>
      <c r="F257" s="69" t="s">
        <v>2362</v>
      </c>
      <c r="G257" s="9">
        <v>40</v>
      </c>
      <c r="H257" s="29"/>
    </row>
    <row r="258" ht="36" spans="1:8">
      <c r="A258" s="214">
        <v>42886</v>
      </c>
      <c r="B258" s="168" t="s">
        <v>54</v>
      </c>
      <c r="C258" s="167" t="s">
        <v>30</v>
      </c>
      <c r="D258" s="154" t="s">
        <v>283</v>
      </c>
      <c r="E258" s="154" t="s">
        <v>284</v>
      </c>
      <c r="F258" s="69" t="s">
        <v>2363</v>
      </c>
      <c r="G258" s="9">
        <v>482</v>
      </c>
      <c r="H258" s="29"/>
    </row>
    <row r="259" spans="1:8">
      <c r="A259" s="214">
        <v>42886</v>
      </c>
      <c r="B259" s="168" t="s">
        <v>54</v>
      </c>
      <c r="C259" s="161" t="s">
        <v>37</v>
      </c>
      <c r="D259" s="168" t="s">
        <v>205</v>
      </c>
      <c r="E259" s="155" t="s">
        <v>56</v>
      </c>
      <c r="F259" s="69" t="s">
        <v>2364</v>
      </c>
      <c r="G259" s="9">
        <v>30</v>
      </c>
      <c r="H259" s="29"/>
    </row>
    <row r="260" spans="1:8">
      <c r="A260" s="214">
        <v>42895</v>
      </c>
      <c r="B260" s="168" t="s">
        <v>54</v>
      </c>
      <c r="C260" s="167" t="s">
        <v>340</v>
      </c>
      <c r="D260" s="154" t="s">
        <v>450</v>
      </c>
      <c r="E260" s="154" t="s">
        <v>280</v>
      </c>
      <c r="F260" s="69" t="s">
        <v>2315</v>
      </c>
      <c r="G260" s="9">
        <v>25</v>
      </c>
      <c r="H260" s="29"/>
    </row>
    <row r="261" spans="1:8">
      <c r="A261" s="214">
        <v>42895</v>
      </c>
      <c r="B261" s="168" t="s">
        <v>54</v>
      </c>
      <c r="C261" s="161" t="s">
        <v>37</v>
      </c>
      <c r="D261" s="168" t="s">
        <v>205</v>
      </c>
      <c r="E261" s="155" t="s">
        <v>56</v>
      </c>
      <c r="F261" s="69" t="s">
        <v>2365</v>
      </c>
      <c r="G261" s="9">
        <v>30</v>
      </c>
      <c r="H261" s="29"/>
    </row>
    <row r="262" spans="1:8">
      <c r="A262" s="214">
        <v>42895</v>
      </c>
      <c r="B262" s="168" t="s">
        <v>54</v>
      </c>
      <c r="C262" s="167" t="s">
        <v>38</v>
      </c>
      <c r="D262" s="154" t="s">
        <v>473</v>
      </c>
      <c r="E262" s="154" t="s">
        <v>261</v>
      </c>
      <c r="F262" s="69" t="s">
        <v>2330</v>
      </c>
      <c r="G262" s="9">
        <v>40</v>
      </c>
      <c r="H262" s="29"/>
    </row>
    <row r="263" spans="1:8">
      <c r="A263" s="214">
        <v>42895</v>
      </c>
      <c r="B263" s="159" t="s">
        <v>54</v>
      </c>
      <c r="C263" s="176" t="s">
        <v>496</v>
      </c>
      <c r="D263" s="175" t="s">
        <v>498</v>
      </c>
      <c r="E263" s="175" t="s">
        <v>56</v>
      </c>
      <c r="F263" s="69" t="s">
        <v>2366</v>
      </c>
      <c r="G263" s="9">
        <v>56</v>
      </c>
      <c r="H263" s="29"/>
    </row>
    <row r="264" spans="1:8">
      <c r="A264" s="214">
        <v>42895</v>
      </c>
      <c r="B264" s="168" t="s">
        <v>54</v>
      </c>
      <c r="C264" s="167" t="s">
        <v>27</v>
      </c>
      <c r="D264" s="154" t="s">
        <v>476</v>
      </c>
      <c r="E264" s="154" t="s">
        <v>342</v>
      </c>
      <c r="F264" s="69" t="s">
        <v>2176</v>
      </c>
      <c r="G264" s="9">
        <v>28</v>
      </c>
      <c r="H264" s="29"/>
    </row>
    <row r="265" spans="1:8">
      <c r="A265" s="214">
        <v>42895</v>
      </c>
      <c r="B265" s="168" t="s">
        <v>54</v>
      </c>
      <c r="C265" s="167" t="s">
        <v>144</v>
      </c>
      <c r="D265" s="154" t="s">
        <v>298</v>
      </c>
      <c r="E265" s="154" t="s">
        <v>261</v>
      </c>
      <c r="F265" s="69" t="s">
        <v>2367</v>
      </c>
      <c r="G265" s="9">
        <v>60</v>
      </c>
      <c r="H265" s="29"/>
    </row>
    <row r="266" ht="24" spans="1:8">
      <c r="A266" s="214">
        <v>42895</v>
      </c>
      <c r="B266" s="168" t="s">
        <v>54</v>
      </c>
      <c r="C266" s="167" t="s">
        <v>45</v>
      </c>
      <c r="D266" s="154" t="s">
        <v>467</v>
      </c>
      <c r="E266" s="154" t="s">
        <v>465</v>
      </c>
      <c r="F266" s="69" t="s">
        <v>2368</v>
      </c>
      <c r="G266" s="9">
        <v>186</v>
      </c>
      <c r="H266" s="29"/>
    </row>
    <row r="267" spans="1:8">
      <c r="A267" s="214">
        <v>42895</v>
      </c>
      <c r="B267" s="168" t="s">
        <v>54</v>
      </c>
      <c r="C267" s="167" t="s">
        <v>38</v>
      </c>
      <c r="D267" s="154" t="s">
        <v>472</v>
      </c>
      <c r="E267" s="154" t="s">
        <v>261</v>
      </c>
      <c r="F267" s="69" t="s">
        <v>2369</v>
      </c>
      <c r="G267" s="9">
        <v>137</v>
      </c>
      <c r="H267" s="29"/>
    </row>
    <row r="268" spans="1:8">
      <c r="A268" s="214">
        <v>42895</v>
      </c>
      <c r="B268" s="168" t="s">
        <v>54</v>
      </c>
      <c r="C268" s="167" t="s">
        <v>45</v>
      </c>
      <c r="D268" s="154" t="s">
        <v>457</v>
      </c>
      <c r="E268" s="154" t="s">
        <v>267</v>
      </c>
      <c r="F268" s="69" t="s">
        <v>2370</v>
      </c>
      <c r="G268" s="9">
        <v>240</v>
      </c>
      <c r="H268" s="29"/>
    </row>
    <row r="269" spans="1:8">
      <c r="A269" s="214">
        <v>42895</v>
      </c>
      <c r="B269" s="168" t="s">
        <v>54</v>
      </c>
      <c r="C269" s="167" t="s">
        <v>27</v>
      </c>
      <c r="D269" s="154" t="s">
        <v>292</v>
      </c>
      <c r="E269" s="154" t="s">
        <v>278</v>
      </c>
      <c r="F269" s="69" t="s">
        <v>2309</v>
      </c>
      <c r="G269" s="9">
        <v>25</v>
      </c>
      <c r="H269" s="29"/>
    </row>
    <row r="270" spans="1:8">
      <c r="A270" s="214">
        <v>42895</v>
      </c>
      <c r="B270" s="168" t="s">
        <v>54</v>
      </c>
      <c r="C270" s="167" t="s">
        <v>27</v>
      </c>
      <c r="D270" s="154" t="s">
        <v>476</v>
      </c>
      <c r="E270" s="154" t="s">
        <v>342</v>
      </c>
      <c r="F270" s="69" t="s">
        <v>2371</v>
      </c>
      <c r="G270" s="9">
        <v>40</v>
      </c>
      <c r="H270" s="29"/>
    </row>
    <row r="271" spans="1:8">
      <c r="A271" s="214">
        <v>42895</v>
      </c>
      <c r="B271" s="168" t="s">
        <v>54</v>
      </c>
      <c r="C271" s="167" t="s">
        <v>36</v>
      </c>
      <c r="D271" s="154" t="s">
        <v>361</v>
      </c>
      <c r="E271" s="154" t="s">
        <v>342</v>
      </c>
      <c r="F271" s="69" t="s">
        <v>2372</v>
      </c>
      <c r="G271" s="9">
        <v>90</v>
      </c>
      <c r="H271" s="29"/>
    </row>
    <row r="272" spans="1:8">
      <c r="A272" s="214">
        <v>42895</v>
      </c>
      <c r="B272" s="168" t="s">
        <v>54</v>
      </c>
      <c r="C272" s="167" t="s">
        <v>127</v>
      </c>
      <c r="D272" s="154" t="s">
        <v>380</v>
      </c>
      <c r="E272" s="154" t="s">
        <v>261</v>
      </c>
      <c r="F272" s="69" t="s">
        <v>2373</v>
      </c>
      <c r="G272" s="9">
        <v>16</v>
      </c>
      <c r="H272" s="29"/>
    </row>
    <row r="273" ht="24" spans="1:8">
      <c r="A273" s="214">
        <v>42895</v>
      </c>
      <c r="B273" s="168" t="s">
        <v>54</v>
      </c>
      <c r="C273" s="167" t="s">
        <v>27</v>
      </c>
      <c r="D273" s="154" t="s">
        <v>338</v>
      </c>
      <c r="E273" s="154" t="s">
        <v>278</v>
      </c>
      <c r="F273" s="69" t="s">
        <v>2374</v>
      </c>
      <c r="G273" s="9">
        <v>216</v>
      </c>
      <c r="H273" s="29"/>
    </row>
    <row r="274" spans="1:8">
      <c r="A274" s="214">
        <v>42895</v>
      </c>
      <c r="B274" s="168" t="s">
        <v>54</v>
      </c>
      <c r="C274" s="167" t="s">
        <v>27</v>
      </c>
      <c r="D274" s="154" t="s">
        <v>471</v>
      </c>
      <c r="E274" s="154" t="s">
        <v>261</v>
      </c>
      <c r="F274" s="69" t="s">
        <v>2257</v>
      </c>
      <c r="G274" s="9">
        <v>20</v>
      </c>
      <c r="H274" s="29"/>
    </row>
    <row r="275" spans="1:8">
      <c r="A275" s="214">
        <v>42895</v>
      </c>
      <c r="B275" s="168" t="s">
        <v>54</v>
      </c>
      <c r="C275" s="167" t="s">
        <v>30</v>
      </c>
      <c r="D275" s="154" t="s">
        <v>283</v>
      </c>
      <c r="E275" s="154" t="s">
        <v>284</v>
      </c>
      <c r="F275" s="69" t="s">
        <v>2375</v>
      </c>
      <c r="G275" s="9">
        <v>112</v>
      </c>
      <c r="H275" s="29"/>
    </row>
    <row r="276" spans="1:8">
      <c r="A276" s="214">
        <v>42908</v>
      </c>
      <c r="B276" s="168" t="s">
        <v>54</v>
      </c>
      <c r="C276" s="167" t="s">
        <v>38</v>
      </c>
      <c r="D276" s="154" t="s">
        <v>472</v>
      </c>
      <c r="E276" s="154" t="s">
        <v>261</v>
      </c>
      <c r="F276" s="69" t="s">
        <v>2376</v>
      </c>
      <c r="G276" s="9">
        <v>25</v>
      </c>
      <c r="H276" s="29"/>
    </row>
    <row r="277" ht="24" spans="1:8">
      <c r="A277" s="214">
        <v>42908</v>
      </c>
      <c r="B277" s="168" t="s">
        <v>54</v>
      </c>
      <c r="C277" s="167" t="s">
        <v>127</v>
      </c>
      <c r="D277" s="154" t="s">
        <v>380</v>
      </c>
      <c r="E277" s="154" t="s">
        <v>261</v>
      </c>
      <c r="F277" s="69" t="s">
        <v>2377</v>
      </c>
      <c r="G277" s="9">
        <v>120</v>
      </c>
      <c r="H277" s="29"/>
    </row>
    <row r="278" spans="1:8">
      <c r="A278" s="214">
        <v>42908</v>
      </c>
      <c r="B278" s="168" t="s">
        <v>54</v>
      </c>
      <c r="C278" s="167" t="s">
        <v>27</v>
      </c>
      <c r="D278" s="154" t="s">
        <v>338</v>
      </c>
      <c r="E278" s="154" t="s">
        <v>278</v>
      </c>
      <c r="F278" s="69" t="s">
        <v>2378</v>
      </c>
      <c r="G278" s="9">
        <v>60</v>
      </c>
      <c r="H278" s="29"/>
    </row>
    <row r="279" spans="1:8">
      <c r="A279" s="214">
        <v>42908</v>
      </c>
      <c r="B279" s="159" t="s">
        <v>54</v>
      </c>
      <c r="C279" s="176" t="s">
        <v>340</v>
      </c>
      <c r="D279" s="175" t="s">
        <v>499</v>
      </c>
      <c r="E279" s="175" t="s">
        <v>261</v>
      </c>
      <c r="F279" s="69" t="s">
        <v>2379</v>
      </c>
      <c r="G279" s="9">
        <v>140</v>
      </c>
      <c r="H279" s="29"/>
    </row>
    <row r="280" spans="1:8">
      <c r="A280" s="214">
        <v>42908</v>
      </c>
      <c r="B280" s="168" t="s">
        <v>54</v>
      </c>
      <c r="C280" s="167" t="s">
        <v>45</v>
      </c>
      <c r="D280" s="154" t="s">
        <v>300</v>
      </c>
      <c r="E280" s="154" t="s">
        <v>261</v>
      </c>
      <c r="F280" s="69" t="s">
        <v>2380</v>
      </c>
      <c r="G280" s="9">
        <v>20</v>
      </c>
      <c r="H280" s="29"/>
    </row>
    <row r="281" spans="1:8">
      <c r="A281" s="214">
        <v>42908</v>
      </c>
      <c r="B281" s="159" t="s">
        <v>54</v>
      </c>
      <c r="C281" s="176" t="s">
        <v>39</v>
      </c>
      <c r="D281" s="175" t="s">
        <v>503</v>
      </c>
      <c r="E281" s="154" t="s">
        <v>504</v>
      </c>
      <c r="F281" s="69" t="s">
        <v>2152</v>
      </c>
      <c r="G281" s="9">
        <v>16</v>
      </c>
      <c r="H281" s="29"/>
    </row>
    <row r="282" spans="1:8">
      <c r="A282" s="214">
        <v>42908</v>
      </c>
      <c r="B282" s="168" t="s">
        <v>54</v>
      </c>
      <c r="C282" s="167" t="s">
        <v>38</v>
      </c>
      <c r="D282" s="154" t="s">
        <v>473</v>
      </c>
      <c r="E282" s="154" t="s">
        <v>261</v>
      </c>
      <c r="F282" s="69" t="s">
        <v>2381</v>
      </c>
      <c r="G282" s="9">
        <v>56</v>
      </c>
      <c r="H282" s="29"/>
    </row>
    <row r="283" spans="1:8">
      <c r="A283" s="214">
        <v>42908</v>
      </c>
      <c r="B283" s="159" t="s">
        <v>54</v>
      </c>
      <c r="C283" s="176" t="s">
        <v>496</v>
      </c>
      <c r="D283" s="175" t="s">
        <v>502</v>
      </c>
      <c r="E283" s="154" t="s">
        <v>56</v>
      </c>
      <c r="F283" s="69" t="s">
        <v>2382</v>
      </c>
      <c r="G283" s="9">
        <v>160</v>
      </c>
      <c r="H283" s="29"/>
    </row>
    <row r="284" spans="1:8">
      <c r="A284" s="214">
        <v>42908</v>
      </c>
      <c r="B284" s="159" t="s">
        <v>54</v>
      </c>
      <c r="C284" s="176" t="s">
        <v>39</v>
      </c>
      <c r="D284" s="175" t="s">
        <v>503</v>
      </c>
      <c r="E284" s="154" t="s">
        <v>504</v>
      </c>
      <c r="F284" s="69" t="s">
        <v>2383</v>
      </c>
      <c r="G284" s="9">
        <v>42</v>
      </c>
      <c r="H284" s="29"/>
    </row>
    <row r="285" spans="1:8">
      <c r="A285" s="214">
        <v>42908</v>
      </c>
      <c r="B285" s="168" t="s">
        <v>54</v>
      </c>
      <c r="C285" s="167" t="s">
        <v>30</v>
      </c>
      <c r="D285" s="154" t="s">
        <v>365</v>
      </c>
      <c r="E285" s="154" t="s">
        <v>342</v>
      </c>
      <c r="F285" s="69" t="s">
        <v>2384</v>
      </c>
      <c r="G285" s="9">
        <v>38</v>
      </c>
      <c r="H285" s="29"/>
    </row>
    <row r="286" spans="1:8">
      <c r="A286" s="214">
        <v>42908</v>
      </c>
      <c r="B286" s="168" t="s">
        <v>54</v>
      </c>
      <c r="C286" s="167" t="s">
        <v>27</v>
      </c>
      <c r="D286" s="154" t="s">
        <v>476</v>
      </c>
      <c r="E286" s="154" t="s">
        <v>342</v>
      </c>
      <c r="F286" s="69" t="s">
        <v>2385</v>
      </c>
      <c r="G286" s="9">
        <v>20</v>
      </c>
      <c r="H286" s="29"/>
    </row>
    <row r="287" spans="1:8">
      <c r="A287" s="214">
        <v>42908</v>
      </c>
      <c r="B287" s="168" t="s">
        <v>54</v>
      </c>
      <c r="C287" s="167" t="s">
        <v>27</v>
      </c>
      <c r="D287" s="168" t="s">
        <v>542</v>
      </c>
      <c r="E287" s="155" t="s">
        <v>56</v>
      </c>
      <c r="F287" s="69" t="s">
        <v>2386</v>
      </c>
      <c r="G287" s="9">
        <v>58</v>
      </c>
      <c r="H287" s="29"/>
    </row>
    <row r="288" ht="24" spans="1:8">
      <c r="A288" s="214">
        <v>42908</v>
      </c>
      <c r="B288" s="159" t="s">
        <v>54</v>
      </c>
      <c r="C288" s="176" t="s">
        <v>39</v>
      </c>
      <c r="D288" s="175" t="s">
        <v>503</v>
      </c>
      <c r="E288" s="154" t="s">
        <v>504</v>
      </c>
      <c r="F288" s="69" t="s">
        <v>2387</v>
      </c>
      <c r="G288" s="9">
        <v>120</v>
      </c>
      <c r="H288" s="29"/>
    </row>
    <row r="289" spans="1:8">
      <c r="A289" s="214">
        <v>42908</v>
      </c>
      <c r="B289" s="168" t="s">
        <v>54</v>
      </c>
      <c r="C289" s="167" t="s">
        <v>127</v>
      </c>
      <c r="D289" s="154" t="s">
        <v>380</v>
      </c>
      <c r="E289" s="154" t="s">
        <v>261</v>
      </c>
      <c r="F289" s="69" t="s">
        <v>2356</v>
      </c>
      <c r="G289" s="9">
        <v>89</v>
      </c>
      <c r="H289" s="29"/>
    </row>
    <row r="290" spans="1:8">
      <c r="A290" s="214">
        <v>42908</v>
      </c>
      <c r="B290" s="159" t="s">
        <v>54</v>
      </c>
      <c r="C290" s="176" t="s">
        <v>340</v>
      </c>
      <c r="D290" s="175" t="s">
        <v>501</v>
      </c>
      <c r="E290" s="175" t="s">
        <v>261</v>
      </c>
      <c r="F290" s="69" t="s">
        <v>2365</v>
      </c>
      <c r="G290" s="9">
        <v>30</v>
      </c>
      <c r="H290" s="29"/>
    </row>
    <row r="291" spans="1:8">
      <c r="A291" s="214">
        <v>42908</v>
      </c>
      <c r="B291" s="168" t="s">
        <v>54</v>
      </c>
      <c r="C291" s="167" t="s">
        <v>197</v>
      </c>
      <c r="D291" s="154" t="s">
        <v>454</v>
      </c>
      <c r="E291" s="154" t="s">
        <v>280</v>
      </c>
      <c r="F291" s="69" t="s">
        <v>2388</v>
      </c>
      <c r="G291" s="9">
        <v>22</v>
      </c>
      <c r="H291" s="29"/>
    </row>
    <row r="292" spans="1:8">
      <c r="A292" s="214">
        <v>42908</v>
      </c>
      <c r="B292" s="168" t="s">
        <v>54</v>
      </c>
      <c r="C292" s="167" t="s">
        <v>45</v>
      </c>
      <c r="D292" s="154" t="s">
        <v>467</v>
      </c>
      <c r="E292" s="154" t="s">
        <v>465</v>
      </c>
      <c r="F292" s="69" t="s">
        <v>2389</v>
      </c>
      <c r="G292" s="9">
        <v>38</v>
      </c>
      <c r="H292" s="29"/>
    </row>
    <row r="293" spans="1:8">
      <c r="A293" s="214">
        <v>42908</v>
      </c>
      <c r="B293" s="159" t="s">
        <v>54</v>
      </c>
      <c r="C293" s="167" t="s">
        <v>47</v>
      </c>
      <c r="D293" s="175" t="s">
        <v>516</v>
      </c>
      <c r="E293" s="155" t="s">
        <v>56</v>
      </c>
      <c r="F293" s="69" t="s">
        <v>2342</v>
      </c>
      <c r="G293" s="9">
        <v>30</v>
      </c>
      <c r="H293" s="29"/>
    </row>
    <row r="294" spans="1:8">
      <c r="A294" s="214">
        <v>42908</v>
      </c>
      <c r="B294" s="168" t="s">
        <v>54</v>
      </c>
      <c r="C294" s="167" t="s">
        <v>27</v>
      </c>
      <c r="D294" s="168" t="s">
        <v>542</v>
      </c>
      <c r="E294" s="155" t="s">
        <v>56</v>
      </c>
      <c r="F294" s="69" t="s">
        <v>2390</v>
      </c>
      <c r="G294" s="9">
        <v>20</v>
      </c>
      <c r="H294" s="29"/>
    </row>
    <row r="295" spans="1:8">
      <c r="A295" s="214">
        <v>42908</v>
      </c>
      <c r="B295" s="168" t="s">
        <v>54</v>
      </c>
      <c r="C295" s="161" t="s">
        <v>33</v>
      </c>
      <c r="D295" s="168" t="s">
        <v>215</v>
      </c>
      <c r="E295" s="155" t="s">
        <v>56</v>
      </c>
      <c r="F295" s="69" t="s">
        <v>2391</v>
      </c>
      <c r="G295" s="9">
        <v>36</v>
      </c>
      <c r="H295" s="29"/>
    </row>
    <row r="296" spans="1:8">
      <c r="A296" s="214">
        <v>42908</v>
      </c>
      <c r="B296" s="168" t="s">
        <v>54</v>
      </c>
      <c r="C296" s="167" t="s">
        <v>27</v>
      </c>
      <c r="D296" s="154" t="s">
        <v>425</v>
      </c>
      <c r="E296" s="154" t="s">
        <v>344</v>
      </c>
      <c r="F296" s="69" t="s">
        <v>2392</v>
      </c>
      <c r="G296" s="9">
        <v>20</v>
      </c>
      <c r="H296" s="29"/>
    </row>
    <row r="297" spans="1:8">
      <c r="A297" s="214">
        <v>42908</v>
      </c>
      <c r="B297" s="168" t="s">
        <v>54</v>
      </c>
      <c r="C297" s="167" t="s">
        <v>27</v>
      </c>
      <c r="D297" s="168" t="s">
        <v>542</v>
      </c>
      <c r="E297" s="155" t="s">
        <v>56</v>
      </c>
      <c r="F297" s="69" t="s">
        <v>2393</v>
      </c>
      <c r="G297" s="9">
        <v>264</v>
      </c>
      <c r="H297" s="29"/>
    </row>
    <row r="298" ht="24" spans="1:8">
      <c r="A298" s="214">
        <v>42908</v>
      </c>
      <c r="B298" s="168" t="s">
        <v>54</v>
      </c>
      <c r="C298" s="167" t="s">
        <v>27</v>
      </c>
      <c r="D298" s="168" t="s">
        <v>542</v>
      </c>
      <c r="E298" s="155" t="s">
        <v>56</v>
      </c>
      <c r="F298" s="69" t="s">
        <v>2394</v>
      </c>
      <c r="G298" s="9">
        <v>383</v>
      </c>
      <c r="H298" s="29"/>
    </row>
    <row r="299" spans="1:8">
      <c r="A299" s="214">
        <v>42908</v>
      </c>
      <c r="B299" s="168" t="s">
        <v>54</v>
      </c>
      <c r="C299" s="167" t="s">
        <v>27</v>
      </c>
      <c r="D299" s="154" t="s">
        <v>292</v>
      </c>
      <c r="E299" s="154" t="s">
        <v>278</v>
      </c>
      <c r="F299" s="69" t="s">
        <v>2395</v>
      </c>
      <c r="G299" s="9">
        <v>20</v>
      </c>
      <c r="H299" s="29"/>
    </row>
    <row r="300" spans="1:8">
      <c r="A300" s="214">
        <v>42908</v>
      </c>
      <c r="B300" s="168" t="s">
        <v>54</v>
      </c>
      <c r="C300" s="167" t="s">
        <v>38</v>
      </c>
      <c r="D300" s="154" t="s">
        <v>472</v>
      </c>
      <c r="E300" s="154" t="s">
        <v>261</v>
      </c>
      <c r="F300" s="69" t="s">
        <v>2396</v>
      </c>
      <c r="G300" s="9">
        <v>40</v>
      </c>
      <c r="H300" s="29"/>
    </row>
    <row r="301" spans="1:8">
      <c r="A301" s="214">
        <v>42916</v>
      </c>
      <c r="B301" s="168" t="s">
        <v>54</v>
      </c>
      <c r="C301" s="161" t="s">
        <v>82</v>
      </c>
      <c r="D301" s="168" t="s">
        <v>182</v>
      </c>
      <c r="E301" s="155" t="s">
        <v>56</v>
      </c>
      <c r="F301" s="69" t="s">
        <v>2397</v>
      </c>
      <c r="G301" s="9">
        <v>20</v>
      </c>
      <c r="H301" s="29"/>
    </row>
    <row r="302" spans="1:8">
      <c r="A302" s="214">
        <v>42916</v>
      </c>
      <c r="B302" s="168" t="s">
        <v>54</v>
      </c>
      <c r="C302" s="167" t="s">
        <v>33</v>
      </c>
      <c r="D302" s="154" t="s">
        <v>544</v>
      </c>
      <c r="E302" s="155" t="s">
        <v>56</v>
      </c>
      <c r="F302" s="69" t="s">
        <v>2398</v>
      </c>
      <c r="G302" s="9">
        <v>10</v>
      </c>
      <c r="H302" s="29"/>
    </row>
    <row r="303" spans="1:8">
      <c r="A303" s="214">
        <v>42916</v>
      </c>
      <c r="B303" s="168" t="s">
        <v>54</v>
      </c>
      <c r="C303" s="167" t="s">
        <v>197</v>
      </c>
      <c r="D303" s="154" t="s">
        <v>454</v>
      </c>
      <c r="E303" s="154" t="s">
        <v>280</v>
      </c>
      <c r="F303" s="69" t="s">
        <v>2399</v>
      </c>
      <c r="G303" s="9">
        <v>40</v>
      </c>
      <c r="H303" s="29"/>
    </row>
    <row r="304" ht="36" spans="1:8">
      <c r="A304" s="214">
        <v>42916</v>
      </c>
      <c r="B304" s="168" t="s">
        <v>54</v>
      </c>
      <c r="C304" s="167" t="s">
        <v>82</v>
      </c>
      <c r="D304" s="154" t="s">
        <v>457</v>
      </c>
      <c r="E304" s="154" t="s">
        <v>267</v>
      </c>
      <c r="F304" s="69" t="s">
        <v>2400</v>
      </c>
      <c r="G304" s="9">
        <v>242</v>
      </c>
      <c r="H304" s="29"/>
    </row>
    <row r="305" ht="24" spans="1:8">
      <c r="A305" s="214">
        <v>42916</v>
      </c>
      <c r="B305" s="168" t="s">
        <v>54</v>
      </c>
      <c r="C305" s="167" t="s">
        <v>82</v>
      </c>
      <c r="D305" s="154" t="s">
        <v>457</v>
      </c>
      <c r="E305" s="154" t="s">
        <v>267</v>
      </c>
      <c r="F305" s="69" t="s">
        <v>2401</v>
      </c>
      <c r="G305" s="9">
        <v>884</v>
      </c>
      <c r="H305" s="29"/>
    </row>
    <row r="306" ht="24" spans="1:8">
      <c r="A306" s="214">
        <v>42916</v>
      </c>
      <c r="B306" s="168" t="s">
        <v>54</v>
      </c>
      <c r="C306" s="167" t="s">
        <v>30</v>
      </c>
      <c r="D306" s="154" t="s">
        <v>559</v>
      </c>
      <c r="E306" s="155" t="s">
        <v>56</v>
      </c>
      <c r="F306" s="69" t="s">
        <v>2402</v>
      </c>
      <c r="G306" s="9">
        <v>310</v>
      </c>
      <c r="H306" s="29"/>
    </row>
    <row r="307" spans="1:8">
      <c r="A307" s="214">
        <v>42916</v>
      </c>
      <c r="B307" s="168" t="s">
        <v>54</v>
      </c>
      <c r="C307" s="167" t="s">
        <v>27</v>
      </c>
      <c r="D307" s="168" t="s">
        <v>542</v>
      </c>
      <c r="E307" s="155" t="s">
        <v>56</v>
      </c>
      <c r="F307" s="69" t="s">
        <v>2403</v>
      </c>
      <c r="G307" s="9">
        <v>20</v>
      </c>
      <c r="H307" s="29"/>
    </row>
    <row r="308" spans="1:8">
      <c r="A308" s="214">
        <v>42916</v>
      </c>
      <c r="B308" s="168" t="s">
        <v>54</v>
      </c>
      <c r="C308" s="167" t="s">
        <v>27</v>
      </c>
      <c r="D308" s="168" t="s">
        <v>542</v>
      </c>
      <c r="E308" s="155" t="s">
        <v>56</v>
      </c>
      <c r="F308" s="69" t="s">
        <v>2404</v>
      </c>
      <c r="G308" s="9">
        <v>32</v>
      </c>
      <c r="H308" s="29"/>
    </row>
    <row r="309" spans="1:8">
      <c r="A309" s="214">
        <v>42916</v>
      </c>
      <c r="B309" s="159" t="s">
        <v>54</v>
      </c>
      <c r="C309" s="176" t="s">
        <v>39</v>
      </c>
      <c r="D309" s="175" t="s">
        <v>503</v>
      </c>
      <c r="E309" s="154" t="s">
        <v>504</v>
      </c>
      <c r="F309" s="69" t="s">
        <v>2405</v>
      </c>
      <c r="G309" s="9">
        <v>5</v>
      </c>
      <c r="H309" s="29"/>
    </row>
    <row r="310" spans="1:8">
      <c r="A310" s="214">
        <v>42916</v>
      </c>
      <c r="B310" s="159" t="s">
        <v>54</v>
      </c>
      <c r="C310" s="61" t="s">
        <v>340</v>
      </c>
      <c r="D310" s="69" t="s">
        <v>2406</v>
      </c>
      <c r="E310" s="69"/>
      <c r="F310" s="69" t="s">
        <v>2286</v>
      </c>
      <c r="G310" s="9">
        <v>40</v>
      </c>
      <c r="H310" s="29"/>
    </row>
    <row r="311" spans="1:8">
      <c r="A311" s="214">
        <v>42916</v>
      </c>
      <c r="B311" s="159" t="s">
        <v>54</v>
      </c>
      <c r="C311" s="61" t="s">
        <v>82</v>
      </c>
      <c r="D311" s="69" t="s">
        <v>2407</v>
      </c>
      <c r="E311" s="69"/>
      <c r="F311" s="69" t="s">
        <v>2408</v>
      </c>
      <c r="G311" s="9">
        <v>680</v>
      </c>
      <c r="H311" s="29"/>
    </row>
    <row r="312" spans="1:8">
      <c r="A312" s="214">
        <v>42916</v>
      </c>
      <c r="B312" s="168" t="s">
        <v>54</v>
      </c>
      <c r="C312" s="167" t="s">
        <v>27</v>
      </c>
      <c r="D312" s="154" t="s">
        <v>471</v>
      </c>
      <c r="E312" s="154" t="s">
        <v>261</v>
      </c>
      <c r="F312" s="69" t="s">
        <v>2409</v>
      </c>
      <c r="G312" s="9">
        <v>80</v>
      </c>
      <c r="H312" s="29"/>
    </row>
    <row r="313" spans="1:8">
      <c r="A313" s="214">
        <v>42916</v>
      </c>
      <c r="B313" s="168" t="s">
        <v>54</v>
      </c>
      <c r="C313" s="167" t="s">
        <v>27</v>
      </c>
      <c r="D313" s="154" t="s">
        <v>471</v>
      </c>
      <c r="E313" s="154" t="s">
        <v>261</v>
      </c>
      <c r="F313" s="69" t="s">
        <v>2390</v>
      </c>
      <c r="G313" s="9">
        <v>15</v>
      </c>
      <c r="H313" s="29"/>
    </row>
    <row r="314" spans="1:8">
      <c r="A314" s="214">
        <v>42916</v>
      </c>
      <c r="B314" s="168" t="s">
        <v>54</v>
      </c>
      <c r="C314" s="167" t="s">
        <v>197</v>
      </c>
      <c r="D314" s="168" t="s">
        <v>529</v>
      </c>
      <c r="E314" s="155" t="s">
        <v>56</v>
      </c>
      <c r="F314" s="69" t="s">
        <v>2410</v>
      </c>
      <c r="G314" s="9">
        <v>10</v>
      </c>
      <c r="H314" s="29"/>
    </row>
    <row r="315" spans="1:8">
      <c r="A315" s="214">
        <v>42916</v>
      </c>
      <c r="B315" s="168" t="s">
        <v>54</v>
      </c>
      <c r="C315" s="161" t="s">
        <v>38</v>
      </c>
      <c r="D315" s="168" t="s">
        <v>142</v>
      </c>
      <c r="E315" s="155" t="s">
        <v>56</v>
      </c>
      <c r="F315" s="69" t="s">
        <v>2411</v>
      </c>
      <c r="G315" s="9">
        <v>80</v>
      </c>
      <c r="H315" s="29"/>
    </row>
    <row r="316" spans="1:8">
      <c r="A316" s="214">
        <v>42916</v>
      </c>
      <c r="B316" s="168" t="s">
        <v>54</v>
      </c>
      <c r="C316" s="167" t="s">
        <v>27</v>
      </c>
      <c r="D316" s="154" t="s">
        <v>471</v>
      </c>
      <c r="E316" s="154" t="s">
        <v>261</v>
      </c>
      <c r="F316" s="69" t="s">
        <v>2412</v>
      </c>
      <c r="G316" s="9">
        <v>100</v>
      </c>
      <c r="H316" s="29"/>
    </row>
    <row r="317" spans="1:8">
      <c r="A317" s="214">
        <v>42916</v>
      </c>
      <c r="B317" s="168" t="s">
        <v>54</v>
      </c>
      <c r="C317" s="167" t="s">
        <v>33</v>
      </c>
      <c r="D317" s="154" t="s">
        <v>544</v>
      </c>
      <c r="E317" s="155" t="s">
        <v>56</v>
      </c>
      <c r="F317" s="69" t="s">
        <v>2413</v>
      </c>
      <c r="G317" s="9">
        <v>88</v>
      </c>
      <c r="H317" s="29"/>
    </row>
    <row r="318" spans="1:8">
      <c r="A318" s="214">
        <v>42916</v>
      </c>
      <c r="B318" s="168" t="s">
        <v>54</v>
      </c>
      <c r="C318" s="167" t="s">
        <v>27</v>
      </c>
      <c r="D318" s="168" t="s">
        <v>542</v>
      </c>
      <c r="E318" s="155" t="s">
        <v>56</v>
      </c>
      <c r="F318" s="69" t="s">
        <v>2414</v>
      </c>
      <c r="G318" s="9">
        <v>40</v>
      </c>
      <c r="H318" s="29"/>
    </row>
    <row r="319" spans="1:8">
      <c r="A319" s="214">
        <v>42916</v>
      </c>
      <c r="B319" s="168" t="s">
        <v>54</v>
      </c>
      <c r="C319" s="161" t="s">
        <v>46</v>
      </c>
      <c r="D319" s="168" t="s">
        <v>218</v>
      </c>
      <c r="E319" s="155" t="s">
        <v>56</v>
      </c>
      <c r="F319" s="69" t="s">
        <v>2415</v>
      </c>
      <c r="G319" s="9">
        <v>42</v>
      </c>
      <c r="H319" s="29"/>
    </row>
    <row r="320" spans="1:8">
      <c r="A320" s="214">
        <v>42916</v>
      </c>
      <c r="B320" s="168" t="s">
        <v>54</v>
      </c>
      <c r="C320" s="167" t="s">
        <v>27</v>
      </c>
      <c r="D320" s="168" t="s">
        <v>542</v>
      </c>
      <c r="E320" s="155" t="s">
        <v>56</v>
      </c>
      <c r="F320" s="69" t="s">
        <v>2416</v>
      </c>
      <c r="G320" s="9">
        <v>65</v>
      </c>
      <c r="H320" s="29"/>
    </row>
    <row r="321" ht="36" spans="1:8">
      <c r="A321" s="214">
        <v>42916</v>
      </c>
      <c r="B321" s="168" t="s">
        <v>54</v>
      </c>
      <c r="C321" s="167" t="s">
        <v>37</v>
      </c>
      <c r="D321" s="168" t="s">
        <v>536</v>
      </c>
      <c r="E321" s="155" t="s">
        <v>56</v>
      </c>
      <c r="F321" s="69" t="s">
        <v>2417</v>
      </c>
      <c r="G321" s="9">
        <v>442</v>
      </c>
      <c r="H321" s="29"/>
    </row>
    <row r="322" ht="24" spans="1:8">
      <c r="A322" s="214">
        <v>42916</v>
      </c>
      <c r="B322" s="168" t="s">
        <v>54</v>
      </c>
      <c r="C322" s="167" t="s">
        <v>96</v>
      </c>
      <c r="D322" s="154" t="s">
        <v>455</v>
      </c>
      <c r="E322" s="154" t="s">
        <v>267</v>
      </c>
      <c r="F322" s="69" t="s">
        <v>2418</v>
      </c>
      <c r="G322" s="9">
        <v>840</v>
      </c>
      <c r="H322" s="29"/>
    </row>
    <row r="323" spans="1:8">
      <c r="A323" s="214">
        <v>42932</v>
      </c>
      <c r="B323" s="168" t="s">
        <v>54</v>
      </c>
      <c r="C323" s="167" t="s">
        <v>30</v>
      </c>
      <c r="D323" s="154" t="s">
        <v>559</v>
      </c>
      <c r="E323" s="155" t="s">
        <v>56</v>
      </c>
      <c r="F323" s="69" t="s">
        <v>2419</v>
      </c>
      <c r="G323" s="9">
        <v>90</v>
      </c>
      <c r="H323" s="29"/>
    </row>
    <row r="324" spans="1:8">
      <c r="A324" s="214">
        <v>42932</v>
      </c>
      <c r="B324" s="168" t="s">
        <v>54</v>
      </c>
      <c r="C324" s="167" t="s">
        <v>197</v>
      </c>
      <c r="D324" s="168" t="s">
        <v>531</v>
      </c>
      <c r="E324" s="155" t="s">
        <v>56</v>
      </c>
      <c r="F324" s="69" t="s">
        <v>2420</v>
      </c>
      <c r="G324" s="9">
        <v>63</v>
      </c>
      <c r="H324" s="29"/>
    </row>
    <row r="325" spans="1:8">
      <c r="A325" s="214">
        <v>42932</v>
      </c>
      <c r="B325" s="168" t="s">
        <v>54</v>
      </c>
      <c r="C325" s="167" t="s">
        <v>27</v>
      </c>
      <c r="D325" s="154" t="s">
        <v>425</v>
      </c>
      <c r="E325" s="154" t="s">
        <v>344</v>
      </c>
      <c r="F325" s="69" t="s">
        <v>1715</v>
      </c>
      <c r="G325" s="9">
        <v>10</v>
      </c>
      <c r="H325" s="29"/>
    </row>
    <row r="326" spans="1:8">
      <c r="A326" s="214">
        <v>42932</v>
      </c>
      <c r="B326" s="168" t="s">
        <v>54</v>
      </c>
      <c r="C326" s="167" t="s">
        <v>197</v>
      </c>
      <c r="D326" s="168" t="s">
        <v>531</v>
      </c>
      <c r="E326" s="155" t="s">
        <v>56</v>
      </c>
      <c r="F326" s="69" t="s">
        <v>2320</v>
      </c>
      <c r="G326" s="9">
        <v>32</v>
      </c>
      <c r="H326" s="29"/>
    </row>
    <row r="327" spans="1:8">
      <c r="A327" s="214">
        <v>42932</v>
      </c>
      <c r="B327" s="168" t="s">
        <v>54</v>
      </c>
      <c r="C327" s="167" t="s">
        <v>197</v>
      </c>
      <c r="D327" s="168" t="s">
        <v>529</v>
      </c>
      <c r="E327" s="155" t="s">
        <v>56</v>
      </c>
      <c r="F327" s="69" t="s">
        <v>2421</v>
      </c>
      <c r="G327" s="9">
        <v>100</v>
      </c>
      <c r="H327" s="29"/>
    </row>
    <row r="328" spans="1:8">
      <c r="A328" s="214">
        <v>42932</v>
      </c>
      <c r="B328" s="168" t="s">
        <v>54</v>
      </c>
      <c r="C328" s="167" t="s">
        <v>197</v>
      </c>
      <c r="D328" s="154" t="s">
        <v>572</v>
      </c>
      <c r="E328" s="155" t="s">
        <v>56</v>
      </c>
      <c r="F328" s="69" t="s">
        <v>2422</v>
      </c>
      <c r="G328" s="9">
        <v>16</v>
      </c>
      <c r="H328" s="29"/>
    </row>
    <row r="329" spans="1:8">
      <c r="A329" s="214">
        <v>42932</v>
      </c>
      <c r="B329" s="168" t="s">
        <v>54</v>
      </c>
      <c r="C329" s="167" t="s">
        <v>197</v>
      </c>
      <c r="D329" s="154" t="s">
        <v>572</v>
      </c>
      <c r="E329" s="155" t="s">
        <v>56</v>
      </c>
      <c r="F329" s="69" t="s">
        <v>2423</v>
      </c>
      <c r="G329" s="9">
        <v>5</v>
      </c>
      <c r="H329" s="29"/>
    </row>
    <row r="330" spans="1:8">
      <c r="A330" s="214">
        <v>42932</v>
      </c>
      <c r="B330" s="168" t="s">
        <v>54</v>
      </c>
      <c r="C330" s="167" t="s">
        <v>96</v>
      </c>
      <c r="D330" s="154" t="s">
        <v>455</v>
      </c>
      <c r="E330" s="154" t="s">
        <v>267</v>
      </c>
      <c r="F330" s="69" t="s">
        <v>2424</v>
      </c>
      <c r="G330" s="9">
        <v>16</v>
      </c>
      <c r="H330" s="29"/>
    </row>
    <row r="331" ht="36" spans="1:8">
      <c r="A331" s="214">
        <v>42932</v>
      </c>
      <c r="B331" s="168" t="s">
        <v>54</v>
      </c>
      <c r="C331" s="167" t="s">
        <v>96</v>
      </c>
      <c r="D331" s="154" t="s">
        <v>455</v>
      </c>
      <c r="E331" s="154" t="s">
        <v>267</v>
      </c>
      <c r="F331" s="69" t="s">
        <v>2425</v>
      </c>
      <c r="G331" s="9">
        <v>562</v>
      </c>
      <c r="H331" s="29"/>
    </row>
    <row r="332" spans="1:8">
      <c r="A332" s="214">
        <v>42932</v>
      </c>
      <c r="B332" s="168" t="s">
        <v>54</v>
      </c>
      <c r="C332" s="167" t="s">
        <v>27</v>
      </c>
      <c r="D332" s="168" t="s">
        <v>542</v>
      </c>
      <c r="E332" s="155" t="s">
        <v>56</v>
      </c>
      <c r="F332" s="69" t="s">
        <v>2426</v>
      </c>
      <c r="G332" s="9">
        <v>20</v>
      </c>
      <c r="H332" s="29"/>
    </row>
    <row r="333" spans="1:8">
      <c r="A333" s="214">
        <v>42932</v>
      </c>
      <c r="B333" s="159" t="s">
        <v>54</v>
      </c>
      <c r="C333" s="176" t="s">
        <v>39</v>
      </c>
      <c r="D333" s="175" t="s">
        <v>503</v>
      </c>
      <c r="E333" s="154" t="s">
        <v>504</v>
      </c>
      <c r="F333" s="69" t="s">
        <v>2427</v>
      </c>
      <c r="G333" s="9">
        <v>20</v>
      </c>
      <c r="H333" s="29"/>
    </row>
    <row r="334" spans="1:8">
      <c r="A334" s="214">
        <v>42932</v>
      </c>
      <c r="B334" s="168" t="s">
        <v>54</v>
      </c>
      <c r="C334" s="167" t="s">
        <v>82</v>
      </c>
      <c r="D334" s="154" t="s">
        <v>457</v>
      </c>
      <c r="E334" s="154" t="s">
        <v>267</v>
      </c>
      <c r="F334" s="69" t="s">
        <v>2152</v>
      </c>
      <c r="G334" s="9">
        <v>20</v>
      </c>
      <c r="H334" s="29"/>
    </row>
    <row r="335" spans="1:8">
      <c r="A335" s="214">
        <v>42940</v>
      </c>
      <c r="B335" s="168" t="s">
        <v>54</v>
      </c>
      <c r="C335" s="167" t="s">
        <v>40</v>
      </c>
      <c r="D335" s="154" t="s">
        <v>573</v>
      </c>
      <c r="E335" s="155" t="s">
        <v>56</v>
      </c>
      <c r="F335" s="69" t="s">
        <v>2428</v>
      </c>
      <c r="G335" s="9">
        <v>30</v>
      </c>
      <c r="H335" s="29"/>
    </row>
    <row r="336" spans="1:8">
      <c r="A336" s="214">
        <v>42940</v>
      </c>
      <c r="B336" s="168" t="s">
        <v>54</v>
      </c>
      <c r="C336" s="167" t="s">
        <v>39</v>
      </c>
      <c r="D336" s="168" t="s">
        <v>532</v>
      </c>
      <c r="E336" s="155" t="s">
        <v>56</v>
      </c>
      <c r="F336" s="69" t="s">
        <v>2429</v>
      </c>
      <c r="G336" s="9">
        <v>40</v>
      </c>
      <c r="H336" s="29"/>
    </row>
    <row r="337" spans="1:8">
      <c r="A337" s="214">
        <v>42940</v>
      </c>
      <c r="B337" s="168" t="s">
        <v>54</v>
      </c>
      <c r="C337" s="167" t="s">
        <v>197</v>
      </c>
      <c r="D337" s="168" t="s">
        <v>528</v>
      </c>
      <c r="E337" s="155" t="s">
        <v>56</v>
      </c>
      <c r="F337" s="69" t="s">
        <v>2430</v>
      </c>
      <c r="G337" s="9">
        <v>40</v>
      </c>
      <c r="H337" s="29"/>
    </row>
    <row r="338" spans="1:8">
      <c r="A338" s="214">
        <v>42940</v>
      </c>
      <c r="B338" s="168" t="s">
        <v>54</v>
      </c>
      <c r="C338" s="167" t="s">
        <v>340</v>
      </c>
      <c r="D338" s="154" t="s">
        <v>578</v>
      </c>
      <c r="E338" s="155" t="s">
        <v>56</v>
      </c>
      <c r="F338" s="69" t="s">
        <v>2431</v>
      </c>
      <c r="G338" s="9">
        <v>60</v>
      </c>
      <c r="H338" s="29"/>
    </row>
    <row r="339" ht="24" spans="1:8">
      <c r="A339" s="214">
        <v>42940</v>
      </c>
      <c r="B339" s="168" t="s">
        <v>54</v>
      </c>
      <c r="C339" s="167" t="s">
        <v>27</v>
      </c>
      <c r="D339" s="168" t="s">
        <v>534</v>
      </c>
      <c r="E339" s="155" t="s">
        <v>56</v>
      </c>
      <c r="F339" s="69" t="s">
        <v>2432</v>
      </c>
      <c r="G339" s="9">
        <v>120</v>
      </c>
      <c r="H339" s="29"/>
    </row>
    <row r="340" spans="1:8">
      <c r="A340" s="214">
        <v>42940</v>
      </c>
      <c r="B340" s="168" t="s">
        <v>54</v>
      </c>
      <c r="C340" s="167" t="s">
        <v>82</v>
      </c>
      <c r="D340" s="154" t="s">
        <v>442</v>
      </c>
      <c r="E340" s="154" t="s">
        <v>280</v>
      </c>
      <c r="F340" s="69" t="s">
        <v>2433</v>
      </c>
      <c r="G340" s="9">
        <v>116</v>
      </c>
      <c r="H340" s="29"/>
    </row>
    <row r="341" spans="1:8">
      <c r="A341" s="214">
        <v>42940</v>
      </c>
      <c r="B341" s="168" t="s">
        <v>54</v>
      </c>
      <c r="C341" s="167" t="s">
        <v>340</v>
      </c>
      <c r="D341" s="154" t="s">
        <v>549</v>
      </c>
      <c r="E341" s="155" t="s">
        <v>56</v>
      </c>
      <c r="F341" s="69" t="s">
        <v>2396</v>
      </c>
      <c r="G341" s="9">
        <v>40</v>
      </c>
      <c r="H341" s="29"/>
    </row>
    <row r="342" spans="1:8">
      <c r="A342" s="214">
        <v>42940</v>
      </c>
      <c r="B342" s="168" t="s">
        <v>54</v>
      </c>
      <c r="C342" s="167" t="s">
        <v>27</v>
      </c>
      <c r="D342" s="154" t="s">
        <v>579</v>
      </c>
      <c r="E342" s="155" t="s">
        <v>56</v>
      </c>
      <c r="F342" s="69" t="s">
        <v>2160</v>
      </c>
      <c r="G342" s="9">
        <v>20</v>
      </c>
      <c r="H342" s="29"/>
    </row>
    <row r="343" spans="1:8">
      <c r="A343" s="214">
        <v>42940</v>
      </c>
      <c r="B343" s="168" t="s">
        <v>54</v>
      </c>
      <c r="C343" s="167" t="s">
        <v>197</v>
      </c>
      <c r="D343" s="154" t="s">
        <v>569</v>
      </c>
      <c r="E343" s="155" t="s">
        <v>56</v>
      </c>
      <c r="F343" s="69" t="s">
        <v>2434</v>
      </c>
      <c r="G343" s="9">
        <v>92</v>
      </c>
      <c r="H343" s="29"/>
    </row>
    <row r="344" ht="24" spans="1:8">
      <c r="A344" s="214">
        <v>42940</v>
      </c>
      <c r="B344" s="168" t="s">
        <v>54</v>
      </c>
      <c r="C344" s="167" t="s">
        <v>39</v>
      </c>
      <c r="D344" s="168" t="s">
        <v>533</v>
      </c>
      <c r="E344" s="155" t="s">
        <v>56</v>
      </c>
      <c r="F344" s="69" t="s">
        <v>2435</v>
      </c>
      <c r="G344" s="9">
        <v>450</v>
      </c>
      <c r="H344" s="29"/>
    </row>
    <row r="345" spans="1:8">
      <c r="A345" s="214">
        <v>42940</v>
      </c>
      <c r="B345" s="168" t="s">
        <v>54</v>
      </c>
      <c r="C345" s="167" t="s">
        <v>27</v>
      </c>
      <c r="D345" s="154" t="s">
        <v>579</v>
      </c>
      <c r="E345" s="155" t="s">
        <v>56</v>
      </c>
      <c r="F345" s="69" t="s">
        <v>2436</v>
      </c>
      <c r="G345" s="9">
        <v>15</v>
      </c>
      <c r="H345" s="29"/>
    </row>
    <row r="346" ht="24" spans="1:8">
      <c r="A346" s="214">
        <v>42940</v>
      </c>
      <c r="B346" s="168" t="s">
        <v>54</v>
      </c>
      <c r="C346" s="167" t="s">
        <v>27</v>
      </c>
      <c r="D346" s="168" t="s">
        <v>534</v>
      </c>
      <c r="E346" s="155" t="s">
        <v>56</v>
      </c>
      <c r="F346" s="69" t="s">
        <v>2437</v>
      </c>
      <c r="G346" s="9">
        <v>296</v>
      </c>
      <c r="H346" s="29"/>
    </row>
    <row r="347" ht="24" spans="1:8">
      <c r="A347" s="214">
        <v>42940</v>
      </c>
      <c r="B347" s="168" t="s">
        <v>54</v>
      </c>
      <c r="C347" s="167" t="s">
        <v>33</v>
      </c>
      <c r="D347" s="168" t="s">
        <v>527</v>
      </c>
      <c r="E347" s="155" t="s">
        <v>56</v>
      </c>
      <c r="F347" s="69" t="s">
        <v>2438</v>
      </c>
      <c r="G347" s="9">
        <v>298</v>
      </c>
      <c r="H347" s="29"/>
    </row>
    <row r="348" spans="1:8">
      <c r="A348" s="214">
        <v>42940</v>
      </c>
      <c r="B348" s="168" t="s">
        <v>54</v>
      </c>
      <c r="C348" s="167" t="s">
        <v>197</v>
      </c>
      <c r="D348" s="154" t="s">
        <v>572</v>
      </c>
      <c r="E348" s="155" t="s">
        <v>56</v>
      </c>
      <c r="F348" s="69" t="s">
        <v>2152</v>
      </c>
      <c r="G348" s="9">
        <v>16</v>
      </c>
      <c r="H348" s="29"/>
    </row>
    <row r="349" spans="1:8">
      <c r="A349" s="214">
        <v>42940</v>
      </c>
      <c r="B349" s="168" t="s">
        <v>54</v>
      </c>
      <c r="C349" s="167" t="s">
        <v>27</v>
      </c>
      <c r="D349" s="154" t="s">
        <v>579</v>
      </c>
      <c r="E349" s="155" t="s">
        <v>56</v>
      </c>
      <c r="F349" s="69" t="s">
        <v>2439</v>
      </c>
      <c r="G349" s="9">
        <v>34</v>
      </c>
      <c r="H349" s="29"/>
    </row>
    <row r="350" spans="1:8">
      <c r="A350" s="214">
        <v>42940</v>
      </c>
      <c r="B350" s="168" t="s">
        <v>54</v>
      </c>
      <c r="C350" s="167" t="s">
        <v>127</v>
      </c>
      <c r="D350" s="168" t="s">
        <v>537</v>
      </c>
      <c r="E350" s="155" t="s">
        <v>56</v>
      </c>
      <c r="F350" s="69" t="s">
        <v>2176</v>
      </c>
      <c r="G350" s="9">
        <v>20</v>
      </c>
      <c r="H350" s="29"/>
    </row>
    <row r="351" spans="1:8">
      <c r="A351" s="214">
        <v>42940</v>
      </c>
      <c r="B351" s="168" t="s">
        <v>54</v>
      </c>
      <c r="C351" s="167" t="s">
        <v>127</v>
      </c>
      <c r="D351" s="168" t="s">
        <v>538</v>
      </c>
      <c r="E351" s="155" t="s">
        <v>56</v>
      </c>
      <c r="F351" s="69" t="s">
        <v>2176</v>
      </c>
      <c r="G351" s="9">
        <v>20</v>
      </c>
      <c r="H351" s="29"/>
    </row>
    <row r="352" spans="1:8">
      <c r="A352" s="214">
        <v>42940</v>
      </c>
      <c r="B352" s="168" t="s">
        <v>54</v>
      </c>
      <c r="C352" s="167" t="s">
        <v>37</v>
      </c>
      <c r="D352" s="168" t="s">
        <v>536</v>
      </c>
      <c r="E352" s="155" t="s">
        <v>56</v>
      </c>
      <c r="F352" s="69" t="s">
        <v>2440</v>
      </c>
      <c r="G352" s="9">
        <v>40</v>
      </c>
      <c r="H352" s="29"/>
    </row>
    <row r="353" spans="1:8">
      <c r="A353" s="214">
        <v>42940</v>
      </c>
      <c r="B353" s="168" t="s">
        <v>54</v>
      </c>
      <c r="C353" s="167" t="s">
        <v>197</v>
      </c>
      <c r="D353" s="168" t="s">
        <v>528</v>
      </c>
      <c r="E353" s="155" t="s">
        <v>56</v>
      </c>
      <c r="F353" s="69" t="s">
        <v>2189</v>
      </c>
      <c r="G353" s="9">
        <v>40</v>
      </c>
      <c r="H353" s="29"/>
    </row>
    <row r="354" ht="24" spans="1:8">
      <c r="A354" s="214">
        <v>42940</v>
      </c>
      <c r="B354" s="168" t="s">
        <v>54</v>
      </c>
      <c r="C354" s="167" t="s">
        <v>33</v>
      </c>
      <c r="D354" s="168" t="s">
        <v>540</v>
      </c>
      <c r="E354" s="155" t="s">
        <v>56</v>
      </c>
      <c r="F354" s="69" t="s">
        <v>2441</v>
      </c>
      <c r="G354" s="9">
        <v>379</v>
      </c>
      <c r="H354" s="29"/>
    </row>
    <row r="355" ht="24" spans="1:8">
      <c r="A355" s="214">
        <v>42940</v>
      </c>
      <c r="B355" s="168" t="s">
        <v>54</v>
      </c>
      <c r="C355" s="167" t="s">
        <v>33</v>
      </c>
      <c r="D355" s="168" t="s">
        <v>540</v>
      </c>
      <c r="E355" s="155" t="s">
        <v>56</v>
      </c>
      <c r="F355" s="69" t="s">
        <v>2442</v>
      </c>
      <c r="G355" s="9">
        <v>488</v>
      </c>
      <c r="H355" s="29"/>
    </row>
    <row r="356" ht="24" spans="1:8">
      <c r="A356" s="214">
        <v>42940</v>
      </c>
      <c r="B356" s="159" t="s">
        <v>54</v>
      </c>
      <c r="C356" s="176" t="s">
        <v>38</v>
      </c>
      <c r="D356" s="175" t="s">
        <v>508</v>
      </c>
      <c r="E356" s="155" t="s">
        <v>56</v>
      </c>
      <c r="F356" s="69" t="s">
        <v>2443</v>
      </c>
      <c r="G356" s="9">
        <v>444</v>
      </c>
      <c r="H356" s="29"/>
    </row>
    <row r="357" spans="1:8">
      <c r="A357" s="214">
        <v>42940</v>
      </c>
      <c r="B357" s="168" t="s">
        <v>54</v>
      </c>
      <c r="C357" s="167" t="s">
        <v>96</v>
      </c>
      <c r="D357" s="154" t="s">
        <v>440</v>
      </c>
      <c r="E357" s="154" t="s">
        <v>280</v>
      </c>
      <c r="F357" s="69" t="s">
        <v>2404</v>
      </c>
      <c r="G357" s="9">
        <v>32</v>
      </c>
      <c r="H357" s="29"/>
    </row>
    <row r="358" ht="24" spans="1:8">
      <c r="A358" s="214">
        <v>42940</v>
      </c>
      <c r="B358" s="168" t="s">
        <v>54</v>
      </c>
      <c r="C358" s="167" t="s">
        <v>127</v>
      </c>
      <c r="D358" s="168" t="s">
        <v>537</v>
      </c>
      <c r="E358" s="155" t="s">
        <v>56</v>
      </c>
      <c r="F358" s="69" t="s">
        <v>2444</v>
      </c>
      <c r="G358" s="9">
        <v>170</v>
      </c>
      <c r="H358" s="29"/>
    </row>
    <row r="359" spans="1:8">
      <c r="A359" s="214">
        <v>42940</v>
      </c>
      <c r="B359" s="168" t="s">
        <v>54</v>
      </c>
      <c r="C359" s="167" t="s">
        <v>197</v>
      </c>
      <c r="D359" s="154" t="s">
        <v>572</v>
      </c>
      <c r="E359" s="155" t="s">
        <v>56</v>
      </c>
      <c r="F359" s="69" t="s">
        <v>2445</v>
      </c>
      <c r="G359" s="9">
        <v>40</v>
      </c>
      <c r="H359" s="29"/>
    </row>
    <row r="360" spans="1:8">
      <c r="A360" s="214">
        <v>42940</v>
      </c>
      <c r="B360" s="168" t="s">
        <v>54</v>
      </c>
      <c r="C360" s="167" t="s">
        <v>340</v>
      </c>
      <c r="D360" s="154" t="s">
        <v>549</v>
      </c>
      <c r="E360" s="155" t="s">
        <v>56</v>
      </c>
      <c r="F360" s="69" t="s">
        <v>2436</v>
      </c>
      <c r="G360" s="9">
        <v>20</v>
      </c>
      <c r="H360" s="29"/>
    </row>
    <row r="361" ht="24" spans="1:8">
      <c r="A361" s="214">
        <v>42940</v>
      </c>
      <c r="B361" s="168" t="s">
        <v>54</v>
      </c>
      <c r="C361" s="167" t="s">
        <v>82</v>
      </c>
      <c r="D361" s="154" t="s">
        <v>443</v>
      </c>
      <c r="E361" s="154" t="s">
        <v>280</v>
      </c>
      <c r="F361" s="69" t="s">
        <v>2446</v>
      </c>
      <c r="G361" s="9">
        <v>234</v>
      </c>
      <c r="H361" s="29"/>
    </row>
    <row r="362" spans="1:8">
      <c r="A362" s="214">
        <v>42940</v>
      </c>
      <c r="B362" s="168" t="s">
        <v>54</v>
      </c>
      <c r="C362" s="167" t="s">
        <v>27</v>
      </c>
      <c r="D362" s="154" t="s">
        <v>425</v>
      </c>
      <c r="E362" s="154" t="s">
        <v>344</v>
      </c>
      <c r="F362" s="69" t="s">
        <v>2447</v>
      </c>
      <c r="G362" s="9">
        <v>60</v>
      </c>
      <c r="H362" s="29"/>
    </row>
    <row r="363" ht="36" spans="1:8">
      <c r="A363" s="214">
        <v>42940</v>
      </c>
      <c r="B363" s="168" t="s">
        <v>54</v>
      </c>
      <c r="C363" s="167" t="s">
        <v>27</v>
      </c>
      <c r="D363" s="168" t="s">
        <v>534</v>
      </c>
      <c r="E363" s="155" t="s">
        <v>56</v>
      </c>
      <c r="F363" s="69" t="s">
        <v>2448</v>
      </c>
      <c r="G363" s="9">
        <v>602</v>
      </c>
      <c r="H363" s="29"/>
    </row>
    <row r="364" ht="24" spans="1:8">
      <c r="A364" s="214">
        <v>42940</v>
      </c>
      <c r="B364" s="168" t="s">
        <v>54</v>
      </c>
      <c r="C364" s="167" t="s">
        <v>39</v>
      </c>
      <c r="D364" s="168" t="s">
        <v>532</v>
      </c>
      <c r="E364" s="155" t="s">
        <v>56</v>
      </c>
      <c r="F364" s="69" t="s">
        <v>2449</v>
      </c>
      <c r="G364" s="9">
        <v>516</v>
      </c>
      <c r="H364" s="29"/>
    </row>
    <row r="365" spans="1:8">
      <c r="A365" s="214">
        <v>42940</v>
      </c>
      <c r="B365" s="168" t="s">
        <v>54</v>
      </c>
      <c r="C365" s="167" t="s">
        <v>37</v>
      </c>
      <c r="D365" s="168" t="s">
        <v>536</v>
      </c>
      <c r="E365" s="155" t="s">
        <v>56</v>
      </c>
      <c r="F365" s="69" t="s">
        <v>2450</v>
      </c>
      <c r="G365" s="9">
        <v>50</v>
      </c>
      <c r="H365" s="29"/>
    </row>
    <row r="366" spans="1:8">
      <c r="A366" s="214">
        <v>42940</v>
      </c>
      <c r="B366" s="168" t="s">
        <v>54</v>
      </c>
      <c r="C366" s="167" t="s">
        <v>340</v>
      </c>
      <c r="D366" s="154" t="s">
        <v>549</v>
      </c>
      <c r="E366" s="155" t="s">
        <v>56</v>
      </c>
      <c r="F366" s="69" t="s">
        <v>2421</v>
      </c>
      <c r="G366" s="9">
        <v>50</v>
      </c>
      <c r="H366" s="29"/>
    </row>
    <row r="367" spans="1:8">
      <c r="A367" s="214">
        <v>42940</v>
      </c>
      <c r="B367" s="168" t="s">
        <v>54</v>
      </c>
      <c r="C367" s="167" t="s">
        <v>340</v>
      </c>
      <c r="D367" s="154" t="s">
        <v>549</v>
      </c>
      <c r="E367" s="155" t="s">
        <v>56</v>
      </c>
      <c r="F367" s="69" t="s">
        <v>2451</v>
      </c>
      <c r="G367" s="9">
        <v>30</v>
      </c>
      <c r="H367" s="29"/>
    </row>
    <row r="368" spans="1:8">
      <c r="A368" s="214">
        <v>42940</v>
      </c>
      <c r="B368" s="168" t="s">
        <v>54</v>
      </c>
      <c r="C368" s="167" t="s">
        <v>340</v>
      </c>
      <c r="D368" s="154" t="s">
        <v>550</v>
      </c>
      <c r="E368" s="155" t="s">
        <v>56</v>
      </c>
      <c r="F368" s="69" t="s">
        <v>2452</v>
      </c>
      <c r="G368" s="9">
        <v>70</v>
      </c>
      <c r="H368" s="29"/>
    </row>
    <row r="369" spans="1:8">
      <c r="A369" s="214">
        <v>42940</v>
      </c>
      <c r="B369" s="168" t="s">
        <v>54</v>
      </c>
      <c r="C369" s="167" t="s">
        <v>27</v>
      </c>
      <c r="D369" s="168" t="s">
        <v>542</v>
      </c>
      <c r="E369" s="155" t="s">
        <v>56</v>
      </c>
      <c r="F369" s="69" t="s">
        <v>2453</v>
      </c>
      <c r="G369" s="9">
        <v>87</v>
      </c>
      <c r="H369" s="29"/>
    </row>
    <row r="370" spans="1:8">
      <c r="A370" s="214">
        <v>42940</v>
      </c>
      <c r="B370" s="168" t="s">
        <v>54</v>
      </c>
      <c r="C370" s="167" t="s">
        <v>127</v>
      </c>
      <c r="D370" s="154" t="s">
        <v>380</v>
      </c>
      <c r="E370" s="154" t="s">
        <v>261</v>
      </c>
      <c r="F370" s="69" t="s">
        <v>2454</v>
      </c>
      <c r="G370" s="9">
        <v>40</v>
      </c>
      <c r="H370" s="29"/>
    </row>
    <row r="371" spans="1:8">
      <c r="A371" s="214">
        <v>42940</v>
      </c>
      <c r="B371" s="159" t="s">
        <v>54</v>
      </c>
      <c r="C371" s="176" t="s">
        <v>39</v>
      </c>
      <c r="D371" s="175" t="s">
        <v>503</v>
      </c>
      <c r="E371" s="154" t="s">
        <v>504</v>
      </c>
      <c r="F371" s="69" t="s">
        <v>2455</v>
      </c>
      <c r="G371" s="9">
        <v>86</v>
      </c>
      <c r="H371" s="29"/>
    </row>
    <row r="372" spans="1:8">
      <c r="A372" s="214">
        <v>42940</v>
      </c>
      <c r="B372" s="168" t="s">
        <v>54</v>
      </c>
      <c r="C372" s="167" t="s">
        <v>127</v>
      </c>
      <c r="D372" s="154" t="s">
        <v>380</v>
      </c>
      <c r="E372" s="154" t="s">
        <v>261</v>
      </c>
      <c r="F372" s="69" t="s">
        <v>2456</v>
      </c>
      <c r="G372" s="9">
        <v>26</v>
      </c>
      <c r="H372" s="29"/>
    </row>
    <row r="373" spans="1:8">
      <c r="A373" s="214">
        <v>42940</v>
      </c>
      <c r="B373" s="168" t="s">
        <v>54</v>
      </c>
      <c r="C373" s="167" t="s">
        <v>37</v>
      </c>
      <c r="D373" s="168" t="s">
        <v>536</v>
      </c>
      <c r="E373" s="155" t="s">
        <v>56</v>
      </c>
      <c r="F373" s="69" t="s">
        <v>2457</v>
      </c>
      <c r="G373" s="9">
        <v>40</v>
      </c>
      <c r="H373" s="29"/>
    </row>
    <row r="374" spans="1:8">
      <c r="A374" s="214">
        <v>42940</v>
      </c>
      <c r="B374" s="155" t="s">
        <v>54</v>
      </c>
      <c r="C374" s="161" t="s">
        <v>27</v>
      </c>
      <c r="D374" s="162" t="s">
        <v>108</v>
      </c>
      <c r="E374" s="155" t="s">
        <v>56</v>
      </c>
      <c r="F374" s="69" t="s">
        <v>2458</v>
      </c>
      <c r="G374" s="9">
        <v>50</v>
      </c>
      <c r="H374" s="29"/>
    </row>
    <row r="375" spans="1:8">
      <c r="A375" s="214">
        <v>42940</v>
      </c>
      <c r="B375" s="168" t="s">
        <v>54</v>
      </c>
      <c r="C375" s="167" t="s">
        <v>340</v>
      </c>
      <c r="D375" s="154" t="s">
        <v>549</v>
      </c>
      <c r="E375" s="155" t="s">
        <v>56</v>
      </c>
      <c r="F375" s="69" t="s">
        <v>2445</v>
      </c>
      <c r="G375" s="9">
        <v>50</v>
      </c>
      <c r="H375" s="29"/>
    </row>
    <row r="376" spans="1:8">
      <c r="A376" s="214">
        <v>42940</v>
      </c>
      <c r="B376" s="168" t="s">
        <v>54</v>
      </c>
      <c r="C376" s="167" t="s">
        <v>340</v>
      </c>
      <c r="D376" s="154" t="s">
        <v>550</v>
      </c>
      <c r="E376" s="155" t="s">
        <v>56</v>
      </c>
      <c r="F376" s="69" t="s">
        <v>2459</v>
      </c>
      <c r="G376" s="9">
        <v>35</v>
      </c>
      <c r="H376" s="29"/>
    </row>
    <row r="377" spans="1:8">
      <c r="A377" s="214">
        <v>42940</v>
      </c>
      <c r="B377" s="159" t="s">
        <v>54</v>
      </c>
      <c r="C377" s="167" t="s">
        <v>31</v>
      </c>
      <c r="D377" s="175" t="s">
        <v>515</v>
      </c>
      <c r="E377" s="155" t="s">
        <v>56</v>
      </c>
      <c r="F377" s="69" t="s">
        <v>2460</v>
      </c>
      <c r="G377" s="9">
        <v>20</v>
      </c>
      <c r="H377" s="29"/>
    </row>
    <row r="378" spans="1:8">
      <c r="A378" s="214">
        <v>42940</v>
      </c>
      <c r="B378" s="159" t="s">
        <v>54</v>
      </c>
      <c r="C378" s="167" t="s">
        <v>31</v>
      </c>
      <c r="D378" s="175" t="s">
        <v>515</v>
      </c>
      <c r="E378" s="155" t="s">
        <v>56</v>
      </c>
      <c r="F378" s="69" t="s">
        <v>2176</v>
      </c>
      <c r="G378" s="9">
        <v>20</v>
      </c>
      <c r="H378" s="29"/>
    </row>
    <row r="379" spans="1:8">
      <c r="A379" s="214">
        <v>42947</v>
      </c>
      <c r="B379" s="168" t="s">
        <v>54</v>
      </c>
      <c r="C379" s="167" t="s">
        <v>2461</v>
      </c>
      <c r="D379" s="154" t="s">
        <v>562</v>
      </c>
      <c r="E379" s="155" t="s">
        <v>56</v>
      </c>
      <c r="F379" s="69" t="s">
        <v>2390</v>
      </c>
      <c r="G379" s="9">
        <v>15</v>
      </c>
      <c r="H379" s="29"/>
    </row>
    <row r="380" spans="1:8">
      <c r="A380" s="214">
        <v>42947</v>
      </c>
      <c r="B380" s="168" t="s">
        <v>54</v>
      </c>
      <c r="C380" s="167" t="s">
        <v>340</v>
      </c>
      <c r="D380" s="168" t="s">
        <v>528</v>
      </c>
      <c r="E380" s="155" t="s">
        <v>56</v>
      </c>
      <c r="F380" s="69" t="s">
        <v>2163</v>
      </c>
      <c r="G380" s="9">
        <v>40</v>
      </c>
      <c r="H380" s="29"/>
    </row>
    <row r="381" spans="1:8">
      <c r="A381" s="214">
        <v>42947</v>
      </c>
      <c r="B381" s="168" t="s">
        <v>54</v>
      </c>
      <c r="C381" s="167" t="s">
        <v>27</v>
      </c>
      <c r="D381" s="168" t="s">
        <v>535</v>
      </c>
      <c r="E381" s="155" t="s">
        <v>56</v>
      </c>
      <c r="F381" s="69" t="s">
        <v>2203</v>
      </c>
      <c r="G381" s="9">
        <v>18</v>
      </c>
      <c r="H381" s="29"/>
    </row>
    <row r="382" spans="1:8">
      <c r="A382" s="214">
        <v>42947</v>
      </c>
      <c r="B382" s="168" t="s">
        <v>54</v>
      </c>
      <c r="C382" s="167" t="s">
        <v>33</v>
      </c>
      <c r="D382" s="168" t="s">
        <v>540</v>
      </c>
      <c r="E382" s="155" t="s">
        <v>56</v>
      </c>
      <c r="F382" s="69" t="s">
        <v>2462</v>
      </c>
      <c r="G382" s="9">
        <v>80</v>
      </c>
      <c r="H382" s="29"/>
    </row>
    <row r="383" spans="1:8">
      <c r="A383" s="214">
        <v>42947</v>
      </c>
      <c r="B383" s="168" t="s">
        <v>54</v>
      </c>
      <c r="C383" s="167" t="s">
        <v>82</v>
      </c>
      <c r="D383" s="154" t="s">
        <v>457</v>
      </c>
      <c r="E383" s="154" t="s">
        <v>267</v>
      </c>
      <c r="F383" s="69" t="s">
        <v>2463</v>
      </c>
      <c r="G383" s="9">
        <v>240</v>
      </c>
      <c r="H383" s="29"/>
    </row>
    <row r="384" spans="1:8">
      <c r="A384" s="214">
        <v>42947</v>
      </c>
      <c r="B384" s="168" t="s">
        <v>54</v>
      </c>
      <c r="C384" s="167" t="s">
        <v>82</v>
      </c>
      <c r="D384" s="154" t="s">
        <v>443</v>
      </c>
      <c r="E384" s="154" t="s">
        <v>280</v>
      </c>
      <c r="F384" s="69" t="s">
        <v>2396</v>
      </c>
      <c r="G384" s="9">
        <v>60</v>
      </c>
      <c r="H384" s="29"/>
    </row>
    <row r="385" ht="24" spans="1:8">
      <c r="A385" s="214">
        <v>42947</v>
      </c>
      <c r="B385" s="168" t="s">
        <v>54</v>
      </c>
      <c r="C385" s="167" t="s">
        <v>33</v>
      </c>
      <c r="D385" s="168" t="s">
        <v>540</v>
      </c>
      <c r="E385" s="155" t="s">
        <v>56</v>
      </c>
      <c r="F385" s="69" t="s">
        <v>2464</v>
      </c>
      <c r="G385" s="9">
        <v>75</v>
      </c>
      <c r="H385" s="29"/>
    </row>
    <row r="386" spans="1:8">
      <c r="A386" s="214">
        <v>42947</v>
      </c>
      <c r="B386" s="168" t="s">
        <v>54</v>
      </c>
      <c r="C386" s="167" t="s">
        <v>197</v>
      </c>
      <c r="D386" s="154" t="s">
        <v>569</v>
      </c>
      <c r="E386" s="155" t="s">
        <v>56</v>
      </c>
      <c r="F386" s="69" t="s">
        <v>2315</v>
      </c>
      <c r="G386" s="9">
        <v>30</v>
      </c>
      <c r="H386" s="29"/>
    </row>
    <row r="387" spans="1:8">
      <c r="A387" s="214">
        <v>42947</v>
      </c>
      <c r="B387" s="168" t="s">
        <v>54</v>
      </c>
      <c r="C387" s="167" t="s">
        <v>340</v>
      </c>
      <c r="D387" s="154" t="s">
        <v>549</v>
      </c>
      <c r="E387" s="155" t="s">
        <v>56</v>
      </c>
      <c r="F387" s="69" t="s">
        <v>2465</v>
      </c>
      <c r="G387" s="9">
        <v>40</v>
      </c>
      <c r="H387" s="29"/>
    </row>
    <row r="388" spans="1:8">
      <c r="A388" s="214">
        <v>42947</v>
      </c>
      <c r="B388" s="168" t="s">
        <v>54</v>
      </c>
      <c r="C388" s="167" t="s">
        <v>38</v>
      </c>
      <c r="D388" s="154" t="s">
        <v>319</v>
      </c>
      <c r="E388" s="154" t="s">
        <v>304</v>
      </c>
      <c r="F388" s="69" t="s">
        <v>2466</v>
      </c>
      <c r="G388" s="9">
        <v>45</v>
      </c>
      <c r="H388" s="29"/>
    </row>
    <row r="389" ht="24" spans="1:8">
      <c r="A389" s="214">
        <v>42947</v>
      </c>
      <c r="B389" s="168" t="s">
        <v>54</v>
      </c>
      <c r="C389" s="167" t="s">
        <v>39</v>
      </c>
      <c r="D389" s="168" t="s">
        <v>532</v>
      </c>
      <c r="E389" s="155" t="s">
        <v>56</v>
      </c>
      <c r="F389" s="69" t="s">
        <v>2467</v>
      </c>
      <c r="G389" s="9">
        <v>70</v>
      </c>
      <c r="H389" s="29"/>
    </row>
    <row r="390" spans="1:8">
      <c r="A390" s="214">
        <v>42947</v>
      </c>
      <c r="B390" s="168" t="s">
        <v>54</v>
      </c>
      <c r="C390" s="167" t="s">
        <v>197</v>
      </c>
      <c r="D390" s="168" t="s">
        <v>529</v>
      </c>
      <c r="E390" s="155" t="s">
        <v>56</v>
      </c>
      <c r="F390" s="69" t="s">
        <v>2468</v>
      </c>
      <c r="G390" s="9">
        <v>10</v>
      </c>
      <c r="H390" s="29"/>
    </row>
    <row r="391" spans="1:8">
      <c r="A391" s="214">
        <v>42947</v>
      </c>
      <c r="B391" s="168" t="s">
        <v>54</v>
      </c>
      <c r="C391" s="167" t="s">
        <v>96</v>
      </c>
      <c r="D391" s="154" t="s">
        <v>446</v>
      </c>
      <c r="E391" s="154" t="s">
        <v>280</v>
      </c>
      <c r="F391" s="69" t="s">
        <v>2190</v>
      </c>
      <c r="G391" s="9">
        <v>24</v>
      </c>
      <c r="H391" s="29"/>
    </row>
    <row r="392" spans="1:8">
      <c r="A392" s="214">
        <v>42947</v>
      </c>
      <c r="B392" s="168" t="s">
        <v>54</v>
      </c>
      <c r="C392" s="161" t="s">
        <v>127</v>
      </c>
      <c r="D392" s="168" t="s">
        <v>521</v>
      </c>
      <c r="E392" s="155" t="s">
        <v>56</v>
      </c>
      <c r="F392" s="69" t="s">
        <v>2469</v>
      </c>
      <c r="G392" s="9">
        <v>48</v>
      </c>
      <c r="H392" s="29"/>
    </row>
    <row r="393" spans="1:8">
      <c r="A393" s="214">
        <v>42947</v>
      </c>
      <c r="B393" s="168" t="s">
        <v>54</v>
      </c>
      <c r="C393" s="161" t="s">
        <v>33</v>
      </c>
      <c r="D393" s="168" t="s">
        <v>520</v>
      </c>
      <c r="E393" s="155" t="s">
        <v>56</v>
      </c>
      <c r="F393" s="69" t="s">
        <v>2189</v>
      </c>
      <c r="G393" s="9">
        <v>60</v>
      </c>
      <c r="H393" s="29"/>
    </row>
    <row r="394" ht="24" spans="1:8">
      <c r="A394" s="214">
        <v>42947</v>
      </c>
      <c r="B394" s="168" t="s">
        <v>54</v>
      </c>
      <c r="C394" s="167" t="s">
        <v>82</v>
      </c>
      <c r="D394" s="154" t="s">
        <v>443</v>
      </c>
      <c r="E394" s="154" t="s">
        <v>280</v>
      </c>
      <c r="F394" s="69" t="s">
        <v>2470</v>
      </c>
      <c r="G394" s="9">
        <v>204</v>
      </c>
      <c r="H394" s="29"/>
    </row>
    <row r="395" spans="1:8">
      <c r="A395" s="214">
        <v>42947</v>
      </c>
      <c r="B395" s="168" t="s">
        <v>54</v>
      </c>
      <c r="C395" s="167" t="s">
        <v>340</v>
      </c>
      <c r="D395" s="154" t="s">
        <v>571</v>
      </c>
      <c r="E395" s="155" t="s">
        <v>56</v>
      </c>
      <c r="F395" s="69" t="s">
        <v>2471</v>
      </c>
      <c r="G395" s="9">
        <v>16</v>
      </c>
      <c r="H395" s="29"/>
    </row>
    <row r="396" spans="1:8">
      <c r="A396" s="214">
        <v>42947</v>
      </c>
      <c r="B396" s="168" t="s">
        <v>54</v>
      </c>
      <c r="C396" s="167" t="s">
        <v>27</v>
      </c>
      <c r="D396" s="168" t="s">
        <v>542</v>
      </c>
      <c r="E396" s="155" t="s">
        <v>56</v>
      </c>
      <c r="F396" s="69" t="s">
        <v>2160</v>
      </c>
      <c r="G396" s="9">
        <v>20</v>
      </c>
      <c r="H396" s="29"/>
    </row>
    <row r="397" spans="1:8">
      <c r="A397" s="214">
        <v>42947</v>
      </c>
      <c r="B397" s="159" t="s">
        <v>54</v>
      </c>
      <c r="C397" s="176" t="s">
        <v>38</v>
      </c>
      <c r="D397" s="175" t="s">
        <v>509</v>
      </c>
      <c r="E397" s="155" t="s">
        <v>56</v>
      </c>
      <c r="F397" s="69" t="s">
        <v>2421</v>
      </c>
      <c r="G397" s="9">
        <v>60</v>
      </c>
      <c r="H397" s="29"/>
    </row>
    <row r="398" spans="1:8">
      <c r="A398" s="214">
        <v>42947</v>
      </c>
      <c r="B398" s="168" t="s">
        <v>54</v>
      </c>
      <c r="C398" s="167" t="s">
        <v>27</v>
      </c>
      <c r="D398" s="168" t="s">
        <v>534</v>
      </c>
      <c r="E398" s="155" t="s">
        <v>56</v>
      </c>
      <c r="F398" s="69" t="s">
        <v>2141</v>
      </c>
      <c r="G398" s="9">
        <v>20</v>
      </c>
      <c r="H398" s="29"/>
    </row>
    <row r="399" spans="1:8">
      <c r="A399" s="214">
        <v>42947</v>
      </c>
      <c r="B399" s="168" t="s">
        <v>54</v>
      </c>
      <c r="C399" s="167" t="s">
        <v>82</v>
      </c>
      <c r="D399" s="154" t="s">
        <v>457</v>
      </c>
      <c r="E399" s="154" t="s">
        <v>267</v>
      </c>
      <c r="F399" s="69" t="s">
        <v>2472</v>
      </c>
      <c r="G399" s="9">
        <v>60</v>
      </c>
      <c r="H399" s="29"/>
    </row>
    <row r="400" spans="1:8">
      <c r="A400" s="214">
        <v>42947</v>
      </c>
      <c r="B400" s="168" t="s">
        <v>54</v>
      </c>
      <c r="C400" s="167" t="s">
        <v>340</v>
      </c>
      <c r="D400" s="168" t="s">
        <v>528</v>
      </c>
      <c r="E400" s="155" t="s">
        <v>56</v>
      </c>
      <c r="F400" s="69" t="s">
        <v>2184</v>
      </c>
      <c r="G400" s="9">
        <v>42</v>
      </c>
      <c r="H400" s="29"/>
    </row>
    <row r="401" spans="1:8">
      <c r="A401" s="214">
        <v>42947</v>
      </c>
      <c r="B401" s="168" t="s">
        <v>54</v>
      </c>
      <c r="C401" s="167" t="s">
        <v>27</v>
      </c>
      <c r="D401" s="154" t="s">
        <v>424</v>
      </c>
      <c r="E401" s="154" t="s">
        <v>342</v>
      </c>
      <c r="F401" s="69" t="s">
        <v>2473</v>
      </c>
      <c r="G401" s="9">
        <v>60</v>
      </c>
      <c r="H401" s="29"/>
    </row>
    <row r="402" spans="1:8">
      <c r="A402" s="214">
        <v>42947</v>
      </c>
      <c r="B402" s="168" t="s">
        <v>54</v>
      </c>
      <c r="C402" s="167" t="s">
        <v>560</v>
      </c>
      <c r="D402" s="154" t="s">
        <v>564</v>
      </c>
      <c r="E402" s="155" t="s">
        <v>56</v>
      </c>
      <c r="F402" s="69" t="s">
        <v>2474</v>
      </c>
      <c r="G402" s="9">
        <v>56</v>
      </c>
      <c r="H402" s="29"/>
    </row>
    <row r="403" spans="1:8">
      <c r="A403" s="214">
        <v>42947</v>
      </c>
      <c r="B403" s="168" t="s">
        <v>54</v>
      </c>
      <c r="C403" s="167" t="s">
        <v>40</v>
      </c>
      <c r="D403" s="154" t="s">
        <v>574</v>
      </c>
      <c r="E403" s="155" t="s">
        <v>56</v>
      </c>
      <c r="F403" s="69" t="s">
        <v>2471</v>
      </c>
      <c r="G403" s="9">
        <v>16</v>
      </c>
      <c r="H403" s="29"/>
    </row>
    <row r="404" spans="1:8">
      <c r="A404" s="214">
        <v>42947</v>
      </c>
      <c r="B404" s="168" t="s">
        <v>54</v>
      </c>
      <c r="C404" s="167" t="s">
        <v>40</v>
      </c>
      <c r="D404" s="154" t="s">
        <v>576</v>
      </c>
      <c r="E404" s="155" t="s">
        <v>56</v>
      </c>
      <c r="F404" s="69" t="s">
        <v>2475</v>
      </c>
      <c r="G404" s="9">
        <v>50</v>
      </c>
      <c r="H404" s="29"/>
    </row>
    <row r="405" spans="1:8">
      <c r="A405" s="214">
        <v>42947</v>
      </c>
      <c r="B405" s="168" t="s">
        <v>54</v>
      </c>
      <c r="C405" s="167" t="s">
        <v>40</v>
      </c>
      <c r="D405" s="154" t="s">
        <v>577</v>
      </c>
      <c r="E405" s="155" t="s">
        <v>56</v>
      </c>
      <c r="F405" s="69" t="s">
        <v>2471</v>
      </c>
      <c r="G405" s="9">
        <v>16</v>
      </c>
      <c r="H405" s="29"/>
    </row>
    <row r="406" spans="1:8">
      <c r="A406" s="214">
        <v>42959</v>
      </c>
      <c r="B406" s="168" t="s">
        <v>54</v>
      </c>
      <c r="C406" s="167" t="s">
        <v>560</v>
      </c>
      <c r="D406" s="154" t="s">
        <v>561</v>
      </c>
      <c r="E406" s="155" t="s">
        <v>56</v>
      </c>
      <c r="F406" s="69" t="s">
        <v>2476</v>
      </c>
      <c r="G406" s="9">
        <v>184</v>
      </c>
      <c r="H406" s="29"/>
    </row>
    <row r="407" spans="1:8">
      <c r="A407" s="214">
        <v>42959</v>
      </c>
      <c r="B407" s="168" t="s">
        <v>54</v>
      </c>
      <c r="C407" s="161" t="s">
        <v>39</v>
      </c>
      <c r="D407" s="168" t="s">
        <v>522</v>
      </c>
      <c r="E407" s="155" t="s">
        <v>56</v>
      </c>
      <c r="F407" s="69" t="s">
        <v>2477</v>
      </c>
      <c r="G407" s="9">
        <v>175</v>
      </c>
      <c r="H407" s="29"/>
    </row>
    <row r="408" spans="1:8">
      <c r="A408" s="214">
        <v>42959</v>
      </c>
      <c r="B408" s="168" t="s">
        <v>54</v>
      </c>
      <c r="C408" s="167" t="s">
        <v>96</v>
      </c>
      <c r="D408" s="154" t="s">
        <v>463</v>
      </c>
      <c r="E408" s="154" t="s">
        <v>459</v>
      </c>
      <c r="F408" s="69" t="s">
        <v>2320</v>
      </c>
      <c r="G408" s="9">
        <v>32</v>
      </c>
      <c r="H408" s="29"/>
    </row>
    <row r="409" spans="1:8">
      <c r="A409" s="214">
        <v>42959</v>
      </c>
      <c r="B409" s="168" t="s">
        <v>54</v>
      </c>
      <c r="C409" s="167" t="s">
        <v>27</v>
      </c>
      <c r="D409" s="168" t="s">
        <v>535</v>
      </c>
      <c r="E409" s="155" t="s">
        <v>56</v>
      </c>
      <c r="F409" s="69" t="s">
        <v>2157</v>
      </c>
      <c r="G409" s="9">
        <v>30</v>
      </c>
      <c r="H409" s="29"/>
    </row>
    <row r="410" spans="1:8">
      <c r="A410" s="214">
        <v>42959</v>
      </c>
      <c r="B410" s="168" t="s">
        <v>54</v>
      </c>
      <c r="C410" s="167" t="s">
        <v>33</v>
      </c>
      <c r="D410" s="168" t="s">
        <v>541</v>
      </c>
      <c r="E410" s="155" t="s">
        <v>56</v>
      </c>
      <c r="F410" s="69" t="s">
        <v>2478</v>
      </c>
      <c r="G410" s="9">
        <v>40</v>
      </c>
      <c r="H410" s="29"/>
    </row>
    <row r="411" ht="24" spans="1:8">
      <c r="A411" s="214">
        <v>42959</v>
      </c>
      <c r="B411" s="168" t="s">
        <v>54</v>
      </c>
      <c r="C411" s="161" t="s">
        <v>33</v>
      </c>
      <c r="D411" s="178" t="s">
        <v>615</v>
      </c>
      <c r="E411" s="196" t="s">
        <v>616</v>
      </c>
      <c r="F411" s="69" t="s">
        <v>2479</v>
      </c>
      <c r="G411" s="9">
        <v>827</v>
      </c>
      <c r="H411" s="29"/>
    </row>
    <row r="412" spans="1:8">
      <c r="A412" s="214">
        <v>42959</v>
      </c>
      <c r="B412" s="159" t="s">
        <v>54</v>
      </c>
      <c r="C412" s="176" t="s">
        <v>38</v>
      </c>
      <c r="D412" s="175" t="s">
        <v>508</v>
      </c>
      <c r="E412" s="155" t="s">
        <v>56</v>
      </c>
      <c r="F412" s="69" t="s">
        <v>2480</v>
      </c>
      <c r="G412" s="9">
        <v>350</v>
      </c>
      <c r="H412" s="29"/>
    </row>
    <row r="413" spans="1:8">
      <c r="A413" s="214">
        <v>42959</v>
      </c>
      <c r="B413" s="168" t="s">
        <v>54</v>
      </c>
      <c r="C413" s="167" t="s">
        <v>33</v>
      </c>
      <c r="D413" s="168" t="s">
        <v>540</v>
      </c>
      <c r="E413" s="155" t="s">
        <v>56</v>
      </c>
      <c r="F413" s="69" t="s">
        <v>2481</v>
      </c>
      <c r="G413" s="9">
        <v>46</v>
      </c>
      <c r="H413" s="29"/>
    </row>
    <row r="414" spans="1:8">
      <c r="A414" s="214">
        <v>42959</v>
      </c>
      <c r="B414" s="168" t="s">
        <v>54</v>
      </c>
      <c r="C414" s="167" t="s">
        <v>39</v>
      </c>
      <c r="D414" s="168" t="s">
        <v>532</v>
      </c>
      <c r="E414" s="155" t="s">
        <v>56</v>
      </c>
      <c r="F414" s="69" t="s">
        <v>2141</v>
      </c>
      <c r="G414" s="9">
        <v>24</v>
      </c>
      <c r="H414" s="29"/>
    </row>
    <row r="415" spans="1:8">
      <c r="A415" s="214">
        <v>42959</v>
      </c>
      <c r="B415" s="168" t="s">
        <v>54</v>
      </c>
      <c r="C415" s="167" t="s">
        <v>27</v>
      </c>
      <c r="D415" s="154" t="s">
        <v>570</v>
      </c>
      <c r="E415" s="155" t="s">
        <v>56</v>
      </c>
      <c r="F415" s="69" t="s">
        <v>2482</v>
      </c>
      <c r="G415" s="9">
        <v>40</v>
      </c>
      <c r="H415" s="29"/>
    </row>
    <row r="416" spans="1:8">
      <c r="A416" s="214">
        <v>42959</v>
      </c>
      <c r="B416" s="168" t="s">
        <v>54</v>
      </c>
      <c r="C416" s="167" t="s">
        <v>39</v>
      </c>
      <c r="D416" s="168" t="s">
        <v>533</v>
      </c>
      <c r="E416" s="155" t="s">
        <v>56</v>
      </c>
      <c r="F416" s="69" t="s">
        <v>2483</v>
      </c>
      <c r="G416" s="9">
        <v>80</v>
      </c>
      <c r="H416" s="29"/>
    </row>
    <row r="417" spans="1:8">
      <c r="A417" s="214">
        <v>42959</v>
      </c>
      <c r="B417" s="168" t="s">
        <v>54</v>
      </c>
      <c r="C417" s="161" t="s">
        <v>33</v>
      </c>
      <c r="D417" s="168" t="s">
        <v>520</v>
      </c>
      <c r="E417" s="155" t="s">
        <v>56</v>
      </c>
      <c r="F417" s="69" t="s">
        <v>2428</v>
      </c>
      <c r="G417" s="9">
        <v>30</v>
      </c>
      <c r="H417" s="29"/>
    </row>
    <row r="418" spans="1:8">
      <c r="A418" s="214">
        <v>42959</v>
      </c>
      <c r="B418" s="168" t="s">
        <v>54</v>
      </c>
      <c r="C418" s="167" t="s">
        <v>30</v>
      </c>
      <c r="D418" s="154" t="s">
        <v>580</v>
      </c>
      <c r="E418" s="155" t="s">
        <v>56</v>
      </c>
      <c r="F418" s="69" t="s">
        <v>2484</v>
      </c>
      <c r="G418" s="9">
        <v>32</v>
      </c>
      <c r="H418" s="29"/>
    </row>
    <row r="419" spans="1:8">
      <c r="A419" s="214">
        <v>42959</v>
      </c>
      <c r="B419" s="168" t="s">
        <v>54</v>
      </c>
      <c r="C419" s="167" t="s">
        <v>560</v>
      </c>
      <c r="D419" s="154" t="s">
        <v>562</v>
      </c>
      <c r="E419" s="155" t="s">
        <v>56</v>
      </c>
      <c r="F419" s="69" t="s">
        <v>2485</v>
      </c>
      <c r="G419" s="9">
        <v>53</v>
      </c>
      <c r="H419" s="29"/>
    </row>
    <row r="420" spans="1:8">
      <c r="A420" s="214">
        <v>42959</v>
      </c>
      <c r="B420" s="168" t="s">
        <v>54</v>
      </c>
      <c r="C420" s="167" t="s">
        <v>340</v>
      </c>
      <c r="D420" s="154" t="s">
        <v>568</v>
      </c>
      <c r="E420" s="155" t="s">
        <v>56</v>
      </c>
      <c r="F420" s="69" t="s">
        <v>2152</v>
      </c>
      <c r="G420" s="9">
        <v>26</v>
      </c>
      <c r="H420" s="29"/>
    </row>
    <row r="421" spans="1:8">
      <c r="A421" s="214">
        <v>42959</v>
      </c>
      <c r="B421" s="168" t="s">
        <v>54</v>
      </c>
      <c r="C421" s="167" t="s">
        <v>82</v>
      </c>
      <c r="D421" s="154" t="s">
        <v>443</v>
      </c>
      <c r="E421" s="154" t="s">
        <v>280</v>
      </c>
      <c r="F421" s="69" t="s">
        <v>2486</v>
      </c>
      <c r="G421" s="9">
        <v>20</v>
      </c>
      <c r="H421" s="29"/>
    </row>
    <row r="422" spans="1:8">
      <c r="A422" s="214">
        <v>42959</v>
      </c>
      <c r="B422" s="168" t="s">
        <v>54</v>
      </c>
      <c r="C422" s="167" t="s">
        <v>33</v>
      </c>
      <c r="D422" s="154" t="s">
        <v>544</v>
      </c>
      <c r="E422" s="155" t="s">
        <v>56</v>
      </c>
      <c r="F422" s="69" t="s">
        <v>2207</v>
      </c>
      <c r="G422" s="9">
        <v>160</v>
      </c>
      <c r="H422" s="29"/>
    </row>
    <row r="423" spans="1:8">
      <c r="A423" s="214">
        <v>42959</v>
      </c>
      <c r="B423" s="168" t="s">
        <v>54</v>
      </c>
      <c r="C423" s="167" t="s">
        <v>27</v>
      </c>
      <c r="D423" s="168" t="s">
        <v>535</v>
      </c>
      <c r="E423" s="155" t="s">
        <v>56</v>
      </c>
      <c r="F423" s="69" t="s">
        <v>2487</v>
      </c>
      <c r="G423" s="9">
        <v>180</v>
      </c>
      <c r="H423" s="29"/>
    </row>
    <row r="424" spans="1:8">
      <c r="A424" s="214">
        <v>42959</v>
      </c>
      <c r="B424" s="168" t="s">
        <v>54</v>
      </c>
      <c r="C424" s="167" t="s">
        <v>31</v>
      </c>
      <c r="D424" s="168" t="s">
        <v>525</v>
      </c>
      <c r="E424" s="155" t="s">
        <v>56</v>
      </c>
      <c r="F424" s="69" t="s">
        <v>2141</v>
      </c>
      <c r="G424" s="9">
        <v>24</v>
      </c>
      <c r="H424" s="29"/>
    </row>
    <row r="425" spans="1:8">
      <c r="A425" s="214">
        <v>42959</v>
      </c>
      <c r="B425" s="159" t="s">
        <v>54</v>
      </c>
      <c r="C425" s="176" t="s">
        <v>39</v>
      </c>
      <c r="D425" s="175" t="s">
        <v>503</v>
      </c>
      <c r="E425" s="154" t="s">
        <v>504</v>
      </c>
      <c r="F425" s="69" t="s">
        <v>2488</v>
      </c>
      <c r="G425" s="9">
        <v>20</v>
      </c>
      <c r="H425" s="29"/>
    </row>
    <row r="426" ht="24" spans="1:8">
      <c r="A426" s="214">
        <v>42959</v>
      </c>
      <c r="B426" s="168" t="s">
        <v>54</v>
      </c>
      <c r="C426" s="161" t="s">
        <v>33</v>
      </c>
      <c r="D426" s="168" t="s">
        <v>520</v>
      </c>
      <c r="E426" s="155" t="s">
        <v>56</v>
      </c>
      <c r="F426" s="69" t="s">
        <v>2489</v>
      </c>
      <c r="G426" s="9">
        <v>75</v>
      </c>
      <c r="H426" s="29"/>
    </row>
    <row r="427" ht="24" spans="1:8">
      <c r="A427" s="214">
        <v>42959</v>
      </c>
      <c r="B427" s="168" t="s">
        <v>54</v>
      </c>
      <c r="C427" s="161" t="s">
        <v>33</v>
      </c>
      <c r="D427" s="178" t="s">
        <v>613</v>
      </c>
      <c r="E427" s="196" t="s">
        <v>614</v>
      </c>
      <c r="F427" s="69" t="s">
        <v>2490</v>
      </c>
      <c r="G427" s="9">
        <v>200</v>
      </c>
      <c r="H427" s="29"/>
    </row>
    <row r="428" spans="1:8">
      <c r="A428" s="214">
        <v>42959</v>
      </c>
      <c r="B428" s="168" t="s">
        <v>54</v>
      </c>
      <c r="C428" s="167" t="s">
        <v>30</v>
      </c>
      <c r="D428" s="154" t="s">
        <v>580</v>
      </c>
      <c r="E428" s="155" t="s">
        <v>56</v>
      </c>
      <c r="F428" s="69" t="s">
        <v>2491</v>
      </c>
      <c r="G428" s="9">
        <v>70</v>
      </c>
      <c r="H428" s="29"/>
    </row>
    <row r="429" spans="1:8">
      <c r="A429" s="214">
        <v>42959</v>
      </c>
      <c r="B429" s="168" t="s">
        <v>54</v>
      </c>
      <c r="C429" s="161" t="s">
        <v>127</v>
      </c>
      <c r="D429" s="168" t="s">
        <v>521</v>
      </c>
      <c r="E429" s="155" t="s">
        <v>56</v>
      </c>
      <c r="F429" s="69" t="s">
        <v>2492</v>
      </c>
      <c r="G429" s="9">
        <v>120</v>
      </c>
      <c r="H429" s="29"/>
    </row>
    <row r="430" spans="1:8">
      <c r="A430" s="214">
        <v>42975</v>
      </c>
      <c r="B430" s="168" t="s">
        <v>54</v>
      </c>
      <c r="C430" s="167" t="s">
        <v>340</v>
      </c>
      <c r="D430" s="168" t="s">
        <v>530</v>
      </c>
      <c r="E430" s="155" t="s">
        <v>56</v>
      </c>
      <c r="F430" s="69" t="s">
        <v>2141</v>
      </c>
      <c r="G430" s="9">
        <v>28</v>
      </c>
      <c r="H430" s="29"/>
    </row>
    <row r="431" spans="1:8">
      <c r="A431" s="214">
        <v>42975</v>
      </c>
      <c r="B431" s="168" t="s">
        <v>54</v>
      </c>
      <c r="C431" s="167" t="s">
        <v>96</v>
      </c>
      <c r="D431" s="154" t="s">
        <v>455</v>
      </c>
      <c r="E431" s="154" t="s">
        <v>267</v>
      </c>
      <c r="F431" s="69" t="s">
        <v>2493</v>
      </c>
      <c r="G431" s="9">
        <v>100</v>
      </c>
      <c r="H431" s="29"/>
    </row>
    <row r="432" spans="1:8">
      <c r="A432" s="214">
        <v>42975</v>
      </c>
      <c r="B432" s="168" t="s">
        <v>54</v>
      </c>
      <c r="C432" s="167" t="s">
        <v>197</v>
      </c>
      <c r="D432" s="154" t="s">
        <v>595</v>
      </c>
      <c r="E432" s="155" t="s">
        <v>56</v>
      </c>
      <c r="F432" s="69" t="s">
        <v>2494</v>
      </c>
      <c r="G432" s="9">
        <v>60</v>
      </c>
      <c r="H432" s="29"/>
    </row>
    <row r="433" ht="24" spans="1:8">
      <c r="A433" s="214">
        <v>42975</v>
      </c>
      <c r="B433" s="168" t="s">
        <v>54</v>
      </c>
      <c r="C433" s="167" t="s">
        <v>39</v>
      </c>
      <c r="D433" s="154" t="s">
        <v>597</v>
      </c>
      <c r="E433" s="155" t="s">
        <v>56</v>
      </c>
      <c r="F433" s="69" t="s">
        <v>2495</v>
      </c>
      <c r="G433" s="9">
        <v>224</v>
      </c>
      <c r="H433" s="29"/>
    </row>
    <row r="434" spans="1:8">
      <c r="A434" s="214">
        <v>42975</v>
      </c>
      <c r="B434" s="168" t="s">
        <v>54</v>
      </c>
      <c r="C434" s="167" t="s">
        <v>31</v>
      </c>
      <c r="D434" s="168" t="s">
        <v>525</v>
      </c>
      <c r="E434" s="155" t="s">
        <v>56</v>
      </c>
      <c r="F434" s="69" t="s">
        <v>2396</v>
      </c>
      <c r="G434" s="9">
        <v>40</v>
      </c>
      <c r="H434" s="29"/>
    </row>
    <row r="435" spans="1:8">
      <c r="A435" s="214">
        <v>42975</v>
      </c>
      <c r="B435" s="168" t="s">
        <v>54</v>
      </c>
      <c r="C435" s="161" t="s">
        <v>197</v>
      </c>
      <c r="D435" s="178" t="s">
        <v>619</v>
      </c>
      <c r="E435" s="168" t="s">
        <v>620</v>
      </c>
      <c r="F435" s="69"/>
      <c r="G435" s="9">
        <v>15</v>
      </c>
      <c r="H435" s="29"/>
    </row>
    <row r="436" spans="1:8">
      <c r="A436" s="214">
        <v>42975</v>
      </c>
      <c r="B436" s="168" t="s">
        <v>54</v>
      </c>
      <c r="C436" s="167" t="s">
        <v>30</v>
      </c>
      <c r="D436" s="154" t="s">
        <v>285</v>
      </c>
      <c r="E436" s="154" t="s">
        <v>284</v>
      </c>
      <c r="F436" s="69" t="s">
        <v>2496</v>
      </c>
      <c r="G436" s="9">
        <v>80</v>
      </c>
      <c r="H436" s="29"/>
    </row>
    <row r="437" spans="1:8">
      <c r="A437" s="214">
        <v>42975</v>
      </c>
      <c r="B437" s="168" t="s">
        <v>54</v>
      </c>
      <c r="C437" s="167" t="s">
        <v>340</v>
      </c>
      <c r="D437" s="168" t="s">
        <v>530</v>
      </c>
      <c r="E437" s="155" t="s">
        <v>56</v>
      </c>
      <c r="F437" s="69" t="s">
        <v>2497</v>
      </c>
      <c r="G437" s="9">
        <v>70</v>
      </c>
      <c r="H437" s="29"/>
    </row>
    <row r="438" spans="1:8">
      <c r="A438" s="214">
        <v>42975</v>
      </c>
      <c r="B438" s="168" t="s">
        <v>54</v>
      </c>
      <c r="C438" s="167" t="s">
        <v>30</v>
      </c>
      <c r="D438" s="154" t="s">
        <v>283</v>
      </c>
      <c r="E438" s="154" t="s">
        <v>284</v>
      </c>
      <c r="F438" s="69" t="s">
        <v>2498</v>
      </c>
      <c r="G438" s="9">
        <v>12</v>
      </c>
      <c r="H438" s="29"/>
    </row>
    <row r="439" spans="1:8">
      <c r="A439" s="214">
        <v>42975</v>
      </c>
      <c r="B439" s="168" t="s">
        <v>54</v>
      </c>
      <c r="C439" s="167" t="s">
        <v>340</v>
      </c>
      <c r="D439" s="154" t="s">
        <v>596</v>
      </c>
      <c r="E439" s="155" t="s">
        <v>56</v>
      </c>
      <c r="F439" s="69" t="s">
        <v>2499</v>
      </c>
      <c r="G439" s="9">
        <v>64</v>
      </c>
      <c r="H439" s="29"/>
    </row>
    <row r="440" spans="1:8">
      <c r="A440" s="214">
        <v>42975</v>
      </c>
      <c r="B440" s="168" t="s">
        <v>54</v>
      </c>
      <c r="C440" s="167" t="s">
        <v>197</v>
      </c>
      <c r="D440" s="154" t="s">
        <v>595</v>
      </c>
      <c r="E440" s="155" t="s">
        <v>56</v>
      </c>
      <c r="F440" s="69" t="s">
        <v>2500</v>
      </c>
      <c r="G440" s="9">
        <v>40</v>
      </c>
      <c r="H440" s="29"/>
    </row>
    <row r="441" spans="1:8">
      <c r="A441" s="214">
        <v>42975</v>
      </c>
      <c r="B441" s="168" t="s">
        <v>54</v>
      </c>
      <c r="C441" s="167" t="s">
        <v>197</v>
      </c>
      <c r="D441" s="154" t="s">
        <v>569</v>
      </c>
      <c r="E441" s="155" t="s">
        <v>56</v>
      </c>
      <c r="F441" s="69" t="s">
        <v>2501</v>
      </c>
      <c r="G441" s="9">
        <v>10</v>
      </c>
      <c r="H441" s="29"/>
    </row>
    <row r="442" spans="1:8">
      <c r="A442" s="214">
        <v>42975</v>
      </c>
      <c r="B442" s="168" t="s">
        <v>54</v>
      </c>
      <c r="C442" s="161" t="s">
        <v>197</v>
      </c>
      <c r="D442" s="178" t="s">
        <v>619</v>
      </c>
      <c r="E442" s="168" t="s">
        <v>620</v>
      </c>
      <c r="F442" s="69" t="s">
        <v>2501</v>
      </c>
      <c r="G442" s="9">
        <v>30</v>
      </c>
      <c r="H442" s="29"/>
    </row>
    <row r="443" spans="1:8">
      <c r="A443" s="214">
        <v>42975</v>
      </c>
      <c r="B443" s="168" t="s">
        <v>54</v>
      </c>
      <c r="C443" s="161" t="s">
        <v>39</v>
      </c>
      <c r="D443" s="168" t="s">
        <v>522</v>
      </c>
      <c r="E443" s="155" t="s">
        <v>56</v>
      </c>
      <c r="F443" s="69" t="s">
        <v>2502</v>
      </c>
      <c r="G443" s="9">
        <v>48</v>
      </c>
      <c r="H443" s="29"/>
    </row>
    <row r="444" spans="1:8">
      <c r="A444" s="214">
        <v>42975</v>
      </c>
      <c r="B444" s="168" t="s">
        <v>54</v>
      </c>
      <c r="C444" s="167" t="s">
        <v>27</v>
      </c>
      <c r="D444" s="154" t="s">
        <v>586</v>
      </c>
      <c r="E444" s="155" t="s">
        <v>56</v>
      </c>
      <c r="F444" s="69" t="s">
        <v>2503</v>
      </c>
      <c r="G444" s="9">
        <v>173</v>
      </c>
      <c r="H444" s="29"/>
    </row>
    <row r="445" spans="1:8">
      <c r="A445" s="214">
        <v>42975</v>
      </c>
      <c r="B445" s="168" t="s">
        <v>54</v>
      </c>
      <c r="C445" s="161" t="s">
        <v>39</v>
      </c>
      <c r="D445" s="168" t="s">
        <v>522</v>
      </c>
      <c r="E445" s="155" t="s">
        <v>56</v>
      </c>
      <c r="F445" s="69" t="s">
        <v>2504</v>
      </c>
      <c r="G445" s="9">
        <v>70</v>
      </c>
      <c r="H445" s="29"/>
    </row>
    <row r="446" ht="24" spans="1:8">
      <c r="A446" s="214">
        <v>42975</v>
      </c>
      <c r="B446" s="168" t="s">
        <v>54</v>
      </c>
      <c r="C446" s="161" t="s">
        <v>2</v>
      </c>
      <c r="D446" s="178" t="s">
        <v>622</v>
      </c>
      <c r="E446" s="196" t="s">
        <v>623</v>
      </c>
      <c r="F446" s="69" t="s">
        <v>2505</v>
      </c>
      <c r="G446" s="9">
        <v>50</v>
      </c>
      <c r="H446" s="29"/>
    </row>
    <row r="447" ht="24" spans="1:8">
      <c r="A447" s="214">
        <v>42975</v>
      </c>
      <c r="B447" s="159" t="s">
        <v>54</v>
      </c>
      <c r="C447" s="176" t="s">
        <v>38</v>
      </c>
      <c r="D447" s="175" t="s">
        <v>509</v>
      </c>
      <c r="E447" s="155" t="s">
        <v>56</v>
      </c>
      <c r="F447" s="69" t="s">
        <v>2506</v>
      </c>
      <c r="G447" s="9">
        <v>104</v>
      </c>
      <c r="H447" s="29"/>
    </row>
    <row r="448" spans="1:8">
      <c r="A448" s="214">
        <v>42975</v>
      </c>
      <c r="B448" s="168" t="s">
        <v>54</v>
      </c>
      <c r="C448" s="167" t="s">
        <v>33</v>
      </c>
      <c r="D448" s="168" t="s">
        <v>540</v>
      </c>
      <c r="E448" s="155" t="s">
        <v>56</v>
      </c>
      <c r="F448" s="69" t="s">
        <v>2507</v>
      </c>
      <c r="G448" s="9">
        <v>25</v>
      </c>
      <c r="H448" s="29"/>
    </row>
    <row r="449" spans="1:8">
      <c r="A449" s="214"/>
      <c r="B449" s="68"/>
      <c r="C449" s="61"/>
      <c r="D449" s="69"/>
      <c r="E449" s="69"/>
      <c r="F449" s="69"/>
      <c r="G449" s="9"/>
      <c r="H449" s="29"/>
    </row>
    <row r="450" spans="1:8">
      <c r="A450" s="214"/>
      <c r="B450" s="68"/>
      <c r="C450" s="61"/>
      <c r="D450" s="69"/>
      <c r="E450" s="69"/>
      <c r="F450" s="69"/>
      <c r="G450" s="9"/>
      <c r="H450" s="29"/>
    </row>
    <row r="451" spans="1:8">
      <c r="A451" s="214"/>
      <c r="B451" s="68"/>
      <c r="C451" s="61"/>
      <c r="D451" s="69"/>
      <c r="E451" s="69"/>
      <c r="F451" s="69"/>
      <c r="G451" s="9"/>
      <c r="H451" s="29"/>
    </row>
    <row r="452" spans="1:8">
      <c r="A452" s="214"/>
      <c r="B452" s="68"/>
      <c r="C452" s="61"/>
      <c r="D452" s="69"/>
      <c r="E452" s="69"/>
      <c r="F452" s="69"/>
      <c r="G452" s="9"/>
      <c r="H452" s="29"/>
    </row>
    <row r="453" spans="1:8">
      <c r="A453" s="214"/>
      <c r="B453" s="68"/>
      <c r="C453" s="61"/>
      <c r="D453" s="69"/>
      <c r="E453" s="69"/>
      <c r="F453" s="69"/>
      <c r="G453" s="9"/>
      <c r="H453" s="29"/>
    </row>
    <row r="454" spans="1:8">
      <c r="A454" s="214"/>
      <c r="B454" s="68"/>
      <c r="C454" s="61"/>
      <c r="D454" s="69"/>
      <c r="E454" s="69"/>
      <c r="F454" s="69"/>
      <c r="G454" s="9"/>
      <c r="H454" s="29"/>
    </row>
    <row r="455" spans="1:8">
      <c r="A455" s="214"/>
      <c r="B455" s="68"/>
      <c r="C455" s="61"/>
      <c r="D455" s="69"/>
      <c r="E455" s="69"/>
      <c r="F455" s="69"/>
      <c r="G455" s="9"/>
      <c r="H455" s="29"/>
    </row>
    <row r="456" spans="1:8">
      <c r="A456" s="214"/>
      <c r="B456" s="68"/>
      <c r="C456" s="61"/>
      <c r="D456" s="69"/>
      <c r="E456" s="69"/>
      <c r="F456" s="69"/>
      <c r="G456" s="9"/>
      <c r="H456" s="29"/>
    </row>
    <row r="457" spans="1:8">
      <c r="A457" s="214"/>
      <c r="B457" s="68"/>
      <c r="C457" s="61"/>
      <c r="D457" s="69"/>
      <c r="E457" s="69"/>
      <c r="F457" s="69"/>
      <c r="G457" s="9"/>
      <c r="H457" s="29"/>
    </row>
    <row r="458" spans="1:8">
      <c r="A458" s="214"/>
      <c r="B458" s="68"/>
      <c r="C458" s="61"/>
      <c r="D458" s="69"/>
      <c r="E458" s="69"/>
      <c r="F458" s="69"/>
      <c r="G458" s="9"/>
      <c r="H458" s="29"/>
    </row>
    <row r="459" spans="1:8">
      <c r="A459" s="214"/>
      <c r="B459" s="68"/>
      <c r="C459" s="61"/>
      <c r="D459" s="69"/>
      <c r="E459" s="69"/>
      <c r="F459" s="69"/>
      <c r="G459" s="9"/>
      <c r="H459" s="29"/>
    </row>
    <row r="460" spans="1:8">
      <c r="A460" s="214"/>
      <c r="B460" s="68"/>
      <c r="C460" s="61"/>
      <c r="D460" s="69"/>
      <c r="E460" s="69"/>
      <c r="F460" s="69"/>
      <c r="G460" s="9"/>
      <c r="H460" s="29"/>
    </row>
    <row r="461" spans="1:8">
      <c r="A461" s="214"/>
      <c r="B461" s="68"/>
      <c r="C461" s="61"/>
      <c r="D461" s="69"/>
      <c r="E461" s="69"/>
      <c r="F461" s="69"/>
      <c r="G461" s="9"/>
      <c r="H461" s="29"/>
    </row>
    <row r="462" spans="1:8">
      <c r="A462" s="214"/>
      <c r="B462" s="68"/>
      <c r="C462" s="61"/>
      <c r="D462" s="69"/>
      <c r="E462" s="69"/>
      <c r="F462" s="69"/>
      <c r="G462" s="9"/>
      <c r="H462" s="29"/>
    </row>
    <row r="463" spans="1:8">
      <c r="A463" s="214"/>
      <c r="B463" s="68"/>
      <c r="C463" s="61"/>
      <c r="D463" s="69"/>
      <c r="E463" s="69"/>
      <c r="F463" s="69"/>
      <c r="G463" s="9"/>
      <c r="H463" s="29"/>
    </row>
    <row r="464" spans="1:8">
      <c r="A464" s="214"/>
      <c r="B464" s="68"/>
      <c r="C464" s="61"/>
      <c r="D464" s="69"/>
      <c r="E464" s="69"/>
      <c r="F464" s="69"/>
      <c r="G464" s="9"/>
      <c r="H464" s="29"/>
    </row>
    <row r="465" spans="1:8">
      <c r="A465" s="214"/>
      <c r="B465" s="68"/>
      <c r="C465" s="61"/>
      <c r="D465" s="69"/>
      <c r="E465" s="69"/>
      <c r="F465" s="69"/>
      <c r="G465" s="9"/>
      <c r="H465" s="29"/>
    </row>
    <row r="466" spans="1:8">
      <c r="A466" s="214"/>
      <c r="B466" s="68"/>
      <c r="C466" s="61"/>
      <c r="D466" s="69"/>
      <c r="E466" s="69"/>
      <c r="F466" s="69"/>
      <c r="G466" s="9"/>
      <c r="H466" s="29"/>
    </row>
    <row r="467" spans="1:8">
      <c r="A467" s="214"/>
      <c r="B467" s="68"/>
      <c r="C467" s="61"/>
      <c r="D467" s="69"/>
      <c r="E467" s="69"/>
      <c r="F467" s="69"/>
      <c r="G467" s="9"/>
      <c r="H467" s="29"/>
    </row>
    <row r="468" spans="1:8">
      <c r="A468" s="214"/>
      <c r="B468" s="68"/>
      <c r="C468" s="61"/>
      <c r="D468" s="69"/>
      <c r="E468" s="69"/>
      <c r="F468" s="69"/>
      <c r="G468" s="9"/>
      <c r="H468" s="29"/>
    </row>
    <row r="469" spans="1:8">
      <c r="A469" s="214"/>
      <c r="B469" s="68"/>
      <c r="C469" s="61"/>
      <c r="D469" s="69"/>
      <c r="E469" s="69"/>
      <c r="F469" s="69"/>
      <c r="G469" s="9"/>
      <c r="H469" s="29"/>
    </row>
    <row r="470" spans="1:8">
      <c r="A470" s="214"/>
      <c r="B470" s="68"/>
      <c r="C470" s="61"/>
      <c r="D470" s="69"/>
      <c r="E470" s="69"/>
      <c r="F470" s="69"/>
      <c r="G470" s="9"/>
      <c r="H470" s="29"/>
    </row>
    <row r="471" spans="1:8">
      <c r="A471" s="214"/>
      <c r="B471" s="68"/>
      <c r="C471" s="61"/>
      <c r="D471" s="69"/>
      <c r="E471" s="69"/>
      <c r="F471" s="69"/>
      <c r="G471" s="9"/>
      <c r="H471" s="29"/>
    </row>
    <row r="472" spans="1:8">
      <c r="A472" s="214"/>
      <c r="B472" s="68"/>
      <c r="C472" s="61"/>
      <c r="D472" s="69"/>
      <c r="E472" s="69"/>
      <c r="F472" s="69"/>
      <c r="G472" s="9"/>
      <c r="H472" s="29"/>
    </row>
    <row r="473" spans="1:8">
      <c r="A473" s="214"/>
      <c r="B473" s="68"/>
      <c r="C473" s="61"/>
      <c r="D473" s="69"/>
      <c r="E473" s="69"/>
      <c r="F473" s="69"/>
      <c r="G473" s="9"/>
      <c r="H473" s="29"/>
    </row>
    <row r="474" spans="1:8">
      <c r="A474" s="214"/>
      <c r="B474" s="68"/>
      <c r="C474" s="61"/>
      <c r="D474" s="69"/>
      <c r="E474" s="69"/>
      <c r="F474" s="69"/>
      <c r="G474" s="9"/>
      <c r="H474" s="29"/>
    </row>
    <row r="475" spans="1:8">
      <c r="A475" s="214"/>
      <c r="B475" s="68"/>
      <c r="C475" s="61"/>
      <c r="D475" s="69"/>
      <c r="E475" s="69"/>
      <c r="F475" s="69"/>
      <c r="G475" s="9"/>
      <c r="H475" s="29"/>
    </row>
    <row r="476" spans="1:8">
      <c r="A476" s="214"/>
      <c r="B476" s="68"/>
      <c r="C476" s="61"/>
      <c r="D476" s="69"/>
      <c r="E476" s="69"/>
      <c r="F476" s="69"/>
      <c r="G476" s="9"/>
      <c r="H476" s="29"/>
    </row>
    <row r="477" spans="1:8">
      <c r="A477" s="214"/>
      <c r="B477" s="68"/>
      <c r="C477" s="61"/>
      <c r="D477" s="69"/>
      <c r="E477" s="69"/>
      <c r="F477" s="69"/>
      <c r="G477" s="9"/>
      <c r="H477" s="29"/>
    </row>
    <row r="478" spans="1:8">
      <c r="A478" s="214"/>
      <c r="B478" s="68"/>
      <c r="C478" s="61"/>
      <c r="D478" s="69"/>
      <c r="E478" s="69"/>
      <c r="F478" s="69"/>
      <c r="G478" s="9"/>
      <c r="H478" s="29"/>
    </row>
    <row r="479" spans="1:8">
      <c r="A479" s="214"/>
      <c r="B479" s="68"/>
      <c r="C479" s="61"/>
      <c r="D479" s="69"/>
      <c r="E479" s="69"/>
      <c r="F479" s="69"/>
      <c r="G479" s="9"/>
      <c r="H479" s="29"/>
    </row>
    <row r="480" spans="1:8">
      <c r="A480" s="214"/>
      <c r="B480" s="68"/>
      <c r="C480" s="61"/>
      <c r="D480" s="69"/>
      <c r="E480" s="69"/>
      <c r="F480" s="69"/>
      <c r="G480" s="9"/>
      <c r="H480" s="29"/>
    </row>
    <row r="481" spans="1:8">
      <c r="A481" s="214"/>
      <c r="B481" s="68"/>
      <c r="C481" s="61"/>
      <c r="D481" s="69"/>
      <c r="E481" s="69"/>
      <c r="F481" s="69"/>
      <c r="G481" s="9"/>
      <c r="H481" s="29"/>
    </row>
    <row r="482" spans="1:8">
      <c r="A482" s="214"/>
      <c r="B482" s="68"/>
      <c r="C482" s="61"/>
      <c r="D482" s="69"/>
      <c r="E482" s="69"/>
      <c r="F482" s="69"/>
      <c r="G482" s="9"/>
      <c r="H482" s="29"/>
    </row>
    <row r="483" spans="1:8">
      <c r="A483" s="214"/>
      <c r="B483" s="68"/>
      <c r="C483" s="61"/>
      <c r="D483" s="69"/>
      <c r="E483" s="69"/>
      <c r="F483" s="69"/>
      <c r="G483" s="9"/>
      <c r="H483" s="29"/>
    </row>
    <row r="484" spans="1:8">
      <c r="A484" s="214"/>
      <c r="B484" s="68"/>
      <c r="C484" s="61"/>
      <c r="D484" s="69"/>
      <c r="E484" s="69"/>
      <c r="F484" s="69"/>
      <c r="G484" s="9"/>
      <c r="H484" s="29"/>
    </row>
    <row r="485" spans="1:8">
      <c r="A485" s="214"/>
      <c r="B485" s="68"/>
      <c r="C485" s="61"/>
      <c r="D485" s="69"/>
      <c r="E485" s="69"/>
      <c r="F485" s="69"/>
      <c r="G485" s="9"/>
      <c r="H485" s="29"/>
    </row>
    <row r="486" spans="1:8">
      <c r="A486" s="214"/>
      <c r="B486" s="68"/>
      <c r="C486" s="61"/>
      <c r="D486" s="69"/>
      <c r="E486" s="69"/>
      <c r="F486" s="69"/>
      <c r="G486" s="9"/>
      <c r="H486" s="29"/>
    </row>
    <row r="487" spans="1:8">
      <c r="A487" s="214"/>
      <c r="B487" s="68"/>
      <c r="C487" s="61"/>
      <c r="D487" s="69"/>
      <c r="E487" s="69"/>
      <c r="F487" s="69"/>
      <c r="G487" s="9"/>
      <c r="H487" s="29"/>
    </row>
    <row r="488" spans="1:8">
      <c r="A488" s="214"/>
      <c r="B488" s="68"/>
      <c r="C488" s="61"/>
      <c r="D488" s="69"/>
      <c r="E488" s="69"/>
      <c r="F488" s="69"/>
      <c r="G488" s="9"/>
      <c r="H488" s="29"/>
    </row>
    <row r="489" spans="1:8">
      <c r="A489" s="214"/>
      <c r="B489" s="68"/>
      <c r="C489" s="61"/>
      <c r="D489" s="69"/>
      <c r="E489" s="69"/>
      <c r="F489" s="69"/>
      <c r="G489" s="9"/>
      <c r="H489" s="29"/>
    </row>
    <row r="490" spans="1:8">
      <c r="A490" s="214"/>
      <c r="B490" s="68"/>
      <c r="C490" s="61"/>
      <c r="D490" s="69"/>
      <c r="E490" s="69"/>
      <c r="F490" s="69"/>
      <c r="G490" s="9"/>
      <c r="H490" s="29"/>
    </row>
  </sheetData>
  <mergeCells count="1">
    <mergeCell ref="A1:G1"/>
  </mergeCells>
  <pageMargins left="0.75" right="0.75" top="1" bottom="1" header="0.509027777777778" footer="0.509027777777778"/>
  <pageSetup paperSize="9" orientation="portrait"/>
  <headerFooter alignWithMargins="0" scaleWithDoc="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8"/>
  </sheetPr>
  <dimension ref="A1:M418"/>
  <sheetViews>
    <sheetView zoomScale="110" zoomScaleNormal="110" workbookViewId="0">
      <pane ySplit="3" topLeftCell="A262" activePane="bottomLeft" state="frozen"/>
      <selection/>
      <selection pane="bottomLeft" activeCell="B277" sqref="B277:E277"/>
    </sheetView>
  </sheetViews>
  <sheetFormatPr defaultColWidth="9" defaultRowHeight="14.25"/>
  <cols>
    <col min="1" max="1" width="9.625" style="236" customWidth="1"/>
    <col min="2" max="2" width="6.5" style="131" customWidth="1"/>
    <col min="3" max="3" width="6.125" style="199" customWidth="1"/>
    <col min="4" max="4" width="16" style="201" customWidth="1"/>
    <col min="5" max="5" width="15.25" style="201" customWidth="1"/>
    <col min="6" max="6" width="22.25" style="201" customWidth="1"/>
    <col min="7" max="7" width="6.75" style="201" customWidth="1"/>
    <col min="8" max="8" width="20" style="201" customWidth="1"/>
    <col min="9" max="16384" width="9" style="202" customWidth="1"/>
  </cols>
  <sheetData>
    <row r="1" ht="27.75" spans="1:13">
      <c r="A1" s="203" t="s">
        <v>2508</v>
      </c>
      <c r="B1" s="204"/>
      <c r="C1" s="204"/>
      <c r="D1" s="204"/>
      <c r="E1" s="204"/>
      <c r="F1" s="204"/>
      <c r="G1" s="205"/>
      <c r="H1" s="215" t="s">
        <v>674</v>
      </c>
      <c r="I1" s="216">
        <f>SUBTOTAL(109,G:G)</f>
        <v>35347</v>
      </c>
      <c r="L1" s="201">
        <f>(K1-J1)*24</f>
        <v>0</v>
      </c>
      <c r="M1" s="201">
        <f>L1*23</f>
        <v>0</v>
      </c>
    </row>
    <row r="2" spans="1:13">
      <c r="A2" s="237" t="s">
        <v>2509</v>
      </c>
      <c r="B2" s="238"/>
      <c r="C2" s="238"/>
      <c r="D2" s="238"/>
      <c r="E2" s="238"/>
      <c r="F2" s="238"/>
      <c r="G2" s="238"/>
      <c r="H2" s="239"/>
      <c r="I2" s="198"/>
      <c r="L2" s="201"/>
      <c r="M2" s="201"/>
    </row>
    <row r="3" ht="24" spans="1:8">
      <c r="A3" s="210" t="s">
        <v>675</v>
      </c>
      <c r="B3" s="211" t="s">
        <v>49</v>
      </c>
      <c r="C3" s="212" t="s">
        <v>677</v>
      </c>
      <c r="D3" s="211" t="s">
        <v>51</v>
      </c>
      <c r="E3" s="211" t="s">
        <v>52</v>
      </c>
      <c r="F3" s="211" t="s">
        <v>2123</v>
      </c>
      <c r="G3" s="211" t="s">
        <v>1556</v>
      </c>
      <c r="H3" s="211" t="s">
        <v>53</v>
      </c>
    </row>
    <row r="4" ht="24" spans="1:8">
      <c r="A4" s="187">
        <v>42742</v>
      </c>
      <c r="B4" s="69" t="s">
        <v>54</v>
      </c>
      <c r="C4" s="61" t="s">
        <v>144</v>
      </c>
      <c r="D4" s="69" t="s">
        <v>145</v>
      </c>
      <c r="E4" s="69" t="s">
        <v>56</v>
      </c>
      <c r="F4" s="69" t="s">
        <v>2510</v>
      </c>
      <c r="G4" s="69">
        <v>271</v>
      </c>
      <c r="H4" s="69"/>
    </row>
    <row r="5" ht="24" spans="1:8">
      <c r="A5" s="187">
        <v>42742</v>
      </c>
      <c r="B5" s="69" t="s">
        <v>54</v>
      </c>
      <c r="C5" s="61" t="s">
        <v>144</v>
      </c>
      <c r="D5" s="69" t="s">
        <v>145</v>
      </c>
      <c r="E5" s="69" t="s">
        <v>56</v>
      </c>
      <c r="F5" s="69" t="s">
        <v>2511</v>
      </c>
      <c r="G5" s="69">
        <v>633</v>
      </c>
      <c r="H5" s="69"/>
    </row>
    <row r="6" ht="24" spans="1:8">
      <c r="A6" s="187">
        <v>42742</v>
      </c>
      <c r="B6" s="69" t="s">
        <v>54</v>
      </c>
      <c r="C6" s="61" t="s">
        <v>38</v>
      </c>
      <c r="D6" s="69" t="s">
        <v>138</v>
      </c>
      <c r="E6" s="155" t="s">
        <v>56</v>
      </c>
      <c r="F6" s="69" t="s">
        <v>2512</v>
      </c>
      <c r="G6" s="69">
        <v>235</v>
      </c>
      <c r="H6" s="69"/>
    </row>
    <row r="7" spans="1:8">
      <c r="A7" s="187">
        <v>42742</v>
      </c>
      <c r="B7" s="69" t="s">
        <v>54</v>
      </c>
      <c r="C7" s="61" t="s">
        <v>144</v>
      </c>
      <c r="D7" s="69" t="s">
        <v>145</v>
      </c>
      <c r="E7" s="69" t="s">
        <v>56</v>
      </c>
      <c r="F7" s="69" t="s">
        <v>2513</v>
      </c>
      <c r="G7" s="69">
        <v>270</v>
      </c>
      <c r="H7" s="69"/>
    </row>
    <row r="8" spans="1:8">
      <c r="A8" s="187">
        <v>42742</v>
      </c>
      <c r="B8" s="69" t="s">
        <v>54</v>
      </c>
      <c r="C8" s="61" t="s">
        <v>144</v>
      </c>
      <c r="D8" s="69" t="s">
        <v>145</v>
      </c>
      <c r="E8" s="69" t="s">
        <v>56</v>
      </c>
      <c r="F8" s="69" t="s">
        <v>2514</v>
      </c>
      <c r="G8" s="69">
        <v>528</v>
      </c>
      <c r="H8" s="69"/>
    </row>
    <row r="9" spans="1:8">
      <c r="A9" s="187">
        <v>42751</v>
      </c>
      <c r="B9" s="69" t="s">
        <v>54</v>
      </c>
      <c r="C9" s="61" t="s">
        <v>38</v>
      </c>
      <c r="D9" s="69" t="s">
        <v>138</v>
      </c>
      <c r="E9" s="155" t="s">
        <v>56</v>
      </c>
      <c r="F9" s="69" t="s">
        <v>2515</v>
      </c>
      <c r="G9" s="69">
        <v>59</v>
      </c>
      <c r="H9" s="69"/>
    </row>
    <row r="10" spans="1:8">
      <c r="A10" s="187">
        <v>42751</v>
      </c>
      <c r="B10" s="68" t="s">
        <v>54</v>
      </c>
      <c r="C10" s="189" t="s">
        <v>27</v>
      </c>
      <c r="D10" s="168">
        <v>63016</v>
      </c>
      <c r="E10" s="230" t="s">
        <v>56</v>
      </c>
      <c r="F10" s="69" t="s">
        <v>2516</v>
      </c>
      <c r="G10" s="69">
        <v>10</v>
      </c>
      <c r="H10" s="69"/>
    </row>
    <row r="11" spans="1:8">
      <c r="A11" s="187">
        <v>42751</v>
      </c>
      <c r="B11" s="69" t="s">
        <v>54</v>
      </c>
      <c r="C11" s="61" t="s">
        <v>144</v>
      </c>
      <c r="D11" s="69" t="s">
        <v>145</v>
      </c>
      <c r="E11" s="69" t="s">
        <v>56</v>
      </c>
      <c r="F11" s="69" t="s">
        <v>2517</v>
      </c>
      <c r="G11" s="69">
        <v>51</v>
      </c>
      <c r="H11" s="69"/>
    </row>
    <row r="12" spans="1:8">
      <c r="A12" s="187">
        <v>42751</v>
      </c>
      <c r="B12" s="155" t="s">
        <v>54</v>
      </c>
      <c r="C12" s="161" t="s">
        <v>27</v>
      </c>
      <c r="D12" s="162" t="s">
        <v>108</v>
      </c>
      <c r="E12" s="155" t="s">
        <v>56</v>
      </c>
      <c r="F12" s="69" t="s">
        <v>2518</v>
      </c>
      <c r="G12" s="69">
        <v>20</v>
      </c>
      <c r="H12" s="69"/>
    </row>
    <row r="13" spans="1:8">
      <c r="A13" s="187">
        <v>42751</v>
      </c>
      <c r="B13" s="155" t="s">
        <v>54</v>
      </c>
      <c r="C13" s="161" t="s">
        <v>27</v>
      </c>
      <c r="D13" s="162" t="s">
        <v>108</v>
      </c>
      <c r="E13" s="155" t="s">
        <v>56</v>
      </c>
      <c r="F13" s="69" t="s">
        <v>2519</v>
      </c>
      <c r="G13" s="69">
        <v>20</v>
      </c>
      <c r="H13" s="69"/>
    </row>
    <row r="14" spans="1:8">
      <c r="A14" s="187">
        <v>42751</v>
      </c>
      <c r="B14" s="69" t="s">
        <v>54</v>
      </c>
      <c r="C14" s="61" t="s">
        <v>38</v>
      </c>
      <c r="D14" s="69" t="s">
        <v>138</v>
      </c>
      <c r="E14" s="155" t="s">
        <v>56</v>
      </c>
      <c r="F14" s="69" t="s">
        <v>2520</v>
      </c>
      <c r="G14" s="69">
        <v>300</v>
      </c>
      <c r="H14" s="69"/>
    </row>
    <row r="15" spans="1:8">
      <c r="A15" s="187">
        <v>42751</v>
      </c>
      <c r="B15" s="69" t="s">
        <v>54</v>
      </c>
      <c r="C15" s="61" t="s">
        <v>38</v>
      </c>
      <c r="D15" s="69" t="s">
        <v>142</v>
      </c>
      <c r="E15" s="155" t="s">
        <v>56</v>
      </c>
      <c r="F15" s="69" t="s">
        <v>2521</v>
      </c>
      <c r="G15" s="69">
        <v>478</v>
      </c>
      <c r="H15" s="69"/>
    </row>
    <row r="16" spans="1:8">
      <c r="A16" s="187">
        <v>42751</v>
      </c>
      <c r="B16" s="155" t="s">
        <v>54</v>
      </c>
      <c r="C16" s="161" t="s">
        <v>27</v>
      </c>
      <c r="D16" s="162" t="s">
        <v>108</v>
      </c>
      <c r="E16" s="155" t="s">
        <v>56</v>
      </c>
      <c r="F16" s="69" t="s">
        <v>2522</v>
      </c>
      <c r="G16" s="69">
        <v>167</v>
      </c>
      <c r="H16" s="69"/>
    </row>
    <row r="17" spans="1:8">
      <c r="A17" s="187">
        <v>42751</v>
      </c>
      <c r="B17" s="69" t="s">
        <v>54</v>
      </c>
      <c r="C17" s="61" t="s">
        <v>38</v>
      </c>
      <c r="D17" s="69" t="s">
        <v>142</v>
      </c>
      <c r="E17" s="155" t="s">
        <v>56</v>
      </c>
      <c r="F17" s="69" t="s">
        <v>2523</v>
      </c>
      <c r="G17" s="69">
        <v>525</v>
      </c>
      <c r="H17" s="69"/>
    </row>
    <row r="18" spans="1:8">
      <c r="A18" s="187">
        <v>42751</v>
      </c>
      <c r="B18" s="69" t="s">
        <v>54</v>
      </c>
      <c r="C18" s="61" t="s">
        <v>38</v>
      </c>
      <c r="D18" s="69" t="s">
        <v>142</v>
      </c>
      <c r="E18" s="155" t="s">
        <v>56</v>
      </c>
      <c r="F18" s="69" t="s">
        <v>2524</v>
      </c>
      <c r="G18" s="69">
        <v>420</v>
      </c>
      <c r="H18" s="69"/>
    </row>
    <row r="19" spans="1:8">
      <c r="A19" s="187">
        <v>42751</v>
      </c>
      <c r="B19" s="155" t="s">
        <v>54</v>
      </c>
      <c r="C19" s="188" t="s">
        <v>127</v>
      </c>
      <c r="D19" s="157" t="s">
        <v>137</v>
      </c>
      <c r="E19" s="155" t="s">
        <v>56</v>
      </c>
      <c r="F19" s="69" t="s">
        <v>2525</v>
      </c>
      <c r="G19" s="69">
        <v>67</v>
      </c>
      <c r="H19" s="69"/>
    </row>
    <row r="20" spans="1:8">
      <c r="A20" s="187">
        <v>42751</v>
      </c>
      <c r="B20" s="155" t="s">
        <v>54</v>
      </c>
      <c r="C20" s="161" t="s">
        <v>30</v>
      </c>
      <c r="D20" s="162" t="s">
        <v>113</v>
      </c>
      <c r="E20" s="155" t="s">
        <v>56</v>
      </c>
      <c r="F20" s="69" t="s">
        <v>2526</v>
      </c>
      <c r="G20" s="69">
        <v>16</v>
      </c>
      <c r="H20" s="69"/>
    </row>
    <row r="21" spans="1:8">
      <c r="A21" s="187">
        <v>42751</v>
      </c>
      <c r="B21" s="155" t="s">
        <v>54</v>
      </c>
      <c r="C21" s="188" t="s">
        <v>127</v>
      </c>
      <c r="D21" s="157" t="s">
        <v>128</v>
      </c>
      <c r="E21" s="155" t="s">
        <v>56</v>
      </c>
      <c r="F21" s="69" t="s">
        <v>2527</v>
      </c>
      <c r="G21" s="69">
        <v>53</v>
      </c>
      <c r="H21" s="69"/>
    </row>
    <row r="22" ht="24" spans="1:8">
      <c r="A22" s="187">
        <v>42751</v>
      </c>
      <c r="B22" s="69" t="s">
        <v>54</v>
      </c>
      <c r="C22" s="61" t="s">
        <v>144</v>
      </c>
      <c r="D22" s="69" t="s">
        <v>145</v>
      </c>
      <c r="E22" s="69" t="s">
        <v>56</v>
      </c>
      <c r="F22" s="69" t="s">
        <v>2528</v>
      </c>
      <c r="G22" s="69">
        <v>32</v>
      </c>
      <c r="H22" s="69"/>
    </row>
    <row r="23" spans="1:8">
      <c r="A23" s="187">
        <v>42751</v>
      </c>
      <c r="B23" s="69" t="s">
        <v>54</v>
      </c>
      <c r="C23" s="61" t="s">
        <v>38</v>
      </c>
      <c r="D23" s="69" t="s">
        <v>142</v>
      </c>
      <c r="E23" s="155" t="s">
        <v>56</v>
      </c>
      <c r="F23" s="69" t="s">
        <v>2529</v>
      </c>
      <c r="G23" s="69">
        <v>550</v>
      </c>
      <c r="H23" s="69"/>
    </row>
    <row r="24" spans="1:8">
      <c r="A24" s="187">
        <v>42751</v>
      </c>
      <c r="B24" s="69" t="s">
        <v>54</v>
      </c>
      <c r="C24" s="61" t="s">
        <v>30</v>
      </c>
      <c r="D24" s="69" t="s">
        <v>158</v>
      </c>
      <c r="E24" s="69" t="s">
        <v>56</v>
      </c>
      <c r="F24" s="69" t="s">
        <v>2530</v>
      </c>
      <c r="G24" s="69">
        <v>25</v>
      </c>
      <c r="H24" s="69"/>
    </row>
    <row r="25" spans="1:8">
      <c r="A25" s="187">
        <v>42758</v>
      </c>
      <c r="B25" s="69" t="s">
        <v>54</v>
      </c>
      <c r="C25" s="61" t="s">
        <v>38</v>
      </c>
      <c r="D25" s="69" t="s">
        <v>142</v>
      </c>
      <c r="E25" s="155" t="s">
        <v>56</v>
      </c>
      <c r="F25" s="69" t="s">
        <v>2531</v>
      </c>
      <c r="G25" s="69">
        <v>698</v>
      </c>
      <c r="H25" s="69"/>
    </row>
    <row r="26" spans="1:8">
      <c r="A26" s="187">
        <v>42758</v>
      </c>
      <c r="B26" s="69" t="s">
        <v>54</v>
      </c>
      <c r="C26" s="61" t="s">
        <v>38</v>
      </c>
      <c r="D26" s="69" t="s">
        <v>142</v>
      </c>
      <c r="E26" s="155" t="s">
        <v>56</v>
      </c>
      <c r="F26" s="69" t="s">
        <v>2532</v>
      </c>
      <c r="G26" s="69">
        <v>568</v>
      </c>
      <c r="H26" s="69"/>
    </row>
    <row r="27" ht="24" spans="1:8">
      <c r="A27" s="187">
        <v>42758</v>
      </c>
      <c r="B27" s="69" t="s">
        <v>54</v>
      </c>
      <c r="C27" s="61" t="s">
        <v>38</v>
      </c>
      <c r="D27" s="69" t="s">
        <v>142</v>
      </c>
      <c r="E27" s="155" t="s">
        <v>56</v>
      </c>
      <c r="F27" s="69" t="s">
        <v>2533</v>
      </c>
      <c r="G27" s="69">
        <v>188</v>
      </c>
      <c r="H27" s="69"/>
    </row>
    <row r="28" spans="1:8">
      <c r="A28" s="187">
        <v>42758</v>
      </c>
      <c r="B28" s="69" t="s">
        <v>54</v>
      </c>
      <c r="C28" s="61" t="s">
        <v>38</v>
      </c>
      <c r="D28" s="69" t="s">
        <v>142</v>
      </c>
      <c r="E28" s="155" t="s">
        <v>56</v>
      </c>
      <c r="F28" s="69" t="s">
        <v>2534</v>
      </c>
      <c r="G28" s="69">
        <v>377</v>
      </c>
      <c r="H28" s="69"/>
    </row>
    <row r="29" spans="1:8">
      <c r="A29" s="187">
        <v>42758</v>
      </c>
      <c r="B29" s="68" t="s">
        <v>54</v>
      </c>
      <c r="C29" s="61" t="s">
        <v>45</v>
      </c>
      <c r="D29" s="69" t="s">
        <v>237</v>
      </c>
      <c r="E29" s="240" t="s">
        <v>56</v>
      </c>
      <c r="F29" s="69" t="s">
        <v>2535</v>
      </c>
      <c r="G29" s="69">
        <v>272</v>
      </c>
      <c r="H29" s="69"/>
    </row>
    <row r="30" spans="1:8">
      <c r="A30" s="187">
        <v>42758</v>
      </c>
      <c r="B30" s="155" t="s">
        <v>54</v>
      </c>
      <c r="C30" s="188" t="s">
        <v>30</v>
      </c>
      <c r="D30" s="157" t="s">
        <v>126</v>
      </c>
      <c r="E30" s="155" t="s">
        <v>56</v>
      </c>
      <c r="F30" s="69" t="s">
        <v>690</v>
      </c>
      <c r="G30" s="69">
        <v>20</v>
      </c>
      <c r="H30" s="69"/>
    </row>
    <row r="31" spans="1:8">
      <c r="A31" s="187">
        <v>42758</v>
      </c>
      <c r="B31" s="155" t="s">
        <v>54</v>
      </c>
      <c r="C31" s="188" t="s">
        <v>30</v>
      </c>
      <c r="D31" s="157" t="s">
        <v>126</v>
      </c>
      <c r="E31" s="155" t="s">
        <v>56</v>
      </c>
      <c r="F31" s="69" t="s">
        <v>1709</v>
      </c>
      <c r="G31" s="69">
        <v>10</v>
      </c>
      <c r="H31" s="69"/>
    </row>
    <row r="32" spans="1:8">
      <c r="A32" s="187">
        <v>42758</v>
      </c>
      <c r="B32" s="69" t="s">
        <v>54</v>
      </c>
      <c r="C32" s="61" t="s">
        <v>38</v>
      </c>
      <c r="D32" s="69" t="s">
        <v>142</v>
      </c>
      <c r="E32" s="155" t="s">
        <v>56</v>
      </c>
      <c r="F32" s="69" t="s">
        <v>2536</v>
      </c>
      <c r="G32" s="69">
        <v>138</v>
      </c>
      <c r="H32" s="69"/>
    </row>
    <row r="33" spans="1:8">
      <c r="A33" s="187">
        <v>42758</v>
      </c>
      <c r="B33" s="69" t="s">
        <v>54</v>
      </c>
      <c r="C33" s="61" t="s">
        <v>30</v>
      </c>
      <c r="D33" s="69" t="s">
        <v>158</v>
      </c>
      <c r="E33" s="69" t="s">
        <v>56</v>
      </c>
      <c r="F33" s="69" t="s">
        <v>2537</v>
      </c>
      <c r="G33" s="69">
        <v>30</v>
      </c>
      <c r="H33" s="69"/>
    </row>
    <row r="34" spans="1:8">
      <c r="A34" s="187">
        <v>42758</v>
      </c>
      <c r="B34" s="155" t="s">
        <v>54</v>
      </c>
      <c r="C34" s="188" t="s">
        <v>27</v>
      </c>
      <c r="D34" s="157" t="s">
        <v>130</v>
      </c>
      <c r="E34" s="155" t="s">
        <v>56</v>
      </c>
      <c r="F34" s="69" t="s">
        <v>2538</v>
      </c>
      <c r="G34" s="69">
        <v>20</v>
      </c>
      <c r="H34" s="69"/>
    </row>
    <row r="35" spans="1:8">
      <c r="A35" s="187">
        <v>42758</v>
      </c>
      <c r="B35" s="69" t="s">
        <v>54</v>
      </c>
      <c r="C35" s="61" t="s">
        <v>38</v>
      </c>
      <c r="D35" s="69" t="s">
        <v>142</v>
      </c>
      <c r="E35" s="155" t="s">
        <v>56</v>
      </c>
      <c r="F35" s="69" t="s">
        <v>2539</v>
      </c>
      <c r="G35" s="69">
        <v>410</v>
      </c>
      <c r="H35" s="69"/>
    </row>
    <row r="36" spans="1:8">
      <c r="A36" s="187">
        <v>42758</v>
      </c>
      <c r="B36" s="155" t="s">
        <v>54</v>
      </c>
      <c r="C36" s="188" t="s">
        <v>30</v>
      </c>
      <c r="D36" s="157" t="s">
        <v>126</v>
      </c>
      <c r="E36" s="155" t="s">
        <v>56</v>
      </c>
      <c r="F36" s="69" t="s">
        <v>2540</v>
      </c>
      <c r="G36" s="69">
        <v>20</v>
      </c>
      <c r="H36" s="69"/>
    </row>
    <row r="37" spans="1:8">
      <c r="A37" s="187">
        <v>42758</v>
      </c>
      <c r="B37" s="68" t="s">
        <v>54</v>
      </c>
      <c r="C37" s="241" t="s">
        <v>96</v>
      </c>
      <c r="D37" s="69"/>
      <c r="E37" s="69"/>
      <c r="F37" s="69" t="s">
        <v>2541</v>
      </c>
      <c r="G37" s="69">
        <v>152</v>
      </c>
      <c r="H37" s="69"/>
    </row>
    <row r="38" spans="1:8">
      <c r="A38" s="187">
        <v>42791</v>
      </c>
      <c r="B38" s="69" t="s">
        <v>54</v>
      </c>
      <c r="C38" s="61" t="s">
        <v>38</v>
      </c>
      <c r="D38" s="69" t="s">
        <v>142</v>
      </c>
      <c r="E38" s="155" t="s">
        <v>56</v>
      </c>
      <c r="F38" s="69" t="s">
        <v>2542</v>
      </c>
      <c r="G38" s="69">
        <v>30</v>
      </c>
      <c r="H38" s="69"/>
    </row>
    <row r="39" spans="1:8">
      <c r="A39" s="187">
        <v>42791</v>
      </c>
      <c r="B39" s="155" t="s">
        <v>54</v>
      </c>
      <c r="C39" s="188" t="s">
        <v>30</v>
      </c>
      <c r="D39" s="157" t="s">
        <v>117</v>
      </c>
      <c r="E39" s="155" t="s">
        <v>56</v>
      </c>
      <c r="F39" s="69" t="s">
        <v>2543</v>
      </c>
      <c r="G39" s="69">
        <v>60</v>
      </c>
      <c r="H39" s="69"/>
    </row>
    <row r="40" spans="1:8">
      <c r="A40" s="187">
        <v>42791</v>
      </c>
      <c r="B40" s="155" t="s">
        <v>54</v>
      </c>
      <c r="C40" s="54" t="s">
        <v>96</v>
      </c>
      <c r="D40" s="155" t="s">
        <v>792</v>
      </c>
      <c r="E40" s="155" t="s">
        <v>84</v>
      </c>
      <c r="F40" s="69" t="s">
        <v>2544</v>
      </c>
      <c r="G40" s="69">
        <v>240</v>
      </c>
      <c r="H40" s="69"/>
    </row>
    <row r="41" spans="1:8">
      <c r="A41" s="187">
        <v>42791</v>
      </c>
      <c r="B41" s="69" t="s">
        <v>54</v>
      </c>
      <c r="C41" s="61" t="s">
        <v>38</v>
      </c>
      <c r="D41" s="69" t="s">
        <v>140</v>
      </c>
      <c r="E41" s="155" t="s">
        <v>56</v>
      </c>
      <c r="F41" s="69" t="s">
        <v>2545</v>
      </c>
      <c r="G41" s="69">
        <v>160</v>
      </c>
      <c r="H41" s="69"/>
    </row>
    <row r="42" spans="1:8">
      <c r="A42" s="187">
        <v>42791</v>
      </c>
      <c r="B42" s="69" t="s">
        <v>54</v>
      </c>
      <c r="C42" s="61" t="s">
        <v>38</v>
      </c>
      <c r="D42" s="69" t="s">
        <v>140</v>
      </c>
      <c r="E42" s="155" t="s">
        <v>56</v>
      </c>
      <c r="F42" s="69" t="s">
        <v>2546</v>
      </c>
      <c r="G42" s="69">
        <v>40</v>
      </c>
      <c r="H42" s="69"/>
    </row>
    <row r="43" spans="1:8">
      <c r="A43" s="187">
        <v>42791</v>
      </c>
      <c r="B43" s="69" t="s">
        <v>54</v>
      </c>
      <c r="C43" s="61" t="s">
        <v>38</v>
      </c>
      <c r="D43" s="69" t="s">
        <v>140</v>
      </c>
      <c r="E43" s="155" t="s">
        <v>56</v>
      </c>
      <c r="F43" s="69" t="s">
        <v>2547</v>
      </c>
      <c r="G43" s="69">
        <v>160</v>
      </c>
      <c r="H43" s="69"/>
    </row>
    <row r="44" spans="1:8">
      <c r="A44" s="187">
        <v>42798</v>
      </c>
      <c r="B44" s="155" t="s">
        <v>54</v>
      </c>
      <c r="C44" s="156" t="s">
        <v>36</v>
      </c>
      <c r="D44" s="159" t="s">
        <v>293</v>
      </c>
      <c r="E44" s="160" t="s">
        <v>56</v>
      </c>
      <c r="F44" s="69" t="s">
        <v>2548</v>
      </c>
      <c r="G44" s="69">
        <v>163</v>
      </c>
      <c r="H44" s="69"/>
    </row>
    <row r="45" spans="1:8">
      <c r="A45" s="187">
        <v>42798</v>
      </c>
      <c r="B45" s="155" t="s">
        <v>54</v>
      </c>
      <c r="C45" s="156" t="s">
        <v>30</v>
      </c>
      <c r="D45" s="159" t="s">
        <v>283</v>
      </c>
      <c r="E45" s="160" t="s">
        <v>56</v>
      </c>
      <c r="F45" s="69" t="s">
        <v>2549</v>
      </c>
      <c r="G45" s="69">
        <v>142</v>
      </c>
      <c r="H45" s="69"/>
    </row>
    <row r="46" spans="1:8">
      <c r="A46" s="187">
        <v>42798</v>
      </c>
      <c r="B46" s="155" t="s">
        <v>54</v>
      </c>
      <c r="C46" s="156" t="s">
        <v>30</v>
      </c>
      <c r="D46" s="159" t="s">
        <v>285</v>
      </c>
      <c r="E46" s="160" t="s">
        <v>56</v>
      </c>
      <c r="F46" s="69" t="s">
        <v>2550</v>
      </c>
      <c r="G46" s="69">
        <v>162</v>
      </c>
      <c r="H46" s="69"/>
    </row>
    <row r="47" spans="1:8">
      <c r="A47" s="187">
        <v>42798</v>
      </c>
      <c r="B47" s="155" t="s">
        <v>54</v>
      </c>
      <c r="C47" s="161" t="s">
        <v>82</v>
      </c>
      <c r="D47" s="166" t="s">
        <v>101</v>
      </c>
      <c r="E47" s="68" t="s">
        <v>84</v>
      </c>
      <c r="F47" s="69" t="s">
        <v>2551</v>
      </c>
      <c r="G47" s="69">
        <v>21</v>
      </c>
      <c r="H47" s="69"/>
    </row>
    <row r="48" spans="1:8">
      <c r="A48" s="187">
        <v>42798</v>
      </c>
      <c r="B48" s="155" t="s">
        <v>54</v>
      </c>
      <c r="C48" s="161" t="s">
        <v>82</v>
      </c>
      <c r="D48" s="166" t="s">
        <v>102</v>
      </c>
      <c r="E48" s="68" t="s">
        <v>84</v>
      </c>
      <c r="F48" s="69"/>
      <c r="G48" s="69">
        <v>21</v>
      </c>
      <c r="H48" s="69"/>
    </row>
    <row r="49" spans="1:8">
      <c r="A49" s="187">
        <v>42798</v>
      </c>
      <c r="B49" s="155" t="s">
        <v>54</v>
      </c>
      <c r="C49" s="61" t="s">
        <v>42</v>
      </c>
      <c r="D49" s="69" t="s">
        <v>2552</v>
      </c>
      <c r="E49" s="68" t="s">
        <v>84</v>
      </c>
      <c r="F49" s="69" t="s">
        <v>2553</v>
      </c>
      <c r="G49" s="69">
        <v>200</v>
      </c>
      <c r="H49" s="69"/>
    </row>
    <row r="50" spans="1:8">
      <c r="A50" s="187">
        <v>42805</v>
      </c>
      <c r="B50" s="155" t="s">
        <v>54</v>
      </c>
      <c r="C50" s="188" t="s">
        <v>127</v>
      </c>
      <c r="D50" s="157" t="s">
        <v>128</v>
      </c>
      <c r="E50" s="155" t="s">
        <v>56</v>
      </c>
      <c r="F50" s="69" t="s">
        <v>2500</v>
      </c>
      <c r="G50" s="69">
        <v>30</v>
      </c>
      <c r="H50" s="69"/>
    </row>
    <row r="51" spans="1:8">
      <c r="A51" s="187">
        <v>42805</v>
      </c>
      <c r="B51" s="155" t="s">
        <v>54</v>
      </c>
      <c r="C51" s="188" t="s">
        <v>127</v>
      </c>
      <c r="D51" s="157" t="s">
        <v>128</v>
      </c>
      <c r="E51" s="155" t="s">
        <v>56</v>
      </c>
      <c r="F51" s="69" t="s">
        <v>690</v>
      </c>
      <c r="G51" s="69">
        <v>70</v>
      </c>
      <c r="H51" s="69"/>
    </row>
    <row r="52" spans="1:8">
      <c r="A52" s="187">
        <v>42805</v>
      </c>
      <c r="B52" s="69" t="s">
        <v>54</v>
      </c>
      <c r="C52" s="61" t="s">
        <v>82</v>
      </c>
      <c r="D52" s="69" t="s">
        <v>188</v>
      </c>
      <c r="E52" s="155" t="s">
        <v>56</v>
      </c>
      <c r="F52" s="69" t="s">
        <v>1715</v>
      </c>
      <c r="G52" s="69">
        <v>40</v>
      </c>
      <c r="H52" s="69"/>
    </row>
    <row r="53" spans="1:8">
      <c r="A53" s="187">
        <v>42812</v>
      </c>
      <c r="B53" s="155" t="s">
        <v>54</v>
      </c>
      <c r="C53" s="156" t="s">
        <v>30</v>
      </c>
      <c r="D53" s="159" t="s">
        <v>283</v>
      </c>
      <c r="E53" s="160" t="s">
        <v>56</v>
      </c>
      <c r="F53" s="69" t="s">
        <v>2554</v>
      </c>
      <c r="G53" s="69">
        <v>193</v>
      </c>
      <c r="H53" s="69"/>
    </row>
    <row r="54" spans="1:8">
      <c r="A54" s="187">
        <v>42812</v>
      </c>
      <c r="B54" s="155" t="s">
        <v>54</v>
      </c>
      <c r="C54" s="156" t="s">
        <v>27</v>
      </c>
      <c r="D54" s="159" t="s">
        <v>292</v>
      </c>
      <c r="E54" s="160" t="s">
        <v>56</v>
      </c>
      <c r="F54" s="69" t="s">
        <v>2555</v>
      </c>
      <c r="G54" s="69">
        <v>207</v>
      </c>
      <c r="H54" s="69"/>
    </row>
    <row r="55" spans="1:8">
      <c r="A55" s="187">
        <v>42812</v>
      </c>
      <c r="B55" s="155" t="s">
        <v>54</v>
      </c>
      <c r="C55" s="188" t="s">
        <v>144</v>
      </c>
      <c r="D55" s="157" t="s">
        <v>128</v>
      </c>
      <c r="E55" s="155" t="s">
        <v>56</v>
      </c>
      <c r="F55" s="69" t="s">
        <v>2556</v>
      </c>
      <c r="G55" s="69">
        <v>568</v>
      </c>
      <c r="H55" s="69"/>
    </row>
    <row r="56" spans="1:8">
      <c r="A56" s="187">
        <v>42819</v>
      </c>
      <c r="B56" s="168" t="s">
        <v>54</v>
      </c>
      <c r="C56" s="189" t="s">
        <v>82</v>
      </c>
      <c r="D56" s="168" t="s">
        <v>192</v>
      </c>
      <c r="E56" s="155" t="s">
        <v>56</v>
      </c>
      <c r="F56" s="69" t="s">
        <v>2557</v>
      </c>
      <c r="G56" s="69">
        <v>60</v>
      </c>
      <c r="H56" s="69"/>
    </row>
    <row r="57" ht="24" spans="1:8">
      <c r="A57" s="187">
        <v>42819</v>
      </c>
      <c r="B57" s="168" t="s">
        <v>54</v>
      </c>
      <c r="C57" s="189" t="s">
        <v>197</v>
      </c>
      <c r="D57" s="168" t="s">
        <v>208</v>
      </c>
      <c r="E57" s="155" t="s">
        <v>56</v>
      </c>
      <c r="F57" s="69" t="s">
        <v>2558</v>
      </c>
      <c r="G57" s="69">
        <v>210</v>
      </c>
      <c r="H57" s="69"/>
    </row>
    <row r="58" spans="1:8">
      <c r="A58" s="187">
        <v>42819</v>
      </c>
      <c r="B58" s="155" t="s">
        <v>54</v>
      </c>
      <c r="C58" s="156" t="s">
        <v>340</v>
      </c>
      <c r="D58" s="159" t="s">
        <v>348</v>
      </c>
      <c r="E58" s="160" t="s">
        <v>56</v>
      </c>
      <c r="F58" s="69" t="s">
        <v>2559</v>
      </c>
      <c r="G58" s="69">
        <v>20</v>
      </c>
      <c r="H58" s="69"/>
    </row>
    <row r="59" spans="1:8">
      <c r="A59" s="187">
        <v>42819</v>
      </c>
      <c r="B59" s="155" t="s">
        <v>54</v>
      </c>
      <c r="C59" s="61" t="s">
        <v>96</v>
      </c>
      <c r="D59" s="69" t="s">
        <v>2560</v>
      </c>
      <c r="E59" s="160" t="s">
        <v>56</v>
      </c>
      <c r="F59" s="69" t="s">
        <v>2561</v>
      </c>
      <c r="G59" s="69">
        <v>38</v>
      </c>
      <c r="H59" s="69"/>
    </row>
    <row r="60" spans="1:8">
      <c r="A60" s="187">
        <v>42819</v>
      </c>
      <c r="B60" s="155" t="s">
        <v>54</v>
      </c>
      <c r="C60" s="61" t="s">
        <v>96</v>
      </c>
      <c r="D60" s="69" t="s">
        <v>2560</v>
      </c>
      <c r="E60" s="160" t="s">
        <v>56</v>
      </c>
      <c r="F60" s="69" t="s">
        <v>2562</v>
      </c>
      <c r="G60" s="69">
        <v>140</v>
      </c>
      <c r="H60" s="69"/>
    </row>
    <row r="61" spans="1:8">
      <c r="A61" s="187">
        <v>42830</v>
      </c>
      <c r="B61" s="155" t="s">
        <v>54</v>
      </c>
      <c r="C61" s="156" t="s">
        <v>30</v>
      </c>
      <c r="D61" s="159" t="s">
        <v>285</v>
      </c>
      <c r="E61" s="160" t="s">
        <v>56</v>
      </c>
      <c r="F61" s="69" t="s">
        <v>2563</v>
      </c>
      <c r="G61" s="69">
        <v>4</v>
      </c>
      <c r="H61" s="69"/>
    </row>
    <row r="62" spans="1:8">
      <c r="A62" s="187">
        <v>42830</v>
      </c>
      <c r="B62" s="155" t="s">
        <v>54</v>
      </c>
      <c r="C62" s="156" t="s">
        <v>340</v>
      </c>
      <c r="D62" s="159" t="s">
        <v>348</v>
      </c>
      <c r="E62" s="160" t="s">
        <v>56</v>
      </c>
      <c r="F62" s="69" t="s">
        <v>2564</v>
      </c>
      <c r="G62" s="69">
        <v>30</v>
      </c>
      <c r="H62" s="69"/>
    </row>
    <row r="63" spans="1:8">
      <c r="A63" s="187">
        <v>42830</v>
      </c>
      <c r="B63" s="155" t="s">
        <v>54</v>
      </c>
      <c r="C63" s="156" t="s">
        <v>340</v>
      </c>
      <c r="D63" s="159" t="s">
        <v>348</v>
      </c>
      <c r="E63" s="160" t="s">
        <v>56</v>
      </c>
      <c r="F63" s="69" t="s">
        <v>2565</v>
      </c>
      <c r="G63" s="69">
        <v>20</v>
      </c>
      <c r="H63" s="69"/>
    </row>
    <row r="64" spans="1:8">
      <c r="A64" s="187">
        <v>42830</v>
      </c>
      <c r="B64" s="155" t="s">
        <v>54</v>
      </c>
      <c r="C64" s="156" t="s">
        <v>36</v>
      </c>
      <c r="D64" s="159" t="s">
        <v>293</v>
      </c>
      <c r="E64" s="160" t="s">
        <v>56</v>
      </c>
      <c r="F64" s="69" t="s">
        <v>2566</v>
      </c>
      <c r="G64" s="69">
        <v>260</v>
      </c>
      <c r="H64" s="69"/>
    </row>
    <row r="65" ht="24" spans="1:8">
      <c r="A65" s="187">
        <v>42830</v>
      </c>
      <c r="B65" s="155" t="s">
        <v>54</v>
      </c>
      <c r="C65" s="156" t="s">
        <v>340</v>
      </c>
      <c r="D65" s="159" t="s">
        <v>348</v>
      </c>
      <c r="E65" s="160" t="s">
        <v>56</v>
      </c>
      <c r="F65" s="69" t="s">
        <v>2567</v>
      </c>
      <c r="G65" s="69">
        <v>42</v>
      </c>
      <c r="H65" s="69"/>
    </row>
    <row r="66" spans="1:8">
      <c r="A66" s="187">
        <v>42830</v>
      </c>
      <c r="B66" s="168" t="s">
        <v>54</v>
      </c>
      <c r="C66" s="189" t="s">
        <v>186</v>
      </c>
      <c r="D66" s="168" t="s">
        <v>208</v>
      </c>
      <c r="E66" s="155" t="s">
        <v>56</v>
      </c>
      <c r="F66" s="69" t="s">
        <v>2568</v>
      </c>
      <c r="G66" s="69">
        <v>10</v>
      </c>
      <c r="H66" s="69"/>
    </row>
    <row r="67" spans="1:8">
      <c r="A67" s="187">
        <v>42830</v>
      </c>
      <c r="B67" s="155" t="s">
        <v>54</v>
      </c>
      <c r="C67" s="156" t="s">
        <v>36</v>
      </c>
      <c r="D67" s="159" t="s">
        <v>353</v>
      </c>
      <c r="E67" s="160" t="s">
        <v>56</v>
      </c>
      <c r="F67" s="69" t="s">
        <v>2569</v>
      </c>
      <c r="G67" s="69">
        <v>500</v>
      </c>
      <c r="H67" s="69"/>
    </row>
    <row r="68" spans="1:8">
      <c r="A68" s="187">
        <v>42830</v>
      </c>
      <c r="B68" s="155" t="s">
        <v>54</v>
      </c>
      <c r="C68" s="156" t="s">
        <v>36</v>
      </c>
      <c r="D68" s="159" t="s">
        <v>353</v>
      </c>
      <c r="E68" s="160" t="s">
        <v>56</v>
      </c>
      <c r="F68" s="69" t="s">
        <v>2570</v>
      </c>
      <c r="G68" s="69">
        <v>210</v>
      </c>
      <c r="H68" s="69"/>
    </row>
    <row r="69" spans="1:8">
      <c r="A69" s="187">
        <v>42830</v>
      </c>
      <c r="B69" s="155" t="s">
        <v>54</v>
      </c>
      <c r="C69" s="189" t="s">
        <v>96</v>
      </c>
      <c r="D69" s="165" t="s">
        <v>161</v>
      </c>
      <c r="E69" s="242" t="s">
        <v>162</v>
      </c>
      <c r="F69" s="69" t="s">
        <v>2571</v>
      </c>
      <c r="G69" s="69">
        <v>30</v>
      </c>
      <c r="H69" s="69"/>
    </row>
    <row r="70" spans="1:8">
      <c r="A70" s="187">
        <v>42830</v>
      </c>
      <c r="B70" s="155" t="s">
        <v>54</v>
      </c>
      <c r="C70" s="156" t="s">
        <v>27</v>
      </c>
      <c r="D70" s="159" t="s">
        <v>338</v>
      </c>
      <c r="E70" s="160" t="s">
        <v>56</v>
      </c>
      <c r="F70" s="69" t="s">
        <v>2572</v>
      </c>
      <c r="G70" s="69">
        <v>90</v>
      </c>
      <c r="H70" s="69"/>
    </row>
    <row r="71" spans="1:8">
      <c r="A71" s="187">
        <v>42842</v>
      </c>
      <c r="B71" s="155" t="s">
        <v>54</v>
      </c>
      <c r="C71" s="156" t="s">
        <v>27</v>
      </c>
      <c r="D71" s="159" t="s">
        <v>292</v>
      </c>
      <c r="E71" s="160" t="s">
        <v>56</v>
      </c>
      <c r="F71" s="69" t="s">
        <v>2573</v>
      </c>
      <c r="G71" s="69">
        <v>80</v>
      </c>
      <c r="H71" s="69"/>
    </row>
    <row r="72" spans="1:8">
      <c r="A72" s="187">
        <v>42842</v>
      </c>
      <c r="B72" s="155" t="s">
        <v>54</v>
      </c>
      <c r="C72" s="156" t="s">
        <v>30</v>
      </c>
      <c r="D72" s="159" t="s">
        <v>364</v>
      </c>
      <c r="E72" s="160" t="s">
        <v>56</v>
      </c>
      <c r="F72" s="69" t="s">
        <v>2574</v>
      </c>
      <c r="G72" s="69">
        <v>100</v>
      </c>
      <c r="H72" s="69"/>
    </row>
    <row r="73" spans="1:8">
      <c r="A73" s="187">
        <v>42842</v>
      </c>
      <c r="B73" s="168" t="s">
        <v>54</v>
      </c>
      <c r="C73" s="189" t="s">
        <v>96</v>
      </c>
      <c r="D73" s="168" t="s">
        <v>189</v>
      </c>
      <c r="E73" s="155" t="s">
        <v>56</v>
      </c>
      <c r="F73" s="69" t="s">
        <v>2575</v>
      </c>
      <c r="G73" s="69">
        <v>40</v>
      </c>
      <c r="H73" s="69"/>
    </row>
    <row r="74" spans="1:8">
      <c r="A74" s="187">
        <v>42842</v>
      </c>
      <c r="B74" s="155" t="s">
        <v>54</v>
      </c>
      <c r="C74" s="156" t="s">
        <v>36</v>
      </c>
      <c r="D74" s="159" t="s">
        <v>353</v>
      </c>
      <c r="E74" s="160" t="s">
        <v>56</v>
      </c>
      <c r="F74" s="69" t="s">
        <v>2576</v>
      </c>
      <c r="G74" s="69">
        <v>66</v>
      </c>
      <c r="H74" s="69"/>
    </row>
    <row r="75" ht="24" spans="1:8">
      <c r="A75" s="187">
        <v>42842</v>
      </c>
      <c r="B75" s="155" t="s">
        <v>54</v>
      </c>
      <c r="C75" s="156" t="s">
        <v>27</v>
      </c>
      <c r="D75" s="159" t="s">
        <v>338</v>
      </c>
      <c r="E75" s="160" t="s">
        <v>56</v>
      </c>
      <c r="F75" s="69" t="s">
        <v>2577</v>
      </c>
      <c r="G75" s="69">
        <v>115</v>
      </c>
      <c r="H75" s="69"/>
    </row>
    <row r="76" ht="24" spans="1:8">
      <c r="A76" s="187">
        <v>42842</v>
      </c>
      <c r="B76" s="155" t="s">
        <v>54</v>
      </c>
      <c r="C76" s="156" t="s">
        <v>42</v>
      </c>
      <c r="D76" s="159" t="s">
        <v>351</v>
      </c>
      <c r="E76" s="160" t="s">
        <v>56</v>
      </c>
      <c r="F76" s="69" t="s">
        <v>2578</v>
      </c>
      <c r="G76" s="69">
        <v>122</v>
      </c>
      <c r="H76" s="69"/>
    </row>
    <row r="77" spans="1:8">
      <c r="A77" s="187">
        <v>42842</v>
      </c>
      <c r="B77" s="155" t="s">
        <v>54</v>
      </c>
      <c r="C77" s="156" t="s">
        <v>36</v>
      </c>
      <c r="D77" s="159" t="s">
        <v>293</v>
      </c>
      <c r="E77" s="160" t="s">
        <v>56</v>
      </c>
      <c r="F77" s="69" t="s">
        <v>2579</v>
      </c>
      <c r="G77" s="69">
        <v>88</v>
      </c>
      <c r="H77" s="69"/>
    </row>
    <row r="78" spans="1:8">
      <c r="A78" s="187">
        <v>42842</v>
      </c>
      <c r="B78" s="168" t="s">
        <v>54</v>
      </c>
      <c r="C78" s="189" t="s">
        <v>340</v>
      </c>
      <c r="D78" s="168" t="s">
        <v>209</v>
      </c>
      <c r="E78" s="155" t="s">
        <v>56</v>
      </c>
      <c r="F78" s="69" t="s">
        <v>2580</v>
      </c>
      <c r="G78" s="69">
        <v>120</v>
      </c>
      <c r="H78" s="69"/>
    </row>
    <row r="79" spans="1:8">
      <c r="A79" s="187">
        <v>42847</v>
      </c>
      <c r="B79" s="155" t="s">
        <v>54</v>
      </c>
      <c r="C79" s="156" t="s">
        <v>621</v>
      </c>
      <c r="D79" s="174" t="s">
        <v>117</v>
      </c>
      <c r="E79" s="155" t="s">
        <v>56</v>
      </c>
      <c r="F79" s="69" t="s">
        <v>2581</v>
      </c>
      <c r="G79" s="69">
        <v>20</v>
      </c>
      <c r="H79" s="69"/>
    </row>
    <row r="80" ht="24" spans="1:8">
      <c r="A80" s="187">
        <v>42847</v>
      </c>
      <c r="B80" s="155" t="s">
        <v>54</v>
      </c>
      <c r="C80" s="156" t="s">
        <v>42</v>
      </c>
      <c r="D80" s="159" t="s">
        <v>351</v>
      </c>
      <c r="E80" s="160" t="s">
        <v>56</v>
      </c>
      <c r="F80" s="69" t="s">
        <v>2582</v>
      </c>
      <c r="G80" s="69">
        <v>50</v>
      </c>
      <c r="H80" s="69"/>
    </row>
    <row r="81" spans="1:8">
      <c r="A81" s="187">
        <v>42847</v>
      </c>
      <c r="B81" s="155" t="s">
        <v>54</v>
      </c>
      <c r="C81" s="161" t="s">
        <v>96</v>
      </c>
      <c r="D81" s="165" t="s">
        <v>168</v>
      </c>
      <c r="E81" s="242" t="s">
        <v>169</v>
      </c>
      <c r="F81" s="69" t="s">
        <v>2583</v>
      </c>
      <c r="G81" s="69">
        <v>40</v>
      </c>
      <c r="H81" s="69"/>
    </row>
    <row r="82" spans="1:8">
      <c r="A82" s="187">
        <v>42847</v>
      </c>
      <c r="B82" s="168" t="s">
        <v>54</v>
      </c>
      <c r="C82" s="167" t="s">
        <v>36</v>
      </c>
      <c r="D82" s="154" t="s">
        <v>353</v>
      </c>
      <c r="E82" s="154" t="s">
        <v>280</v>
      </c>
      <c r="F82" s="69" t="s">
        <v>2584</v>
      </c>
      <c r="G82" s="69">
        <v>40</v>
      </c>
      <c r="H82" s="69"/>
    </row>
    <row r="83" spans="1:8">
      <c r="A83" s="187">
        <v>42854</v>
      </c>
      <c r="B83" s="168" t="s">
        <v>54</v>
      </c>
      <c r="C83" s="167" t="s">
        <v>127</v>
      </c>
      <c r="D83" s="154" t="s">
        <v>380</v>
      </c>
      <c r="E83" s="154" t="s">
        <v>261</v>
      </c>
      <c r="F83" s="69" t="s">
        <v>2585</v>
      </c>
      <c r="G83" s="69">
        <v>278</v>
      </c>
      <c r="H83" s="69"/>
    </row>
    <row r="84" spans="1:8">
      <c r="A84" s="187">
        <v>42854</v>
      </c>
      <c r="B84" s="168" t="s">
        <v>54</v>
      </c>
      <c r="C84" s="167" t="s">
        <v>127</v>
      </c>
      <c r="D84" s="154" t="s">
        <v>380</v>
      </c>
      <c r="E84" s="154" t="s">
        <v>261</v>
      </c>
      <c r="F84" s="69" t="s">
        <v>2586</v>
      </c>
      <c r="G84" s="69">
        <v>323</v>
      </c>
      <c r="H84" s="69"/>
    </row>
    <row r="85" spans="1:8">
      <c r="A85" s="187">
        <v>42854</v>
      </c>
      <c r="B85" s="168" t="s">
        <v>54</v>
      </c>
      <c r="C85" s="167" t="s">
        <v>127</v>
      </c>
      <c r="D85" s="154" t="s">
        <v>380</v>
      </c>
      <c r="E85" s="154" t="s">
        <v>261</v>
      </c>
      <c r="F85" s="69" t="s">
        <v>2587</v>
      </c>
      <c r="G85" s="69">
        <v>260</v>
      </c>
      <c r="H85" s="69"/>
    </row>
    <row r="86" spans="1:8">
      <c r="A86" s="187">
        <v>42854</v>
      </c>
      <c r="B86" s="168" t="s">
        <v>54</v>
      </c>
      <c r="C86" s="167" t="s">
        <v>127</v>
      </c>
      <c r="D86" s="154" t="s">
        <v>380</v>
      </c>
      <c r="E86" s="154" t="s">
        <v>261</v>
      </c>
      <c r="F86" s="69" t="s">
        <v>2588</v>
      </c>
      <c r="G86" s="69">
        <v>305</v>
      </c>
      <c r="H86" s="69"/>
    </row>
    <row r="87" spans="1:8">
      <c r="A87" s="187">
        <v>42854</v>
      </c>
      <c r="B87" s="168" t="s">
        <v>54</v>
      </c>
      <c r="C87" s="167" t="s">
        <v>30</v>
      </c>
      <c r="D87" s="154" t="s">
        <v>364</v>
      </c>
      <c r="E87" s="154" t="s">
        <v>342</v>
      </c>
      <c r="F87" s="69" t="s">
        <v>2589</v>
      </c>
      <c r="G87" s="69">
        <v>80</v>
      </c>
      <c r="H87" s="69"/>
    </row>
    <row r="88" spans="1:8">
      <c r="A88" s="187">
        <v>42854</v>
      </c>
      <c r="B88" s="168" t="s">
        <v>54</v>
      </c>
      <c r="C88" s="161" t="s">
        <v>82</v>
      </c>
      <c r="D88" s="168" t="s">
        <v>183</v>
      </c>
      <c r="E88" s="155" t="s">
        <v>56</v>
      </c>
      <c r="F88" s="69" t="s">
        <v>2590</v>
      </c>
      <c r="G88" s="69">
        <v>120</v>
      </c>
      <c r="H88" s="69"/>
    </row>
    <row r="89" ht="24" spans="1:8">
      <c r="A89" s="187">
        <v>42854</v>
      </c>
      <c r="B89" s="168" t="s">
        <v>54</v>
      </c>
      <c r="C89" s="167" t="s">
        <v>127</v>
      </c>
      <c r="D89" s="154" t="s">
        <v>380</v>
      </c>
      <c r="E89" s="154" t="s">
        <v>261</v>
      </c>
      <c r="F89" s="69" t="s">
        <v>2591</v>
      </c>
      <c r="G89" s="69">
        <v>563</v>
      </c>
      <c r="H89" s="69"/>
    </row>
    <row r="90" spans="1:8">
      <c r="A90" s="187">
        <v>42854</v>
      </c>
      <c r="B90" s="168" t="s">
        <v>54</v>
      </c>
      <c r="C90" s="167" t="s">
        <v>27</v>
      </c>
      <c r="D90" s="154" t="s">
        <v>372</v>
      </c>
      <c r="E90" s="154" t="s">
        <v>280</v>
      </c>
      <c r="F90" s="69" t="s">
        <v>2592</v>
      </c>
      <c r="G90" s="69">
        <v>20</v>
      </c>
      <c r="H90" s="69"/>
    </row>
    <row r="91" spans="1:8">
      <c r="A91" s="187">
        <v>42854</v>
      </c>
      <c r="B91" s="168" t="s">
        <v>54</v>
      </c>
      <c r="C91" s="167" t="s">
        <v>27</v>
      </c>
      <c r="D91" s="154" t="s">
        <v>373</v>
      </c>
      <c r="E91" s="154" t="s">
        <v>280</v>
      </c>
      <c r="F91" s="69" t="s">
        <v>2592</v>
      </c>
      <c r="G91" s="69">
        <v>20</v>
      </c>
      <c r="H91" s="69"/>
    </row>
    <row r="92" spans="1:8">
      <c r="A92" s="187">
        <v>42854</v>
      </c>
      <c r="B92" s="168" t="s">
        <v>54</v>
      </c>
      <c r="C92" s="167" t="s">
        <v>45</v>
      </c>
      <c r="D92" s="154" t="s">
        <v>352</v>
      </c>
      <c r="E92" s="154" t="s">
        <v>280</v>
      </c>
      <c r="F92" s="69" t="s">
        <v>2593</v>
      </c>
      <c r="G92" s="69">
        <v>158</v>
      </c>
      <c r="H92" s="69"/>
    </row>
    <row r="93" spans="1:8">
      <c r="A93" s="187">
        <v>42854</v>
      </c>
      <c r="B93" s="168" t="s">
        <v>54</v>
      </c>
      <c r="C93" s="167" t="s">
        <v>127</v>
      </c>
      <c r="D93" s="154" t="s">
        <v>380</v>
      </c>
      <c r="E93" s="154" t="s">
        <v>261</v>
      </c>
      <c r="F93" s="69" t="s">
        <v>2594</v>
      </c>
      <c r="G93" s="69">
        <v>15</v>
      </c>
      <c r="H93" s="69"/>
    </row>
    <row r="94" spans="1:8">
      <c r="A94" s="187">
        <v>42854</v>
      </c>
      <c r="B94" s="168" t="s">
        <v>54</v>
      </c>
      <c r="C94" s="167" t="s">
        <v>42</v>
      </c>
      <c r="D94" s="154" t="s">
        <v>351</v>
      </c>
      <c r="E94" s="154" t="s">
        <v>280</v>
      </c>
      <c r="F94" s="69" t="s">
        <v>2595</v>
      </c>
      <c r="G94" s="69">
        <v>20</v>
      </c>
      <c r="H94" s="69"/>
    </row>
    <row r="95" ht="24" spans="1:8">
      <c r="A95" s="187">
        <v>42854</v>
      </c>
      <c r="B95" s="168" t="s">
        <v>54</v>
      </c>
      <c r="C95" s="167" t="s">
        <v>127</v>
      </c>
      <c r="D95" s="154" t="s">
        <v>380</v>
      </c>
      <c r="E95" s="154" t="s">
        <v>261</v>
      </c>
      <c r="F95" s="69" t="s">
        <v>2596</v>
      </c>
      <c r="G95" s="69">
        <v>515</v>
      </c>
      <c r="H95" s="69"/>
    </row>
    <row r="96" spans="1:8">
      <c r="A96" s="187">
        <v>42854</v>
      </c>
      <c r="B96" s="168" t="s">
        <v>54</v>
      </c>
      <c r="C96" s="167" t="s">
        <v>27</v>
      </c>
      <c r="D96" s="154" t="s">
        <v>373</v>
      </c>
      <c r="E96" s="154" t="s">
        <v>280</v>
      </c>
      <c r="F96" s="69" t="s">
        <v>2597</v>
      </c>
      <c r="G96" s="69">
        <v>10</v>
      </c>
      <c r="H96" s="69"/>
    </row>
    <row r="97" spans="1:8">
      <c r="A97" s="187">
        <v>42854</v>
      </c>
      <c r="B97" s="168" t="s">
        <v>54</v>
      </c>
      <c r="C97" s="167" t="s">
        <v>27</v>
      </c>
      <c r="D97" s="154" t="s">
        <v>372</v>
      </c>
      <c r="E97" s="154" t="s">
        <v>280</v>
      </c>
      <c r="F97" s="69" t="s">
        <v>2597</v>
      </c>
      <c r="G97" s="69">
        <v>10</v>
      </c>
      <c r="H97" s="69"/>
    </row>
    <row r="98" spans="1:8">
      <c r="A98" s="187">
        <v>42854</v>
      </c>
      <c r="B98" s="168" t="s">
        <v>54</v>
      </c>
      <c r="C98" s="167" t="s">
        <v>36</v>
      </c>
      <c r="D98" s="154" t="s">
        <v>361</v>
      </c>
      <c r="E98" s="154" t="s">
        <v>342</v>
      </c>
      <c r="F98" s="69" t="s">
        <v>2598</v>
      </c>
      <c r="G98" s="69">
        <v>20</v>
      </c>
      <c r="H98" s="69"/>
    </row>
    <row r="99" spans="1:8">
      <c r="A99" s="187">
        <v>42854</v>
      </c>
      <c r="B99" s="168" t="s">
        <v>54</v>
      </c>
      <c r="C99" s="167" t="s">
        <v>36</v>
      </c>
      <c r="D99" s="154" t="s">
        <v>361</v>
      </c>
      <c r="E99" s="154" t="s">
        <v>342</v>
      </c>
      <c r="F99" s="69" t="s">
        <v>2599</v>
      </c>
      <c r="G99" s="69">
        <v>10</v>
      </c>
      <c r="H99" s="69"/>
    </row>
    <row r="100" spans="1:8">
      <c r="A100" s="187">
        <v>42861</v>
      </c>
      <c r="B100" s="168" t="s">
        <v>54</v>
      </c>
      <c r="C100" s="167" t="s">
        <v>36</v>
      </c>
      <c r="D100" s="154" t="s">
        <v>361</v>
      </c>
      <c r="E100" s="154" t="s">
        <v>342</v>
      </c>
      <c r="F100" s="69" t="s">
        <v>2600</v>
      </c>
      <c r="G100" s="69">
        <v>169</v>
      </c>
      <c r="H100" s="69"/>
    </row>
    <row r="101" spans="1:8">
      <c r="A101" s="187">
        <v>42873</v>
      </c>
      <c r="B101" s="168" t="s">
        <v>54</v>
      </c>
      <c r="C101" s="167" t="s">
        <v>36</v>
      </c>
      <c r="D101" s="154" t="s">
        <v>361</v>
      </c>
      <c r="E101" s="154" t="s">
        <v>342</v>
      </c>
      <c r="F101" s="69" t="s">
        <v>2601</v>
      </c>
      <c r="G101" s="69">
        <v>15</v>
      </c>
      <c r="H101" s="69"/>
    </row>
    <row r="102" spans="1:8">
      <c r="A102" s="187">
        <v>42873</v>
      </c>
      <c r="B102" s="168" t="s">
        <v>54</v>
      </c>
      <c r="C102" s="167" t="s">
        <v>36</v>
      </c>
      <c r="D102" s="154" t="s">
        <v>361</v>
      </c>
      <c r="E102" s="154" t="s">
        <v>342</v>
      </c>
      <c r="F102" s="69" t="s">
        <v>2602</v>
      </c>
      <c r="G102" s="69">
        <v>60</v>
      </c>
      <c r="H102" s="69"/>
    </row>
    <row r="103" spans="1:8">
      <c r="A103" s="187">
        <v>42873</v>
      </c>
      <c r="B103" s="168" t="s">
        <v>54</v>
      </c>
      <c r="C103" s="167" t="s">
        <v>36</v>
      </c>
      <c r="D103" s="154" t="s">
        <v>361</v>
      </c>
      <c r="E103" s="154" t="s">
        <v>342</v>
      </c>
      <c r="F103" s="69" t="s">
        <v>2603</v>
      </c>
      <c r="G103" s="69">
        <v>10</v>
      </c>
      <c r="H103" s="69"/>
    </row>
    <row r="104" spans="1:8">
      <c r="A104" s="187">
        <v>42873</v>
      </c>
      <c r="B104" s="168" t="s">
        <v>54</v>
      </c>
      <c r="C104" s="167" t="s">
        <v>36</v>
      </c>
      <c r="D104" s="154" t="s">
        <v>361</v>
      </c>
      <c r="E104" s="154" t="s">
        <v>342</v>
      </c>
      <c r="F104" s="69" t="s">
        <v>2604</v>
      </c>
      <c r="G104" s="69">
        <v>15</v>
      </c>
      <c r="H104" s="69"/>
    </row>
    <row r="105" spans="1:8">
      <c r="A105" s="187">
        <v>42875</v>
      </c>
      <c r="B105" s="168" t="s">
        <v>54</v>
      </c>
      <c r="C105" s="161" t="s">
        <v>96</v>
      </c>
      <c r="D105" s="168" t="s">
        <v>189</v>
      </c>
      <c r="E105" s="155" t="s">
        <v>56</v>
      </c>
      <c r="F105" s="69" t="s">
        <v>2605</v>
      </c>
      <c r="G105" s="69">
        <v>80</v>
      </c>
      <c r="H105" s="69"/>
    </row>
    <row r="106" spans="1:8">
      <c r="A106" s="187">
        <v>42875</v>
      </c>
      <c r="B106" s="168" t="s">
        <v>54</v>
      </c>
      <c r="C106" s="167" t="s">
        <v>36</v>
      </c>
      <c r="D106" s="154" t="s">
        <v>361</v>
      </c>
      <c r="E106" s="154" t="s">
        <v>342</v>
      </c>
      <c r="F106" s="69" t="s">
        <v>2606</v>
      </c>
      <c r="G106" s="69">
        <v>30</v>
      </c>
      <c r="H106" s="69"/>
    </row>
    <row r="107" spans="1:8">
      <c r="A107" s="187">
        <v>42875</v>
      </c>
      <c r="B107" s="168" t="s">
        <v>54</v>
      </c>
      <c r="C107" s="167" t="s">
        <v>42</v>
      </c>
      <c r="D107" s="154" t="s">
        <v>351</v>
      </c>
      <c r="E107" s="154" t="s">
        <v>280</v>
      </c>
      <c r="F107" s="69" t="s">
        <v>2607</v>
      </c>
      <c r="G107" s="69">
        <v>100</v>
      </c>
      <c r="H107" s="69"/>
    </row>
    <row r="108" spans="1:8">
      <c r="A108" s="187">
        <v>42875</v>
      </c>
      <c r="B108" s="168" t="s">
        <v>54</v>
      </c>
      <c r="C108" s="167" t="s">
        <v>36</v>
      </c>
      <c r="D108" s="154" t="s">
        <v>361</v>
      </c>
      <c r="E108" s="154" t="s">
        <v>342</v>
      </c>
      <c r="F108" s="69" t="s">
        <v>2608</v>
      </c>
      <c r="G108" s="69">
        <v>14</v>
      </c>
      <c r="H108" s="69"/>
    </row>
    <row r="109" spans="1:8">
      <c r="A109" s="187">
        <v>42875</v>
      </c>
      <c r="B109" s="155" t="s">
        <v>54</v>
      </c>
      <c r="C109" s="164" t="s">
        <v>163</v>
      </c>
      <c r="D109" s="165" t="s">
        <v>176</v>
      </c>
      <c r="E109" s="242" t="s">
        <v>177</v>
      </c>
      <c r="F109" s="69" t="s">
        <v>2609</v>
      </c>
      <c r="G109" s="69">
        <v>160</v>
      </c>
      <c r="H109" s="69"/>
    </row>
    <row r="110" spans="1:8">
      <c r="A110" s="187">
        <v>42875</v>
      </c>
      <c r="B110" s="168" t="s">
        <v>54</v>
      </c>
      <c r="C110" s="167" t="s">
        <v>42</v>
      </c>
      <c r="D110" s="154" t="s">
        <v>351</v>
      </c>
      <c r="E110" s="154" t="s">
        <v>280</v>
      </c>
      <c r="F110" s="69" t="s">
        <v>2610</v>
      </c>
      <c r="G110" s="69">
        <v>95</v>
      </c>
      <c r="H110" s="69"/>
    </row>
    <row r="111" spans="1:8">
      <c r="A111" s="187">
        <v>42875</v>
      </c>
      <c r="B111" s="168" t="s">
        <v>54</v>
      </c>
      <c r="C111" s="161" t="s">
        <v>127</v>
      </c>
      <c r="D111" s="166" t="s">
        <v>258</v>
      </c>
      <c r="E111" s="68" t="s">
        <v>257</v>
      </c>
      <c r="F111" s="69" t="s">
        <v>2611</v>
      </c>
      <c r="G111" s="69">
        <v>40</v>
      </c>
      <c r="H111" s="69"/>
    </row>
    <row r="112" spans="1:8">
      <c r="A112" s="187">
        <v>42875</v>
      </c>
      <c r="B112" s="168" t="s">
        <v>54</v>
      </c>
      <c r="C112" s="161" t="s">
        <v>127</v>
      </c>
      <c r="D112" s="166" t="s">
        <v>258</v>
      </c>
      <c r="E112" s="68" t="s">
        <v>257</v>
      </c>
      <c r="F112" s="69" t="s">
        <v>2612</v>
      </c>
      <c r="G112" s="69">
        <v>80</v>
      </c>
      <c r="H112" s="69"/>
    </row>
    <row r="113" spans="1:8">
      <c r="A113" s="187">
        <v>42875</v>
      </c>
      <c r="B113" s="168" t="s">
        <v>54</v>
      </c>
      <c r="C113" s="167" t="s">
        <v>36</v>
      </c>
      <c r="D113" s="154" t="s">
        <v>361</v>
      </c>
      <c r="E113" s="154" t="s">
        <v>342</v>
      </c>
      <c r="F113" s="69" t="s">
        <v>2613</v>
      </c>
      <c r="G113" s="69">
        <v>66</v>
      </c>
      <c r="H113" s="69"/>
    </row>
    <row r="114" spans="1:8">
      <c r="A114" s="187">
        <v>42875</v>
      </c>
      <c r="B114" s="168" t="s">
        <v>54</v>
      </c>
      <c r="C114" s="167" t="s">
        <v>197</v>
      </c>
      <c r="D114" s="154" t="s">
        <v>453</v>
      </c>
      <c r="E114" s="154" t="s">
        <v>280</v>
      </c>
      <c r="F114" s="69" t="s">
        <v>2614</v>
      </c>
      <c r="G114" s="69">
        <v>360</v>
      </c>
      <c r="H114" s="69"/>
    </row>
    <row r="115" spans="1:8">
      <c r="A115" s="187">
        <v>42886</v>
      </c>
      <c r="B115" s="155" t="s">
        <v>54</v>
      </c>
      <c r="C115" s="156" t="s">
        <v>31</v>
      </c>
      <c r="D115" s="174" t="s">
        <v>136</v>
      </c>
      <c r="E115" s="155" t="s">
        <v>56</v>
      </c>
      <c r="F115" s="69" t="s">
        <v>2500</v>
      </c>
      <c r="G115" s="69">
        <v>40</v>
      </c>
      <c r="H115" s="69"/>
    </row>
    <row r="116" spans="1:8">
      <c r="A116" s="187">
        <v>42886</v>
      </c>
      <c r="B116" s="155" t="s">
        <v>54</v>
      </c>
      <c r="C116" s="156" t="s">
        <v>31</v>
      </c>
      <c r="D116" s="174" t="s">
        <v>136</v>
      </c>
      <c r="E116" s="155" t="s">
        <v>56</v>
      </c>
      <c r="F116" s="69" t="s">
        <v>2615</v>
      </c>
      <c r="G116" s="69">
        <v>40</v>
      </c>
      <c r="H116" s="69"/>
    </row>
    <row r="117" spans="1:8">
      <c r="A117" s="187">
        <v>42886</v>
      </c>
      <c r="B117" s="68" t="s">
        <v>54</v>
      </c>
      <c r="C117" s="61" t="s">
        <v>39</v>
      </c>
      <c r="D117" s="69" t="s">
        <v>2616</v>
      </c>
      <c r="E117" s="69"/>
      <c r="F117" s="69" t="s">
        <v>2617</v>
      </c>
      <c r="G117" s="69">
        <v>20</v>
      </c>
      <c r="H117" s="69"/>
    </row>
    <row r="118" spans="1:8">
      <c r="A118" s="187">
        <v>42886</v>
      </c>
      <c r="B118" s="168" t="s">
        <v>54</v>
      </c>
      <c r="C118" s="167" t="s">
        <v>38</v>
      </c>
      <c r="D118" s="154" t="s">
        <v>318</v>
      </c>
      <c r="E118" s="154" t="s">
        <v>304</v>
      </c>
      <c r="F118" s="69" t="s">
        <v>2618</v>
      </c>
      <c r="G118" s="69">
        <v>30</v>
      </c>
      <c r="H118" s="69"/>
    </row>
    <row r="119" spans="1:8">
      <c r="A119" s="187">
        <v>42886</v>
      </c>
      <c r="B119" s="168" t="s">
        <v>54</v>
      </c>
      <c r="C119" s="167" t="s">
        <v>39</v>
      </c>
      <c r="D119" s="154" t="s">
        <v>363</v>
      </c>
      <c r="E119" s="154" t="s">
        <v>342</v>
      </c>
      <c r="F119" s="69" t="s">
        <v>2619</v>
      </c>
      <c r="G119" s="69">
        <v>60</v>
      </c>
      <c r="H119" s="69"/>
    </row>
    <row r="120" spans="1:8">
      <c r="A120" s="187">
        <v>42886</v>
      </c>
      <c r="B120" s="168" t="s">
        <v>54</v>
      </c>
      <c r="C120" s="167" t="s">
        <v>340</v>
      </c>
      <c r="D120" s="154" t="s">
        <v>448</v>
      </c>
      <c r="E120" s="154" t="s">
        <v>280</v>
      </c>
      <c r="F120" s="69" t="s">
        <v>2620</v>
      </c>
      <c r="G120" s="69">
        <v>150</v>
      </c>
      <c r="H120" s="69"/>
    </row>
    <row r="121" spans="1:8">
      <c r="A121" s="187">
        <v>42886</v>
      </c>
      <c r="B121" s="168" t="s">
        <v>54</v>
      </c>
      <c r="C121" s="167" t="s">
        <v>340</v>
      </c>
      <c r="D121" s="154" t="s">
        <v>450</v>
      </c>
      <c r="E121" s="154" t="s">
        <v>280</v>
      </c>
      <c r="F121" s="69" t="s">
        <v>2621</v>
      </c>
      <c r="G121" s="69">
        <v>80</v>
      </c>
      <c r="H121" s="69"/>
    </row>
    <row r="122" spans="1:8">
      <c r="A122" s="187">
        <v>42886</v>
      </c>
      <c r="B122" s="168" t="s">
        <v>54</v>
      </c>
      <c r="C122" s="161" t="s">
        <v>38</v>
      </c>
      <c r="D122" s="166" t="s">
        <v>259</v>
      </c>
      <c r="E122" s="68" t="s">
        <v>257</v>
      </c>
      <c r="F122" s="69" t="s">
        <v>2622</v>
      </c>
      <c r="G122" s="69">
        <v>50</v>
      </c>
      <c r="H122" s="69"/>
    </row>
    <row r="123" spans="1:8">
      <c r="A123" s="187">
        <v>42886</v>
      </c>
      <c r="B123" s="168" t="s">
        <v>54</v>
      </c>
      <c r="C123" s="167" t="s">
        <v>197</v>
      </c>
      <c r="D123" s="154" t="s">
        <v>453</v>
      </c>
      <c r="E123" s="154" t="s">
        <v>280</v>
      </c>
      <c r="F123" s="69" t="s">
        <v>2611</v>
      </c>
      <c r="G123" s="69">
        <v>20</v>
      </c>
      <c r="H123" s="69"/>
    </row>
    <row r="124" ht="24" spans="1:8">
      <c r="A124" s="187">
        <v>42886</v>
      </c>
      <c r="B124" s="168" t="s">
        <v>54</v>
      </c>
      <c r="C124" s="167" t="s">
        <v>38</v>
      </c>
      <c r="D124" s="154" t="s">
        <v>473</v>
      </c>
      <c r="E124" s="154" t="s">
        <v>261</v>
      </c>
      <c r="F124" s="69" t="s">
        <v>2623</v>
      </c>
      <c r="G124" s="69">
        <v>730</v>
      </c>
      <c r="H124" s="69"/>
    </row>
    <row r="125" spans="1:8">
      <c r="A125" s="187">
        <v>42895</v>
      </c>
      <c r="B125" s="159" t="s">
        <v>54</v>
      </c>
      <c r="C125" s="176" t="s">
        <v>340</v>
      </c>
      <c r="D125" s="175" t="s">
        <v>499</v>
      </c>
      <c r="E125" s="175" t="s">
        <v>261</v>
      </c>
      <c r="F125" s="69" t="s">
        <v>2624</v>
      </c>
      <c r="G125" s="69">
        <v>480</v>
      </c>
      <c r="H125" s="69"/>
    </row>
    <row r="126" spans="1:8">
      <c r="A126" s="187">
        <v>42895</v>
      </c>
      <c r="B126" s="159" t="s">
        <v>54</v>
      </c>
      <c r="C126" s="176" t="s">
        <v>444</v>
      </c>
      <c r="D126" s="175" t="s">
        <v>506</v>
      </c>
      <c r="E126" s="154" t="s">
        <v>257</v>
      </c>
      <c r="F126" s="69" t="s">
        <v>2542</v>
      </c>
      <c r="G126" s="69">
        <v>20</v>
      </c>
      <c r="H126" s="69"/>
    </row>
    <row r="127" spans="1:8">
      <c r="A127" s="187">
        <v>42895</v>
      </c>
      <c r="B127" s="168" t="s">
        <v>54</v>
      </c>
      <c r="C127" s="167" t="s">
        <v>38</v>
      </c>
      <c r="D127" s="154" t="s">
        <v>467</v>
      </c>
      <c r="E127" s="154" t="s">
        <v>465</v>
      </c>
      <c r="F127" s="69" t="s">
        <v>2625</v>
      </c>
      <c r="G127" s="69">
        <v>193</v>
      </c>
      <c r="H127" s="69"/>
    </row>
    <row r="128" spans="1:8">
      <c r="A128" s="187">
        <v>42908</v>
      </c>
      <c r="B128" s="168" t="s">
        <v>54</v>
      </c>
      <c r="C128" s="167" t="s">
        <v>42</v>
      </c>
      <c r="D128" s="154" t="s">
        <v>407</v>
      </c>
      <c r="E128" s="154" t="s">
        <v>257</v>
      </c>
      <c r="F128" s="69" t="s">
        <v>2626</v>
      </c>
      <c r="G128" s="69">
        <v>40</v>
      </c>
      <c r="H128" s="69"/>
    </row>
    <row r="129" spans="1:8">
      <c r="A129" s="187">
        <v>42908</v>
      </c>
      <c r="B129" s="159" t="s">
        <v>54</v>
      </c>
      <c r="C129" s="167" t="s">
        <v>31</v>
      </c>
      <c r="D129" s="175" t="s">
        <v>515</v>
      </c>
      <c r="E129" s="155" t="s">
        <v>56</v>
      </c>
      <c r="F129" s="69" t="s">
        <v>2627</v>
      </c>
      <c r="G129" s="69">
        <v>70</v>
      </c>
      <c r="H129" s="69"/>
    </row>
    <row r="130" spans="1:8">
      <c r="A130" s="187">
        <v>42908</v>
      </c>
      <c r="B130" s="168" t="s">
        <v>54</v>
      </c>
      <c r="C130" s="167" t="s">
        <v>30</v>
      </c>
      <c r="D130" s="154" t="s">
        <v>559</v>
      </c>
      <c r="E130" s="155" t="s">
        <v>56</v>
      </c>
      <c r="F130" s="69" t="s">
        <v>2628</v>
      </c>
      <c r="G130" s="69">
        <v>175</v>
      </c>
      <c r="H130" s="69"/>
    </row>
    <row r="131" spans="1:8">
      <c r="A131" s="187">
        <v>42908</v>
      </c>
      <c r="B131" s="168" t="s">
        <v>54</v>
      </c>
      <c r="C131" s="167" t="s">
        <v>127</v>
      </c>
      <c r="D131" s="154" t="s">
        <v>380</v>
      </c>
      <c r="E131" s="154" t="s">
        <v>261</v>
      </c>
      <c r="F131" s="69" t="s">
        <v>2629</v>
      </c>
      <c r="G131" s="69">
        <v>322</v>
      </c>
      <c r="H131" s="69"/>
    </row>
    <row r="132" spans="1:8">
      <c r="A132" s="187">
        <v>42908</v>
      </c>
      <c r="B132" s="168" t="s">
        <v>54</v>
      </c>
      <c r="C132" s="167" t="s">
        <v>36</v>
      </c>
      <c r="D132" s="154" t="s">
        <v>353</v>
      </c>
      <c r="E132" s="154" t="s">
        <v>280</v>
      </c>
      <c r="F132" s="69" t="s">
        <v>2630</v>
      </c>
      <c r="G132" s="69">
        <v>80</v>
      </c>
      <c r="H132" s="69"/>
    </row>
    <row r="133" spans="1:8">
      <c r="A133" s="187">
        <v>42908</v>
      </c>
      <c r="B133" s="168" t="s">
        <v>54</v>
      </c>
      <c r="C133" s="167" t="s">
        <v>38</v>
      </c>
      <c r="D133" s="154" t="s">
        <v>306</v>
      </c>
      <c r="E133" s="154" t="s">
        <v>304</v>
      </c>
      <c r="F133" s="69" t="s">
        <v>2631</v>
      </c>
      <c r="G133" s="69">
        <v>30</v>
      </c>
      <c r="H133" s="69"/>
    </row>
    <row r="134" spans="1:8">
      <c r="A134" s="187">
        <v>42908</v>
      </c>
      <c r="B134" s="159" t="s">
        <v>54</v>
      </c>
      <c r="C134" s="176" t="s">
        <v>295</v>
      </c>
      <c r="D134" s="175" t="s">
        <v>505</v>
      </c>
      <c r="E134" s="154" t="s">
        <v>257</v>
      </c>
      <c r="F134" s="69" t="s">
        <v>2632</v>
      </c>
      <c r="G134" s="69">
        <v>48</v>
      </c>
      <c r="H134" s="69"/>
    </row>
    <row r="135" spans="1:8">
      <c r="A135" s="187">
        <v>42908</v>
      </c>
      <c r="B135" s="168" t="s">
        <v>54</v>
      </c>
      <c r="C135" s="167" t="s">
        <v>38</v>
      </c>
      <c r="D135" s="154" t="s">
        <v>318</v>
      </c>
      <c r="E135" s="154" t="s">
        <v>304</v>
      </c>
      <c r="F135" s="69" t="s">
        <v>2633</v>
      </c>
      <c r="G135" s="69">
        <v>8</v>
      </c>
      <c r="H135" s="69"/>
    </row>
    <row r="136" spans="1:8">
      <c r="A136" s="187">
        <v>42908</v>
      </c>
      <c r="B136" s="168" t="s">
        <v>54</v>
      </c>
      <c r="C136" s="167" t="s">
        <v>144</v>
      </c>
      <c r="D136" s="154" t="s">
        <v>299</v>
      </c>
      <c r="E136" s="154" t="s">
        <v>261</v>
      </c>
      <c r="F136" s="69" t="s">
        <v>2634</v>
      </c>
      <c r="G136" s="69">
        <v>20</v>
      </c>
      <c r="H136" s="69"/>
    </row>
    <row r="137" spans="1:8">
      <c r="A137" s="187">
        <v>42908</v>
      </c>
      <c r="B137" s="168" t="s">
        <v>54</v>
      </c>
      <c r="C137" s="167" t="s">
        <v>38</v>
      </c>
      <c r="D137" s="154" t="s">
        <v>318</v>
      </c>
      <c r="E137" s="154" t="s">
        <v>304</v>
      </c>
      <c r="F137" s="69" t="s">
        <v>2635</v>
      </c>
      <c r="G137" s="69">
        <v>80</v>
      </c>
      <c r="H137" s="69"/>
    </row>
    <row r="138" spans="1:8">
      <c r="A138" s="187">
        <v>42908</v>
      </c>
      <c r="B138" s="159" t="s">
        <v>54</v>
      </c>
      <c r="C138" s="176" t="s">
        <v>340</v>
      </c>
      <c r="D138" s="175" t="s">
        <v>501</v>
      </c>
      <c r="E138" s="175" t="s">
        <v>261</v>
      </c>
      <c r="F138" s="69" t="s">
        <v>2636</v>
      </c>
      <c r="G138" s="69">
        <v>240</v>
      </c>
      <c r="H138" s="69"/>
    </row>
    <row r="139" ht="24" spans="1:8">
      <c r="A139" s="187">
        <v>42908</v>
      </c>
      <c r="B139" s="168" t="s">
        <v>54</v>
      </c>
      <c r="C139" s="167" t="s">
        <v>45</v>
      </c>
      <c r="D139" s="154" t="s">
        <v>457</v>
      </c>
      <c r="E139" s="154" t="s">
        <v>267</v>
      </c>
      <c r="F139" s="69" t="s">
        <v>2637</v>
      </c>
      <c r="G139" s="69">
        <v>150</v>
      </c>
      <c r="H139" s="69"/>
    </row>
    <row r="140" spans="1:8">
      <c r="A140" s="187">
        <v>42908</v>
      </c>
      <c r="B140" s="168" t="s">
        <v>54</v>
      </c>
      <c r="C140" s="167" t="s">
        <v>197</v>
      </c>
      <c r="D140" s="154" t="s">
        <v>453</v>
      </c>
      <c r="E140" s="154" t="s">
        <v>280</v>
      </c>
      <c r="F140" s="69" t="s">
        <v>2583</v>
      </c>
      <c r="G140" s="69">
        <v>30</v>
      </c>
      <c r="H140" s="69"/>
    </row>
    <row r="141" spans="1:8">
      <c r="A141" s="187">
        <v>42908</v>
      </c>
      <c r="B141" s="159" t="s">
        <v>54</v>
      </c>
      <c r="C141" s="176" t="s">
        <v>340</v>
      </c>
      <c r="D141" s="175" t="s">
        <v>501</v>
      </c>
      <c r="E141" s="175" t="s">
        <v>261</v>
      </c>
      <c r="F141" s="69" t="s">
        <v>2638</v>
      </c>
      <c r="G141" s="69">
        <v>40</v>
      </c>
      <c r="H141" s="69"/>
    </row>
    <row r="142" spans="1:8">
      <c r="A142" s="187">
        <v>42908</v>
      </c>
      <c r="B142" s="168" t="s">
        <v>54</v>
      </c>
      <c r="C142" s="161" t="s">
        <v>37</v>
      </c>
      <c r="D142" s="168" t="s">
        <v>205</v>
      </c>
      <c r="E142" s="155" t="s">
        <v>56</v>
      </c>
      <c r="F142" s="69" t="s">
        <v>2639</v>
      </c>
      <c r="G142" s="69">
        <v>20</v>
      </c>
      <c r="H142" s="69"/>
    </row>
    <row r="143" spans="1:8">
      <c r="A143" s="187">
        <v>42908</v>
      </c>
      <c r="B143" s="159" t="s">
        <v>54</v>
      </c>
      <c r="C143" s="176" t="s">
        <v>39</v>
      </c>
      <c r="D143" s="175" t="s">
        <v>503</v>
      </c>
      <c r="E143" s="154" t="s">
        <v>504</v>
      </c>
      <c r="F143" s="69" t="s">
        <v>987</v>
      </c>
      <c r="G143" s="69">
        <v>20</v>
      </c>
      <c r="H143" s="69"/>
    </row>
    <row r="144" spans="1:8">
      <c r="A144" s="187">
        <v>42908</v>
      </c>
      <c r="B144" s="159" t="s">
        <v>54</v>
      </c>
      <c r="C144" s="176" t="s">
        <v>39</v>
      </c>
      <c r="D144" s="175" t="s">
        <v>503</v>
      </c>
      <c r="E144" s="154" t="s">
        <v>504</v>
      </c>
      <c r="F144" s="69" t="s">
        <v>2640</v>
      </c>
      <c r="G144" s="69">
        <v>6</v>
      </c>
      <c r="H144" s="69"/>
    </row>
    <row r="145" spans="1:8">
      <c r="A145" s="187">
        <v>42908</v>
      </c>
      <c r="B145" s="159" t="s">
        <v>54</v>
      </c>
      <c r="C145" s="176" t="s">
        <v>39</v>
      </c>
      <c r="D145" s="175" t="s">
        <v>503</v>
      </c>
      <c r="E145" s="154" t="s">
        <v>504</v>
      </c>
      <c r="F145" s="69" t="s">
        <v>2641</v>
      </c>
      <c r="G145" s="69">
        <v>144</v>
      </c>
      <c r="H145" s="69"/>
    </row>
    <row r="146" spans="1:8">
      <c r="A146" s="187">
        <v>42908</v>
      </c>
      <c r="B146" s="159" t="s">
        <v>54</v>
      </c>
      <c r="C146" s="176" t="s">
        <v>39</v>
      </c>
      <c r="D146" s="175" t="s">
        <v>503</v>
      </c>
      <c r="E146" s="154" t="s">
        <v>504</v>
      </c>
      <c r="F146" s="69" t="s">
        <v>2642</v>
      </c>
      <c r="G146" s="69">
        <v>40</v>
      </c>
      <c r="H146" s="69"/>
    </row>
    <row r="147" spans="1:8">
      <c r="A147" s="187">
        <v>42908</v>
      </c>
      <c r="B147" s="159" t="s">
        <v>54</v>
      </c>
      <c r="C147" s="167" t="s">
        <v>47</v>
      </c>
      <c r="D147" s="175" t="s">
        <v>517</v>
      </c>
      <c r="E147" s="155" t="s">
        <v>56</v>
      </c>
      <c r="F147" s="69" t="s">
        <v>2643</v>
      </c>
      <c r="G147" s="69">
        <v>135</v>
      </c>
      <c r="H147" s="69"/>
    </row>
    <row r="148" spans="1:8">
      <c r="A148" s="187">
        <v>42908</v>
      </c>
      <c r="B148" s="168" t="s">
        <v>54</v>
      </c>
      <c r="C148" s="167" t="s">
        <v>30</v>
      </c>
      <c r="D148" s="154" t="s">
        <v>559</v>
      </c>
      <c r="E148" s="155" t="s">
        <v>56</v>
      </c>
      <c r="F148" s="69" t="s">
        <v>2644</v>
      </c>
      <c r="G148" s="69">
        <v>152</v>
      </c>
      <c r="H148" s="69"/>
    </row>
    <row r="149" spans="1:8">
      <c r="A149" s="187">
        <v>42908</v>
      </c>
      <c r="B149" s="168" t="s">
        <v>54</v>
      </c>
      <c r="C149" s="167" t="s">
        <v>30</v>
      </c>
      <c r="D149" s="154" t="s">
        <v>559</v>
      </c>
      <c r="E149" s="155" t="s">
        <v>56</v>
      </c>
      <c r="F149" s="69" t="s">
        <v>2645</v>
      </c>
      <c r="G149" s="69">
        <v>90</v>
      </c>
      <c r="H149" s="69"/>
    </row>
    <row r="150" spans="1:8">
      <c r="A150" s="187">
        <v>42916</v>
      </c>
      <c r="B150" s="168" t="s">
        <v>54</v>
      </c>
      <c r="C150" s="167" t="s">
        <v>30</v>
      </c>
      <c r="D150" s="154" t="s">
        <v>559</v>
      </c>
      <c r="E150" s="155" t="s">
        <v>56</v>
      </c>
      <c r="F150" s="69" t="s">
        <v>2646</v>
      </c>
      <c r="G150" s="69">
        <v>300</v>
      </c>
      <c r="H150" s="69"/>
    </row>
    <row r="151" spans="1:8">
      <c r="A151" s="187">
        <v>42916</v>
      </c>
      <c r="B151" s="168" t="s">
        <v>54</v>
      </c>
      <c r="C151" s="167" t="s">
        <v>33</v>
      </c>
      <c r="D151" s="168" t="s">
        <v>541</v>
      </c>
      <c r="E151" s="155" t="s">
        <v>56</v>
      </c>
      <c r="F151" s="69" t="s">
        <v>2647</v>
      </c>
      <c r="G151" s="69">
        <v>40</v>
      </c>
      <c r="H151" s="69"/>
    </row>
    <row r="152" spans="1:8">
      <c r="A152" s="187">
        <v>42916</v>
      </c>
      <c r="B152" s="168" t="s">
        <v>54</v>
      </c>
      <c r="C152" s="167" t="s">
        <v>33</v>
      </c>
      <c r="D152" s="154" t="s">
        <v>544</v>
      </c>
      <c r="E152" s="155" t="s">
        <v>56</v>
      </c>
      <c r="F152" s="69" t="s">
        <v>2421</v>
      </c>
      <c r="G152" s="69">
        <v>92</v>
      </c>
      <c r="H152" s="69"/>
    </row>
    <row r="153" ht="24" spans="1:8">
      <c r="A153" s="187">
        <v>42916</v>
      </c>
      <c r="B153" s="168" t="s">
        <v>54</v>
      </c>
      <c r="C153" s="167" t="s">
        <v>33</v>
      </c>
      <c r="D153" s="154" t="s">
        <v>544</v>
      </c>
      <c r="E153" s="155" t="s">
        <v>56</v>
      </c>
      <c r="F153" s="69" t="s">
        <v>2648</v>
      </c>
      <c r="G153" s="69">
        <v>151</v>
      </c>
      <c r="H153" s="69"/>
    </row>
    <row r="154" spans="1:8">
      <c r="A154" s="187">
        <v>42916</v>
      </c>
      <c r="B154" s="168" t="s">
        <v>54</v>
      </c>
      <c r="C154" s="61" t="s">
        <v>42</v>
      </c>
      <c r="D154" s="69"/>
      <c r="E154" s="69"/>
      <c r="F154" s="69" t="s">
        <v>2176</v>
      </c>
      <c r="G154" s="69">
        <v>20</v>
      </c>
      <c r="H154" s="69"/>
    </row>
    <row r="155" spans="1:8">
      <c r="A155" s="187">
        <v>42916</v>
      </c>
      <c r="B155" s="168" t="s">
        <v>54</v>
      </c>
      <c r="C155" s="167" t="s">
        <v>33</v>
      </c>
      <c r="D155" s="154" t="s">
        <v>544</v>
      </c>
      <c r="E155" s="155" t="s">
        <v>56</v>
      </c>
      <c r="F155" s="69" t="s">
        <v>2649</v>
      </c>
      <c r="G155" s="69">
        <v>80</v>
      </c>
      <c r="H155" s="69"/>
    </row>
    <row r="156" spans="1:8">
      <c r="A156" s="187">
        <v>42916</v>
      </c>
      <c r="B156" s="168" t="s">
        <v>54</v>
      </c>
      <c r="C156" s="167" t="s">
        <v>33</v>
      </c>
      <c r="D156" s="154" t="s">
        <v>544</v>
      </c>
      <c r="E156" s="155" t="s">
        <v>56</v>
      </c>
      <c r="F156" s="69" t="s">
        <v>2650</v>
      </c>
      <c r="G156" s="69">
        <v>84</v>
      </c>
      <c r="H156" s="69"/>
    </row>
    <row r="157" spans="1:8">
      <c r="A157" s="187">
        <v>42916</v>
      </c>
      <c r="B157" s="168" t="s">
        <v>54</v>
      </c>
      <c r="C157" s="167" t="s">
        <v>36</v>
      </c>
      <c r="D157" s="154" t="s">
        <v>361</v>
      </c>
      <c r="E157" s="154" t="s">
        <v>342</v>
      </c>
      <c r="F157" s="69"/>
      <c r="G157" s="69">
        <v>30</v>
      </c>
      <c r="H157" s="69"/>
    </row>
    <row r="158" spans="1:8">
      <c r="A158" s="187">
        <v>42916</v>
      </c>
      <c r="B158" s="168" t="s">
        <v>54</v>
      </c>
      <c r="C158" s="167" t="s">
        <v>30</v>
      </c>
      <c r="D158" s="154" t="s">
        <v>559</v>
      </c>
      <c r="E158" s="155" t="s">
        <v>56</v>
      </c>
      <c r="F158" s="69" t="s">
        <v>2651</v>
      </c>
      <c r="G158" s="69">
        <v>288</v>
      </c>
      <c r="H158" s="69"/>
    </row>
    <row r="159" spans="1:8">
      <c r="A159" s="187">
        <v>42916</v>
      </c>
      <c r="B159" s="159" t="s">
        <v>54</v>
      </c>
      <c r="C159" s="176" t="s">
        <v>295</v>
      </c>
      <c r="D159" s="175" t="s">
        <v>505</v>
      </c>
      <c r="E159" s="154" t="s">
        <v>257</v>
      </c>
      <c r="F159" s="69" t="s">
        <v>2176</v>
      </c>
      <c r="G159" s="69">
        <v>20</v>
      </c>
      <c r="H159" s="69"/>
    </row>
    <row r="160" spans="1:8">
      <c r="A160" s="187">
        <v>42916</v>
      </c>
      <c r="B160" s="159" t="s">
        <v>54</v>
      </c>
      <c r="C160" s="176" t="s">
        <v>496</v>
      </c>
      <c r="D160" s="175" t="s">
        <v>497</v>
      </c>
      <c r="E160" s="175" t="s">
        <v>56</v>
      </c>
      <c r="F160" s="69" t="s">
        <v>2652</v>
      </c>
      <c r="G160" s="69">
        <v>100</v>
      </c>
      <c r="H160" s="69"/>
    </row>
    <row r="161" spans="1:8">
      <c r="A161" s="187">
        <v>42916</v>
      </c>
      <c r="B161" s="168" t="s">
        <v>54</v>
      </c>
      <c r="C161" s="161" t="s">
        <v>82</v>
      </c>
      <c r="D161" s="168" t="s">
        <v>188</v>
      </c>
      <c r="E161" s="155" t="s">
        <v>56</v>
      </c>
      <c r="F161" s="69" t="s">
        <v>2653</v>
      </c>
      <c r="G161" s="69">
        <v>40</v>
      </c>
      <c r="H161" s="69"/>
    </row>
    <row r="162" spans="1:8">
      <c r="A162" s="187">
        <v>42916</v>
      </c>
      <c r="B162" s="159" t="s">
        <v>54</v>
      </c>
      <c r="C162" s="176" t="s">
        <v>496</v>
      </c>
      <c r="D162" s="175" t="s">
        <v>497</v>
      </c>
      <c r="E162" s="175" t="s">
        <v>56</v>
      </c>
      <c r="F162" s="69" t="s">
        <v>2654</v>
      </c>
      <c r="G162" s="69">
        <v>28</v>
      </c>
      <c r="H162" s="69"/>
    </row>
    <row r="163" spans="1:8">
      <c r="A163" s="187">
        <v>42916</v>
      </c>
      <c r="B163" s="168" t="s">
        <v>54</v>
      </c>
      <c r="C163" s="167" t="s">
        <v>27</v>
      </c>
      <c r="D163" s="154" t="s">
        <v>476</v>
      </c>
      <c r="E163" s="154" t="s">
        <v>342</v>
      </c>
      <c r="F163" s="69" t="s">
        <v>2501</v>
      </c>
      <c r="G163" s="69">
        <v>62</v>
      </c>
      <c r="H163" s="69"/>
    </row>
    <row r="164" spans="1:8">
      <c r="A164" s="187">
        <v>42916</v>
      </c>
      <c r="B164" s="168" t="s">
        <v>54</v>
      </c>
      <c r="C164" s="167" t="s">
        <v>328</v>
      </c>
      <c r="D164" s="154" t="s">
        <v>451</v>
      </c>
      <c r="E164" s="154" t="s">
        <v>280</v>
      </c>
      <c r="F164" s="69" t="s">
        <v>2655</v>
      </c>
      <c r="G164" s="69">
        <v>20</v>
      </c>
      <c r="H164" s="69"/>
    </row>
    <row r="165" spans="1:8">
      <c r="A165" s="187">
        <v>42916</v>
      </c>
      <c r="B165" s="168" t="s">
        <v>54</v>
      </c>
      <c r="C165" s="167" t="s">
        <v>328</v>
      </c>
      <c r="D165" s="154" t="s">
        <v>449</v>
      </c>
      <c r="E165" s="154" t="s">
        <v>280</v>
      </c>
      <c r="F165" s="69" t="s">
        <v>2656</v>
      </c>
      <c r="G165" s="69">
        <v>20</v>
      </c>
      <c r="H165" s="69"/>
    </row>
    <row r="166" spans="1:8">
      <c r="A166" s="187">
        <v>42916</v>
      </c>
      <c r="B166" s="159" t="s">
        <v>54</v>
      </c>
      <c r="C166" s="167" t="s">
        <v>31</v>
      </c>
      <c r="D166" s="175" t="s">
        <v>515</v>
      </c>
      <c r="E166" s="155" t="s">
        <v>56</v>
      </c>
      <c r="F166" s="69" t="s">
        <v>2657</v>
      </c>
      <c r="G166" s="69">
        <v>30</v>
      </c>
      <c r="H166" s="69"/>
    </row>
    <row r="167" spans="1:8">
      <c r="A167" s="187">
        <v>42932</v>
      </c>
      <c r="B167" s="168" t="s">
        <v>54</v>
      </c>
      <c r="C167" s="167" t="s">
        <v>197</v>
      </c>
      <c r="D167" s="154" t="s">
        <v>572</v>
      </c>
      <c r="E167" s="155" t="s">
        <v>56</v>
      </c>
      <c r="F167" s="69" t="s">
        <v>2658</v>
      </c>
      <c r="G167" s="69">
        <v>60</v>
      </c>
      <c r="H167" s="69"/>
    </row>
    <row r="168" spans="1:8">
      <c r="A168" s="187">
        <v>42932</v>
      </c>
      <c r="B168" s="168" t="s">
        <v>54</v>
      </c>
      <c r="C168" s="167" t="s">
        <v>444</v>
      </c>
      <c r="D168" s="154" t="s">
        <v>445</v>
      </c>
      <c r="E168" s="154" t="s">
        <v>280</v>
      </c>
      <c r="F168" s="69" t="s">
        <v>2659</v>
      </c>
      <c r="G168" s="69">
        <v>240</v>
      </c>
      <c r="H168" s="69"/>
    </row>
    <row r="169" spans="1:8">
      <c r="A169" s="187">
        <v>42932</v>
      </c>
      <c r="B169" s="168" t="s">
        <v>54</v>
      </c>
      <c r="C169" s="161" t="s">
        <v>127</v>
      </c>
      <c r="D169" s="168" t="s">
        <v>521</v>
      </c>
      <c r="E169" s="155" t="s">
        <v>56</v>
      </c>
      <c r="F169" s="69" t="s">
        <v>2660</v>
      </c>
      <c r="G169" s="69">
        <v>145</v>
      </c>
      <c r="H169" s="69"/>
    </row>
    <row r="170" spans="1:8">
      <c r="A170" s="187">
        <v>42932</v>
      </c>
      <c r="B170" s="168" t="s">
        <v>54</v>
      </c>
      <c r="C170" s="167" t="s">
        <v>340</v>
      </c>
      <c r="D170" s="154" t="s">
        <v>571</v>
      </c>
      <c r="E170" s="155" t="s">
        <v>56</v>
      </c>
      <c r="F170" s="69" t="s">
        <v>2617</v>
      </c>
      <c r="G170" s="69">
        <v>30</v>
      </c>
      <c r="H170" s="69"/>
    </row>
    <row r="171" spans="1:8">
      <c r="A171" s="187">
        <v>42932</v>
      </c>
      <c r="B171" s="168" t="s">
        <v>54</v>
      </c>
      <c r="C171" s="167" t="s">
        <v>33</v>
      </c>
      <c r="D171" s="168" t="s">
        <v>541</v>
      </c>
      <c r="E171" s="155" t="s">
        <v>56</v>
      </c>
      <c r="F171" s="69" t="s">
        <v>2633</v>
      </c>
      <c r="G171" s="69">
        <v>8</v>
      </c>
      <c r="H171" s="69"/>
    </row>
    <row r="172" spans="1:8">
      <c r="A172" s="187">
        <v>42932</v>
      </c>
      <c r="B172" s="168" t="s">
        <v>54</v>
      </c>
      <c r="C172" s="167" t="s">
        <v>27</v>
      </c>
      <c r="D172" s="168" t="s">
        <v>542</v>
      </c>
      <c r="E172" s="155" t="s">
        <v>56</v>
      </c>
      <c r="F172" s="69" t="s">
        <v>2661</v>
      </c>
      <c r="G172" s="69">
        <v>105</v>
      </c>
      <c r="H172" s="69"/>
    </row>
    <row r="173" spans="1:8">
      <c r="A173" s="187">
        <v>42932</v>
      </c>
      <c r="B173" s="168" t="s">
        <v>54</v>
      </c>
      <c r="C173" s="167" t="s">
        <v>127</v>
      </c>
      <c r="D173" s="154" t="s">
        <v>380</v>
      </c>
      <c r="E173" s="154" t="s">
        <v>261</v>
      </c>
      <c r="F173" s="69" t="s">
        <v>2662</v>
      </c>
      <c r="G173" s="69">
        <v>40</v>
      </c>
      <c r="H173" s="69"/>
    </row>
    <row r="174" spans="1:8">
      <c r="A174" s="187">
        <v>42932</v>
      </c>
      <c r="B174" s="168" t="s">
        <v>54</v>
      </c>
      <c r="C174" s="161" t="s">
        <v>127</v>
      </c>
      <c r="D174" s="168" t="s">
        <v>521</v>
      </c>
      <c r="E174" s="155" t="s">
        <v>56</v>
      </c>
      <c r="F174" s="69" t="s">
        <v>2663</v>
      </c>
      <c r="G174" s="69">
        <v>75</v>
      </c>
      <c r="H174" s="69"/>
    </row>
    <row r="175" spans="1:8">
      <c r="A175" s="187">
        <v>42932</v>
      </c>
      <c r="B175" s="168" t="s">
        <v>54</v>
      </c>
      <c r="C175" s="161" t="s">
        <v>127</v>
      </c>
      <c r="D175" s="168" t="s">
        <v>521</v>
      </c>
      <c r="E175" s="155" t="s">
        <v>56</v>
      </c>
      <c r="F175" s="69" t="s">
        <v>2664</v>
      </c>
      <c r="G175" s="69">
        <v>160</v>
      </c>
      <c r="H175" s="69"/>
    </row>
    <row r="176" spans="1:8">
      <c r="A176" s="187">
        <v>42932</v>
      </c>
      <c r="B176" s="168" t="s">
        <v>54</v>
      </c>
      <c r="C176" s="167" t="s">
        <v>82</v>
      </c>
      <c r="D176" s="154" t="s">
        <v>443</v>
      </c>
      <c r="E176" s="154" t="s">
        <v>280</v>
      </c>
      <c r="F176" s="69" t="s">
        <v>2665</v>
      </c>
      <c r="G176" s="69">
        <v>668</v>
      </c>
      <c r="H176" s="69"/>
    </row>
    <row r="177" spans="1:8">
      <c r="A177" s="187">
        <v>42932</v>
      </c>
      <c r="B177" s="159" t="s">
        <v>54</v>
      </c>
      <c r="C177" s="176" t="s">
        <v>39</v>
      </c>
      <c r="D177" s="175" t="s">
        <v>503</v>
      </c>
      <c r="E177" s="154" t="s">
        <v>504</v>
      </c>
      <c r="F177" s="69" t="s">
        <v>1859</v>
      </c>
      <c r="G177" s="69">
        <v>10</v>
      </c>
      <c r="H177" s="69"/>
    </row>
    <row r="178" spans="1:8">
      <c r="A178" s="187">
        <v>42932</v>
      </c>
      <c r="B178" s="159" t="s">
        <v>54</v>
      </c>
      <c r="C178" s="176" t="s">
        <v>39</v>
      </c>
      <c r="D178" s="175" t="s">
        <v>503</v>
      </c>
      <c r="E178" s="154" t="s">
        <v>504</v>
      </c>
      <c r="F178" s="69" t="s">
        <v>2666</v>
      </c>
      <c r="G178" s="69">
        <v>56</v>
      </c>
      <c r="H178" s="69"/>
    </row>
    <row r="179" spans="1:8">
      <c r="A179" s="187">
        <v>42932</v>
      </c>
      <c r="B179" s="168" t="s">
        <v>54</v>
      </c>
      <c r="C179" s="167" t="s">
        <v>340</v>
      </c>
      <c r="D179" s="154" t="s">
        <v>571</v>
      </c>
      <c r="E179" s="155" t="s">
        <v>56</v>
      </c>
      <c r="F179" s="69" t="s">
        <v>2667</v>
      </c>
      <c r="G179" s="69">
        <v>160</v>
      </c>
      <c r="H179" s="69"/>
    </row>
    <row r="180" spans="1:8">
      <c r="A180" s="187">
        <v>42932</v>
      </c>
      <c r="B180" s="168" t="s">
        <v>54</v>
      </c>
      <c r="C180" s="167" t="s">
        <v>82</v>
      </c>
      <c r="D180" s="154" t="s">
        <v>443</v>
      </c>
      <c r="E180" s="154" t="s">
        <v>280</v>
      </c>
      <c r="F180" s="69" t="s">
        <v>2668</v>
      </c>
      <c r="G180" s="69">
        <v>210</v>
      </c>
      <c r="H180" s="69"/>
    </row>
    <row r="181" spans="1:8">
      <c r="A181" s="187">
        <v>42932</v>
      </c>
      <c r="B181" s="159" t="s">
        <v>54</v>
      </c>
      <c r="C181" s="176" t="s">
        <v>340</v>
      </c>
      <c r="D181" s="175" t="s">
        <v>501</v>
      </c>
      <c r="E181" s="175" t="s">
        <v>261</v>
      </c>
      <c r="F181" s="69" t="s">
        <v>2669</v>
      </c>
      <c r="G181" s="69">
        <v>40</v>
      </c>
      <c r="H181" s="69"/>
    </row>
    <row r="182" spans="1:8">
      <c r="A182" s="187">
        <v>42932</v>
      </c>
      <c r="B182" s="168" t="s">
        <v>54</v>
      </c>
      <c r="C182" s="167" t="s">
        <v>33</v>
      </c>
      <c r="D182" s="168" t="s">
        <v>541</v>
      </c>
      <c r="E182" s="155" t="s">
        <v>56</v>
      </c>
      <c r="F182" s="69" t="s">
        <v>2670</v>
      </c>
      <c r="G182" s="69">
        <v>115</v>
      </c>
      <c r="H182" s="69"/>
    </row>
    <row r="183" spans="1:8">
      <c r="A183" s="187">
        <v>42932</v>
      </c>
      <c r="B183" s="168" t="s">
        <v>54</v>
      </c>
      <c r="C183" s="167" t="s">
        <v>33</v>
      </c>
      <c r="D183" s="168" t="s">
        <v>541</v>
      </c>
      <c r="E183" s="155" t="s">
        <v>56</v>
      </c>
      <c r="F183" s="69" t="s">
        <v>2671</v>
      </c>
      <c r="G183" s="69">
        <v>181</v>
      </c>
      <c r="H183" s="69"/>
    </row>
    <row r="184" spans="1:8">
      <c r="A184" s="187">
        <v>42932</v>
      </c>
      <c r="B184" s="168" t="s">
        <v>54</v>
      </c>
      <c r="C184" s="167" t="s">
        <v>96</v>
      </c>
      <c r="D184" s="154" t="s">
        <v>439</v>
      </c>
      <c r="E184" s="154" t="s">
        <v>280</v>
      </c>
      <c r="F184" s="69" t="s">
        <v>695</v>
      </c>
      <c r="G184" s="69">
        <v>40</v>
      </c>
      <c r="H184" s="69"/>
    </row>
    <row r="185" spans="1:8">
      <c r="A185" s="187">
        <v>42932</v>
      </c>
      <c r="B185" s="168" t="s">
        <v>54</v>
      </c>
      <c r="C185" s="176" t="s">
        <v>340</v>
      </c>
      <c r="D185" s="168" t="s">
        <v>190</v>
      </c>
      <c r="E185" s="155" t="s">
        <v>56</v>
      </c>
      <c r="F185" s="69" t="s">
        <v>2672</v>
      </c>
      <c r="G185" s="69">
        <v>18</v>
      </c>
      <c r="H185" s="69"/>
    </row>
    <row r="186" spans="1:8">
      <c r="A186" s="187">
        <v>42932</v>
      </c>
      <c r="B186" s="168" t="s">
        <v>54</v>
      </c>
      <c r="C186" s="167" t="s">
        <v>197</v>
      </c>
      <c r="D186" s="154" t="s">
        <v>572</v>
      </c>
      <c r="E186" s="155" t="s">
        <v>56</v>
      </c>
      <c r="F186" s="69" t="s">
        <v>695</v>
      </c>
      <c r="G186" s="69">
        <v>20</v>
      </c>
      <c r="H186" s="69"/>
    </row>
    <row r="187" spans="1:8">
      <c r="A187" s="187">
        <v>42932</v>
      </c>
      <c r="B187" s="168" t="s">
        <v>54</v>
      </c>
      <c r="C187" s="167" t="s">
        <v>197</v>
      </c>
      <c r="D187" s="154" t="s">
        <v>572</v>
      </c>
      <c r="E187" s="155" t="s">
        <v>56</v>
      </c>
      <c r="F187" s="69" t="s">
        <v>2673</v>
      </c>
      <c r="G187" s="69">
        <v>105</v>
      </c>
      <c r="H187" s="69"/>
    </row>
    <row r="188" spans="1:8">
      <c r="A188" s="187">
        <v>42932</v>
      </c>
      <c r="B188" s="168" t="s">
        <v>54</v>
      </c>
      <c r="C188" s="167" t="s">
        <v>82</v>
      </c>
      <c r="D188" s="69" t="s">
        <v>1058</v>
      </c>
      <c r="E188" s="155" t="s">
        <v>56</v>
      </c>
      <c r="F188" s="69" t="s">
        <v>2674</v>
      </c>
      <c r="G188" s="69">
        <v>23</v>
      </c>
      <c r="H188" s="69"/>
    </row>
    <row r="189" spans="1:8">
      <c r="A189" s="187">
        <v>42932</v>
      </c>
      <c r="B189" s="168" t="s">
        <v>54</v>
      </c>
      <c r="C189" s="167" t="s">
        <v>82</v>
      </c>
      <c r="D189" s="154" t="s">
        <v>443</v>
      </c>
      <c r="E189" s="154" t="s">
        <v>280</v>
      </c>
      <c r="F189" s="69" t="s">
        <v>2675</v>
      </c>
      <c r="G189" s="69">
        <v>447</v>
      </c>
      <c r="H189" s="69"/>
    </row>
    <row r="190" spans="1:8">
      <c r="A190" s="187">
        <v>42932</v>
      </c>
      <c r="B190" s="168" t="s">
        <v>54</v>
      </c>
      <c r="C190" s="167" t="s">
        <v>82</v>
      </c>
      <c r="D190" s="154" t="s">
        <v>443</v>
      </c>
      <c r="E190" s="154" t="s">
        <v>280</v>
      </c>
      <c r="F190" s="69" t="s">
        <v>2676</v>
      </c>
      <c r="G190" s="69">
        <v>717</v>
      </c>
      <c r="H190" s="69"/>
    </row>
    <row r="191" spans="1:8">
      <c r="A191" s="187">
        <v>42940</v>
      </c>
      <c r="B191" s="168" t="s">
        <v>54</v>
      </c>
      <c r="C191" s="167" t="s">
        <v>30</v>
      </c>
      <c r="D191" s="154" t="s">
        <v>580</v>
      </c>
      <c r="E191" s="155" t="s">
        <v>56</v>
      </c>
      <c r="F191" s="69" t="s">
        <v>2677</v>
      </c>
      <c r="G191" s="69">
        <v>120</v>
      </c>
      <c r="H191" s="69"/>
    </row>
    <row r="192" spans="1:8">
      <c r="A192" s="187">
        <v>42940</v>
      </c>
      <c r="B192" s="168" t="s">
        <v>54</v>
      </c>
      <c r="C192" s="167" t="s">
        <v>30</v>
      </c>
      <c r="D192" s="154" t="s">
        <v>580</v>
      </c>
      <c r="E192" s="155" t="s">
        <v>56</v>
      </c>
      <c r="F192" s="69" t="s">
        <v>2678</v>
      </c>
      <c r="G192" s="69">
        <v>220</v>
      </c>
      <c r="H192" s="69"/>
    </row>
    <row r="193" spans="1:8">
      <c r="A193" s="187">
        <v>42940</v>
      </c>
      <c r="B193" s="159" t="s">
        <v>54</v>
      </c>
      <c r="C193" s="176" t="s">
        <v>39</v>
      </c>
      <c r="D193" s="175" t="s">
        <v>503</v>
      </c>
      <c r="E193" s="154" t="s">
        <v>504</v>
      </c>
      <c r="F193" s="69" t="s">
        <v>2679</v>
      </c>
      <c r="G193" s="69">
        <v>30</v>
      </c>
      <c r="H193" s="69"/>
    </row>
    <row r="194" spans="1:8">
      <c r="A194" s="187">
        <v>42940</v>
      </c>
      <c r="B194" s="159" t="s">
        <v>54</v>
      </c>
      <c r="C194" s="167" t="s">
        <v>31</v>
      </c>
      <c r="D194" s="175" t="s">
        <v>515</v>
      </c>
      <c r="E194" s="155" t="s">
        <v>56</v>
      </c>
      <c r="F194" s="69" t="s">
        <v>2680</v>
      </c>
      <c r="G194" s="69">
        <v>20</v>
      </c>
      <c r="H194" s="69"/>
    </row>
    <row r="195" spans="1:8">
      <c r="A195" s="187">
        <v>42940</v>
      </c>
      <c r="B195" s="168" t="s">
        <v>54</v>
      </c>
      <c r="C195" s="167" t="s">
        <v>27</v>
      </c>
      <c r="D195" s="168" t="s">
        <v>535</v>
      </c>
      <c r="E195" s="155" t="s">
        <v>56</v>
      </c>
      <c r="F195" s="69" t="s">
        <v>751</v>
      </c>
      <c r="G195" s="69">
        <v>80</v>
      </c>
      <c r="H195" s="69"/>
    </row>
    <row r="196" spans="1:8">
      <c r="A196" s="187">
        <v>42940</v>
      </c>
      <c r="B196" s="168" t="s">
        <v>54</v>
      </c>
      <c r="C196" s="167" t="s">
        <v>82</v>
      </c>
      <c r="D196" s="154" t="s">
        <v>442</v>
      </c>
      <c r="E196" s="154" t="s">
        <v>280</v>
      </c>
      <c r="F196" s="69" t="s">
        <v>2583</v>
      </c>
      <c r="G196" s="69">
        <v>80</v>
      </c>
      <c r="H196" s="69"/>
    </row>
    <row r="197" spans="1:8">
      <c r="A197" s="187">
        <v>42940</v>
      </c>
      <c r="B197" s="168" t="s">
        <v>54</v>
      </c>
      <c r="C197" s="167" t="s">
        <v>42</v>
      </c>
      <c r="D197" s="154" t="s">
        <v>351</v>
      </c>
      <c r="E197" s="154" t="s">
        <v>280</v>
      </c>
      <c r="F197" s="69" t="s">
        <v>2681</v>
      </c>
      <c r="G197" s="69">
        <v>40</v>
      </c>
      <c r="H197" s="69"/>
    </row>
    <row r="198" spans="1:8">
      <c r="A198" s="187">
        <v>42940</v>
      </c>
      <c r="B198" s="168" t="s">
        <v>54</v>
      </c>
      <c r="C198" s="167" t="s">
        <v>340</v>
      </c>
      <c r="D198" s="154" t="s">
        <v>428</v>
      </c>
      <c r="E198" s="154" t="s">
        <v>280</v>
      </c>
      <c r="F198" s="69" t="s">
        <v>2500</v>
      </c>
      <c r="G198" s="69">
        <v>60</v>
      </c>
      <c r="H198" s="69"/>
    </row>
    <row r="199" spans="1:8">
      <c r="A199" s="187">
        <v>42940</v>
      </c>
      <c r="B199" s="168" t="s">
        <v>54</v>
      </c>
      <c r="C199" s="167" t="s">
        <v>340</v>
      </c>
      <c r="D199" s="154" t="s">
        <v>548</v>
      </c>
      <c r="E199" s="155" t="s">
        <v>56</v>
      </c>
      <c r="F199" s="69" t="s">
        <v>2682</v>
      </c>
      <c r="G199" s="69">
        <v>55</v>
      </c>
      <c r="H199" s="69"/>
    </row>
    <row r="200" spans="1:8">
      <c r="A200" s="187">
        <v>42940</v>
      </c>
      <c r="B200" s="168" t="s">
        <v>54</v>
      </c>
      <c r="C200" s="167" t="s">
        <v>197</v>
      </c>
      <c r="D200" s="168" t="s">
        <v>527</v>
      </c>
      <c r="E200" s="155" t="s">
        <v>56</v>
      </c>
      <c r="F200" s="69" t="s">
        <v>2683</v>
      </c>
      <c r="G200" s="69">
        <v>20</v>
      </c>
      <c r="H200" s="69"/>
    </row>
    <row r="201" spans="1:8">
      <c r="A201" s="187">
        <v>42940</v>
      </c>
      <c r="B201" s="168" t="s">
        <v>54</v>
      </c>
      <c r="C201" s="167" t="s">
        <v>82</v>
      </c>
      <c r="D201" s="154" t="s">
        <v>441</v>
      </c>
      <c r="E201" s="154" t="s">
        <v>280</v>
      </c>
      <c r="F201" s="69" t="s">
        <v>2684</v>
      </c>
      <c r="G201" s="69">
        <v>144</v>
      </c>
      <c r="H201" s="69"/>
    </row>
    <row r="202" spans="1:8">
      <c r="A202" s="187">
        <v>42940</v>
      </c>
      <c r="B202" s="168" t="s">
        <v>54</v>
      </c>
      <c r="C202" s="167" t="s">
        <v>127</v>
      </c>
      <c r="D202" s="168" t="s">
        <v>537</v>
      </c>
      <c r="E202" s="155" t="s">
        <v>56</v>
      </c>
      <c r="F202" s="69" t="s">
        <v>2602</v>
      </c>
      <c r="G202" s="69">
        <v>30</v>
      </c>
      <c r="H202" s="69"/>
    </row>
    <row r="203" spans="1:8">
      <c r="A203" s="187">
        <v>42940</v>
      </c>
      <c r="B203" s="168" t="s">
        <v>54</v>
      </c>
      <c r="C203" s="161" t="s">
        <v>127</v>
      </c>
      <c r="D203" s="168" t="s">
        <v>521</v>
      </c>
      <c r="E203" s="155" t="s">
        <v>56</v>
      </c>
      <c r="F203" s="69" t="s">
        <v>690</v>
      </c>
      <c r="G203" s="69">
        <v>69</v>
      </c>
      <c r="H203" s="69"/>
    </row>
    <row r="204" spans="1:8">
      <c r="A204" s="187">
        <v>42940</v>
      </c>
      <c r="B204" s="168" t="s">
        <v>54</v>
      </c>
      <c r="C204" s="167" t="s">
        <v>197</v>
      </c>
      <c r="D204" s="168" t="s">
        <v>531</v>
      </c>
      <c r="E204" s="155" t="s">
        <v>56</v>
      </c>
      <c r="F204" s="69" t="s">
        <v>2615</v>
      </c>
      <c r="G204" s="69">
        <v>40</v>
      </c>
      <c r="H204" s="69"/>
    </row>
    <row r="205" spans="1:8">
      <c r="A205" s="187">
        <v>42940</v>
      </c>
      <c r="B205" s="168" t="s">
        <v>54</v>
      </c>
      <c r="C205" s="167" t="s">
        <v>127</v>
      </c>
      <c r="D205" s="168" t="s">
        <v>537</v>
      </c>
      <c r="E205" s="155" t="s">
        <v>56</v>
      </c>
      <c r="F205" s="69" t="s">
        <v>2685</v>
      </c>
      <c r="G205" s="69">
        <v>110</v>
      </c>
      <c r="H205" s="69"/>
    </row>
    <row r="206" spans="1:8">
      <c r="A206" s="187">
        <v>42940</v>
      </c>
      <c r="B206" s="168" t="s">
        <v>54</v>
      </c>
      <c r="C206" s="167" t="s">
        <v>127</v>
      </c>
      <c r="D206" s="168" t="s">
        <v>538</v>
      </c>
      <c r="E206" s="155" t="s">
        <v>56</v>
      </c>
      <c r="F206" s="69" t="s">
        <v>2686</v>
      </c>
      <c r="G206" s="69">
        <v>80</v>
      </c>
      <c r="H206" s="69"/>
    </row>
    <row r="207" ht="24" spans="1:8">
      <c r="A207" s="187">
        <v>42940</v>
      </c>
      <c r="B207" s="168" t="s">
        <v>54</v>
      </c>
      <c r="C207" s="167" t="s">
        <v>33</v>
      </c>
      <c r="D207" s="168" t="s">
        <v>540</v>
      </c>
      <c r="E207" s="155" t="s">
        <v>56</v>
      </c>
      <c r="F207" s="69" t="s">
        <v>2687</v>
      </c>
      <c r="G207" s="69">
        <v>269</v>
      </c>
      <c r="H207" s="69"/>
    </row>
    <row r="208" spans="1:8">
      <c r="A208" s="187">
        <v>42940</v>
      </c>
      <c r="B208" s="159" t="s">
        <v>54</v>
      </c>
      <c r="C208" s="176" t="s">
        <v>38</v>
      </c>
      <c r="D208" s="175" t="s">
        <v>509</v>
      </c>
      <c r="E208" s="155" t="s">
        <v>56</v>
      </c>
      <c r="F208" s="69" t="s">
        <v>2688</v>
      </c>
      <c r="G208" s="69">
        <v>90</v>
      </c>
      <c r="H208" s="69"/>
    </row>
    <row r="209" spans="1:8">
      <c r="A209" s="187">
        <v>42940</v>
      </c>
      <c r="B209" s="168" t="s">
        <v>54</v>
      </c>
      <c r="C209" s="167" t="s">
        <v>33</v>
      </c>
      <c r="D209" s="168" t="s">
        <v>540</v>
      </c>
      <c r="E209" s="155" t="s">
        <v>56</v>
      </c>
      <c r="F209" s="69" t="s">
        <v>2689</v>
      </c>
      <c r="G209" s="69">
        <v>376</v>
      </c>
      <c r="H209" s="69"/>
    </row>
    <row r="210" spans="1:8">
      <c r="A210" s="187">
        <v>42940</v>
      </c>
      <c r="B210" s="159" t="s">
        <v>54</v>
      </c>
      <c r="C210" s="176" t="s">
        <v>496</v>
      </c>
      <c r="D210" s="175" t="s">
        <v>497</v>
      </c>
      <c r="E210" s="175" t="s">
        <v>56</v>
      </c>
      <c r="F210" s="69" t="s">
        <v>2690</v>
      </c>
      <c r="G210" s="69">
        <v>50</v>
      </c>
      <c r="H210" s="69"/>
    </row>
    <row r="211" spans="1:8">
      <c r="A211" s="187">
        <v>42940</v>
      </c>
      <c r="B211" s="168" t="s">
        <v>54</v>
      </c>
      <c r="C211" s="167" t="s">
        <v>33</v>
      </c>
      <c r="D211" s="168" t="s">
        <v>540</v>
      </c>
      <c r="E211" s="155" t="s">
        <v>56</v>
      </c>
      <c r="F211" s="69" t="s">
        <v>2689</v>
      </c>
      <c r="G211" s="69">
        <v>262</v>
      </c>
      <c r="H211" s="69"/>
    </row>
    <row r="212" spans="1:8">
      <c r="A212" s="187">
        <v>42940</v>
      </c>
      <c r="B212" s="168" t="s">
        <v>54</v>
      </c>
      <c r="C212" s="167" t="s">
        <v>340</v>
      </c>
      <c r="D212" s="154" t="s">
        <v>578</v>
      </c>
      <c r="E212" s="155" t="s">
        <v>56</v>
      </c>
      <c r="F212" s="69" t="s">
        <v>2612</v>
      </c>
      <c r="G212" s="69">
        <v>80</v>
      </c>
      <c r="H212" s="69"/>
    </row>
    <row r="213" spans="1:8">
      <c r="A213" s="187">
        <v>42940</v>
      </c>
      <c r="B213" s="159" t="s">
        <v>54</v>
      </c>
      <c r="C213" s="176" t="s">
        <v>496</v>
      </c>
      <c r="D213" s="175" t="s">
        <v>497</v>
      </c>
      <c r="E213" s="175" t="s">
        <v>56</v>
      </c>
      <c r="F213" s="69" t="s">
        <v>2690</v>
      </c>
      <c r="G213" s="69">
        <v>50</v>
      </c>
      <c r="H213" s="69"/>
    </row>
    <row r="214" spans="1:8">
      <c r="A214" s="187">
        <v>42947</v>
      </c>
      <c r="B214" s="168" t="s">
        <v>54</v>
      </c>
      <c r="C214" s="167" t="s">
        <v>82</v>
      </c>
      <c r="D214" s="154" t="s">
        <v>443</v>
      </c>
      <c r="E214" s="154" t="s">
        <v>280</v>
      </c>
      <c r="F214" s="69" t="s">
        <v>2691</v>
      </c>
      <c r="G214" s="69">
        <v>92</v>
      </c>
      <c r="H214" s="69"/>
    </row>
    <row r="215" spans="1:8">
      <c r="A215" s="187">
        <v>42947</v>
      </c>
      <c r="B215" s="168" t="s">
        <v>54</v>
      </c>
      <c r="C215" s="167" t="s">
        <v>82</v>
      </c>
      <c r="D215" s="154" t="s">
        <v>443</v>
      </c>
      <c r="E215" s="154" t="s">
        <v>280</v>
      </c>
      <c r="F215" s="69" t="s">
        <v>2692</v>
      </c>
      <c r="G215" s="69">
        <v>40</v>
      </c>
      <c r="H215" s="69"/>
    </row>
    <row r="216" spans="1:8">
      <c r="A216" s="187">
        <v>42947</v>
      </c>
      <c r="B216" s="168" t="s">
        <v>54</v>
      </c>
      <c r="C216" s="167" t="s">
        <v>33</v>
      </c>
      <c r="D216" s="168" t="s">
        <v>540</v>
      </c>
      <c r="E216" s="155" t="s">
        <v>56</v>
      </c>
      <c r="F216" s="69" t="s">
        <v>2693</v>
      </c>
      <c r="G216" s="69">
        <v>150</v>
      </c>
      <c r="H216" s="69"/>
    </row>
    <row r="217" spans="1:8">
      <c r="A217" s="187">
        <v>42947</v>
      </c>
      <c r="B217" s="168" t="s">
        <v>54</v>
      </c>
      <c r="C217" s="167" t="s">
        <v>340</v>
      </c>
      <c r="D217" s="154" t="s">
        <v>550</v>
      </c>
      <c r="E217" s="155" t="s">
        <v>56</v>
      </c>
      <c r="F217" s="69" t="s">
        <v>2694</v>
      </c>
      <c r="G217" s="69">
        <v>70</v>
      </c>
      <c r="H217" s="69"/>
    </row>
    <row r="218" spans="1:8">
      <c r="A218" s="187">
        <v>42947</v>
      </c>
      <c r="B218" s="168" t="s">
        <v>54</v>
      </c>
      <c r="C218" s="167" t="s">
        <v>82</v>
      </c>
      <c r="D218" s="154" t="s">
        <v>441</v>
      </c>
      <c r="E218" s="154" t="s">
        <v>280</v>
      </c>
      <c r="F218" s="69" t="s">
        <v>2695</v>
      </c>
      <c r="G218" s="69">
        <v>12</v>
      </c>
      <c r="H218" s="69"/>
    </row>
    <row r="219" spans="1:8">
      <c r="A219" s="187">
        <v>42947</v>
      </c>
      <c r="B219" s="159" t="s">
        <v>54</v>
      </c>
      <c r="C219" s="167" t="s">
        <v>42</v>
      </c>
      <c r="D219" s="175" t="s">
        <v>518</v>
      </c>
      <c r="E219" s="155" t="s">
        <v>56</v>
      </c>
      <c r="F219" s="69" t="s">
        <v>2696</v>
      </c>
      <c r="G219" s="69">
        <v>120</v>
      </c>
      <c r="H219" s="69"/>
    </row>
    <row r="220" spans="1:8">
      <c r="A220" s="187">
        <v>42947</v>
      </c>
      <c r="B220" s="168" t="s">
        <v>54</v>
      </c>
      <c r="C220" s="167" t="s">
        <v>82</v>
      </c>
      <c r="D220" s="154" t="s">
        <v>443</v>
      </c>
      <c r="E220" s="154" t="s">
        <v>280</v>
      </c>
      <c r="F220" s="69" t="s">
        <v>2604</v>
      </c>
      <c r="G220" s="69">
        <v>50</v>
      </c>
      <c r="H220" s="69"/>
    </row>
    <row r="221" spans="1:8">
      <c r="A221" s="187">
        <v>42947</v>
      </c>
      <c r="B221" s="168" t="s">
        <v>54</v>
      </c>
      <c r="C221" s="167" t="s">
        <v>30</v>
      </c>
      <c r="D221" s="154" t="s">
        <v>588</v>
      </c>
      <c r="E221" s="155" t="s">
        <v>56</v>
      </c>
      <c r="F221" s="69" t="s">
        <v>2697</v>
      </c>
      <c r="G221" s="69">
        <v>335</v>
      </c>
      <c r="H221" s="69"/>
    </row>
    <row r="222" spans="1:8">
      <c r="A222" s="187">
        <v>42947</v>
      </c>
      <c r="B222" s="168" t="s">
        <v>54</v>
      </c>
      <c r="C222" s="167" t="s">
        <v>33</v>
      </c>
      <c r="D222" s="168" t="s">
        <v>540</v>
      </c>
      <c r="E222" s="155" t="s">
        <v>56</v>
      </c>
      <c r="F222" s="69" t="s">
        <v>2500</v>
      </c>
      <c r="G222" s="69">
        <v>60</v>
      </c>
      <c r="H222" s="69"/>
    </row>
    <row r="223" spans="1:8">
      <c r="A223" s="187">
        <v>42947</v>
      </c>
      <c r="B223" s="168" t="s">
        <v>54</v>
      </c>
      <c r="C223" s="167" t="s">
        <v>30</v>
      </c>
      <c r="D223" s="154" t="s">
        <v>587</v>
      </c>
      <c r="E223" s="155" t="s">
        <v>56</v>
      </c>
      <c r="F223" s="69" t="s">
        <v>2698</v>
      </c>
      <c r="G223" s="69">
        <v>550</v>
      </c>
      <c r="H223" s="69"/>
    </row>
    <row r="224" spans="1:8">
      <c r="A224" s="187">
        <v>42947</v>
      </c>
      <c r="B224" s="168" t="s">
        <v>54</v>
      </c>
      <c r="C224" s="167" t="s">
        <v>30</v>
      </c>
      <c r="D224" s="154" t="s">
        <v>587</v>
      </c>
      <c r="E224" s="155" t="s">
        <v>56</v>
      </c>
      <c r="F224" s="69" t="s">
        <v>2699</v>
      </c>
      <c r="G224" s="69">
        <v>540</v>
      </c>
      <c r="H224" s="69"/>
    </row>
    <row r="225" spans="1:8">
      <c r="A225" s="187">
        <v>42947</v>
      </c>
      <c r="B225" s="168" t="s">
        <v>54</v>
      </c>
      <c r="C225" s="167" t="s">
        <v>96</v>
      </c>
      <c r="D225" s="154" t="s">
        <v>456</v>
      </c>
      <c r="E225" s="154" t="s">
        <v>267</v>
      </c>
      <c r="F225" s="69" t="s">
        <v>2700</v>
      </c>
      <c r="G225" s="69">
        <v>30</v>
      </c>
      <c r="H225" s="69"/>
    </row>
    <row r="226" spans="1:8">
      <c r="A226" s="187">
        <v>42947</v>
      </c>
      <c r="B226" s="168" t="s">
        <v>54</v>
      </c>
      <c r="C226" s="167" t="s">
        <v>96</v>
      </c>
      <c r="D226" s="154" t="s">
        <v>437</v>
      </c>
      <c r="E226" s="154" t="s">
        <v>280</v>
      </c>
      <c r="F226" s="69" t="s">
        <v>2701</v>
      </c>
      <c r="G226" s="69">
        <v>24</v>
      </c>
      <c r="H226" s="69"/>
    </row>
    <row r="227" spans="1:8">
      <c r="A227" s="187">
        <v>42947</v>
      </c>
      <c r="B227" s="168" t="s">
        <v>54</v>
      </c>
      <c r="C227" s="61" t="s">
        <v>82</v>
      </c>
      <c r="D227" s="69" t="s">
        <v>2702</v>
      </c>
      <c r="E227" s="155" t="s">
        <v>56</v>
      </c>
      <c r="F227" s="69" t="s">
        <v>2703</v>
      </c>
      <c r="G227" s="69">
        <v>109</v>
      </c>
      <c r="H227" s="69"/>
    </row>
    <row r="228" spans="1:8">
      <c r="A228" s="187">
        <v>42947</v>
      </c>
      <c r="B228" s="168" t="s">
        <v>54</v>
      </c>
      <c r="C228" s="61" t="s">
        <v>82</v>
      </c>
      <c r="D228" s="69" t="s">
        <v>2702</v>
      </c>
      <c r="E228" s="155" t="s">
        <v>56</v>
      </c>
      <c r="F228" s="69" t="s">
        <v>2704</v>
      </c>
      <c r="G228" s="69">
        <v>114</v>
      </c>
      <c r="H228" s="69"/>
    </row>
    <row r="229" spans="1:8">
      <c r="A229" s="187">
        <v>42947</v>
      </c>
      <c r="B229" s="168" t="s">
        <v>54</v>
      </c>
      <c r="C229" s="167" t="s">
        <v>340</v>
      </c>
      <c r="D229" s="168" t="s">
        <v>528</v>
      </c>
      <c r="E229" s="155" t="s">
        <v>56</v>
      </c>
      <c r="F229" s="69" t="s">
        <v>2583</v>
      </c>
      <c r="G229" s="69">
        <v>30</v>
      </c>
      <c r="H229" s="69"/>
    </row>
    <row r="230" spans="1:8">
      <c r="A230" s="187">
        <v>42947</v>
      </c>
      <c r="B230" s="168" t="s">
        <v>54</v>
      </c>
      <c r="C230" s="167" t="s">
        <v>340</v>
      </c>
      <c r="D230" s="154" t="s">
        <v>571</v>
      </c>
      <c r="E230" s="155" t="s">
        <v>56</v>
      </c>
      <c r="F230" s="69" t="s">
        <v>2705</v>
      </c>
      <c r="G230" s="69">
        <v>80</v>
      </c>
      <c r="H230" s="69"/>
    </row>
    <row r="231" spans="1:8">
      <c r="A231" s="187">
        <v>42947</v>
      </c>
      <c r="B231" s="168" t="s">
        <v>54</v>
      </c>
      <c r="C231" s="167" t="s">
        <v>82</v>
      </c>
      <c r="D231" s="154" t="s">
        <v>442</v>
      </c>
      <c r="E231" s="154" t="s">
        <v>280</v>
      </c>
      <c r="F231" s="69" t="s">
        <v>2706</v>
      </c>
      <c r="G231" s="69">
        <v>14</v>
      </c>
      <c r="H231" s="69"/>
    </row>
    <row r="232" spans="1:8">
      <c r="A232" s="187">
        <v>42947</v>
      </c>
      <c r="B232" s="168" t="s">
        <v>54</v>
      </c>
      <c r="C232" s="167" t="s">
        <v>82</v>
      </c>
      <c r="D232" s="154" t="s">
        <v>442</v>
      </c>
      <c r="E232" s="154" t="s">
        <v>280</v>
      </c>
      <c r="F232" s="69" t="s">
        <v>2707</v>
      </c>
      <c r="G232" s="69">
        <v>12</v>
      </c>
      <c r="H232" s="69"/>
    </row>
    <row r="233" spans="1:8">
      <c r="A233" s="187">
        <v>42947</v>
      </c>
      <c r="B233" s="168" t="s">
        <v>54</v>
      </c>
      <c r="C233" s="167" t="s">
        <v>82</v>
      </c>
      <c r="D233" s="154" t="s">
        <v>457</v>
      </c>
      <c r="E233" s="154" t="s">
        <v>267</v>
      </c>
      <c r="F233" s="69" t="s">
        <v>2708</v>
      </c>
      <c r="G233" s="69">
        <v>30</v>
      </c>
      <c r="H233" s="69"/>
    </row>
    <row r="234" spans="1:8">
      <c r="A234" s="187">
        <v>42947</v>
      </c>
      <c r="B234" s="168" t="s">
        <v>54</v>
      </c>
      <c r="C234" s="167" t="s">
        <v>340</v>
      </c>
      <c r="D234" s="154" t="s">
        <v>550</v>
      </c>
      <c r="E234" s="155" t="s">
        <v>56</v>
      </c>
      <c r="F234" s="69" t="s">
        <v>2709</v>
      </c>
      <c r="G234" s="69">
        <v>360</v>
      </c>
      <c r="H234" s="69"/>
    </row>
    <row r="235" spans="1:8">
      <c r="A235" s="187">
        <v>42947</v>
      </c>
      <c r="B235" s="159" t="s">
        <v>54</v>
      </c>
      <c r="C235" s="176" t="s">
        <v>38</v>
      </c>
      <c r="D235" s="175" t="s">
        <v>509</v>
      </c>
      <c r="E235" s="155" t="s">
        <v>56</v>
      </c>
      <c r="F235" s="69" t="s">
        <v>2710</v>
      </c>
      <c r="G235" s="69">
        <v>22</v>
      </c>
      <c r="H235" s="69"/>
    </row>
    <row r="236" spans="1:8">
      <c r="A236" s="187">
        <v>42947</v>
      </c>
      <c r="B236" s="168" t="s">
        <v>54</v>
      </c>
      <c r="C236" s="167" t="s">
        <v>197</v>
      </c>
      <c r="D236" s="168" t="s">
        <v>529</v>
      </c>
      <c r="E236" s="155" t="s">
        <v>56</v>
      </c>
      <c r="F236" s="69" t="s">
        <v>2711</v>
      </c>
      <c r="G236" s="69">
        <v>20</v>
      </c>
      <c r="H236" s="69"/>
    </row>
    <row r="237" spans="1:8">
      <c r="A237" s="187">
        <v>42947</v>
      </c>
      <c r="B237" s="159" t="s">
        <v>54</v>
      </c>
      <c r="C237" s="176" t="s">
        <v>38</v>
      </c>
      <c r="D237" s="175" t="s">
        <v>509</v>
      </c>
      <c r="E237" s="155" t="s">
        <v>56</v>
      </c>
      <c r="F237" s="69" t="s">
        <v>2712</v>
      </c>
      <c r="G237" s="69">
        <v>30</v>
      </c>
      <c r="H237" s="69"/>
    </row>
    <row r="238" spans="1:8">
      <c r="A238" s="187">
        <v>42947</v>
      </c>
      <c r="B238" s="168" t="s">
        <v>54</v>
      </c>
      <c r="C238" s="167" t="s">
        <v>27</v>
      </c>
      <c r="D238" s="168" t="s">
        <v>542</v>
      </c>
      <c r="E238" s="155" t="s">
        <v>56</v>
      </c>
      <c r="F238" s="69" t="s">
        <v>2501</v>
      </c>
      <c r="G238" s="69">
        <v>40</v>
      </c>
      <c r="H238" s="69"/>
    </row>
    <row r="239" spans="1:8">
      <c r="A239" s="187">
        <v>42947</v>
      </c>
      <c r="B239" s="168" t="s">
        <v>54</v>
      </c>
      <c r="C239" s="167" t="s">
        <v>30</v>
      </c>
      <c r="D239" s="154" t="s">
        <v>580</v>
      </c>
      <c r="E239" s="155" t="s">
        <v>56</v>
      </c>
      <c r="F239" s="69" t="s">
        <v>2713</v>
      </c>
      <c r="G239" s="69">
        <v>80</v>
      </c>
      <c r="H239" s="69"/>
    </row>
    <row r="240" spans="1:8">
      <c r="A240" s="187">
        <v>42947</v>
      </c>
      <c r="B240" s="168" t="s">
        <v>54</v>
      </c>
      <c r="C240" s="167" t="s">
        <v>33</v>
      </c>
      <c r="D240" s="168" t="s">
        <v>540</v>
      </c>
      <c r="E240" s="155" t="s">
        <v>56</v>
      </c>
      <c r="F240" s="69" t="s">
        <v>2714</v>
      </c>
      <c r="G240" s="69">
        <v>60</v>
      </c>
      <c r="H240" s="69"/>
    </row>
    <row r="241" spans="1:8">
      <c r="A241" s="187">
        <v>42947</v>
      </c>
      <c r="B241" s="168" t="s">
        <v>54</v>
      </c>
      <c r="C241" s="167" t="s">
        <v>33</v>
      </c>
      <c r="D241" s="168" t="s">
        <v>540</v>
      </c>
      <c r="E241" s="155" t="s">
        <v>56</v>
      </c>
      <c r="F241" s="69" t="s">
        <v>2715</v>
      </c>
      <c r="G241" s="69">
        <v>40</v>
      </c>
      <c r="H241" s="69"/>
    </row>
    <row r="242" spans="1:8">
      <c r="A242" s="187">
        <v>42959</v>
      </c>
      <c r="B242" s="168" t="s">
        <v>54</v>
      </c>
      <c r="C242" s="167" t="s">
        <v>197</v>
      </c>
      <c r="D242" s="154" t="s">
        <v>567</v>
      </c>
      <c r="E242" s="155" t="s">
        <v>56</v>
      </c>
      <c r="F242" s="69" t="s">
        <v>2716</v>
      </c>
      <c r="G242" s="69">
        <v>8</v>
      </c>
      <c r="H242" s="69"/>
    </row>
    <row r="243" spans="1:8">
      <c r="A243" s="187">
        <v>42959</v>
      </c>
      <c r="B243" s="168" t="s">
        <v>54</v>
      </c>
      <c r="C243" s="167" t="s">
        <v>96</v>
      </c>
      <c r="D243" s="154" t="s">
        <v>463</v>
      </c>
      <c r="E243" s="154" t="s">
        <v>459</v>
      </c>
      <c r="F243" s="69" t="s">
        <v>2717</v>
      </c>
      <c r="G243" s="69">
        <v>134</v>
      </c>
      <c r="H243" s="69"/>
    </row>
    <row r="244" spans="1:8">
      <c r="A244" s="187">
        <v>42959</v>
      </c>
      <c r="B244" s="168" t="s">
        <v>54</v>
      </c>
      <c r="C244" s="167" t="s">
        <v>33</v>
      </c>
      <c r="D244" s="168" t="s">
        <v>540</v>
      </c>
      <c r="E244" s="155" t="s">
        <v>56</v>
      </c>
      <c r="F244" s="69" t="s">
        <v>2718</v>
      </c>
      <c r="G244" s="69">
        <v>60</v>
      </c>
      <c r="H244" s="69"/>
    </row>
    <row r="245" spans="1:8">
      <c r="A245" s="187">
        <v>42959</v>
      </c>
      <c r="B245" s="159" t="s">
        <v>54</v>
      </c>
      <c r="C245" s="167" t="s">
        <v>42</v>
      </c>
      <c r="D245" s="175" t="s">
        <v>518</v>
      </c>
      <c r="E245" s="155" t="s">
        <v>56</v>
      </c>
      <c r="F245" s="69" t="s">
        <v>2642</v>
      </c>
      <c r="G245" s="69">
        <v>60</v>
      </c>
      <c r="H245" s="69"/>
    </row>
    <row r="246" spans="1:8">
      <c r="A246" s="187">
        <v>42959</v>
      </c>
      <c r="B246" s="159" t="s">
        <v>54</v>
      </c>
      <c r="C246" s="167" t="s">
        <v>42</v>
      </c>
      <c r="D246" s="175" t="s">
        <v>518</v>
      </c>
      <c r="E246" s="155" t="s">
        <v>56</v>
      </c>
      <c r="F246" s="69" t="s">
        <v>2642</v>
      </c>
      <c r="G246" s="69">
        <v>50</v>
      </c>
      <c r="H246" s="69"/>
    </row>
    <row r="247" spans="1:8">
      <c r="A247" s="187">
        <v>42959</v>
      </c>
      <c r="B247" s="168" t="s">
        <v>54</v>
      </c>
      <c r="C247" s="167" t="s">
        <v>30</v>
      </c>
      <c r="D247" s="154" t="s">
        <v>587</v>
      </c>
      <c r="E247" s="155" t="s">
        <v>56</v>
      </c>
      <c r="F247" s="69" t="s">
        <v>2719</v>
      </c>
      <c r="G247" s="69">
        <v>1310</v>
      </c>
      <c r="H247" s="69"/>
    </row>
    <row r="248" spans="1:8">
      <c r="A248" s="187">
        <v>42959</v>
      </c>
      <c r="B248" s="168" t="s">
        <v>54</v>
      </c>
      <c r="C248" s="167" t="s">
        <v>197</v>
      </c>
      <c r="D248" s="154" t="s">
        <v>569</v>
      </c>
      <c r="E248" s="155" t="s">
        <v>56</v>
      </c>
      <c r="F248" s="69" t="s">
        <v>2720</v>
      </c>
      <c r="G248" s="69">
        <v>8</v>
      </c>
      <c r="H248" s="69"/>
    </row>
    <row r="249" spans="1:8">
      <c r="A249" s="187">
        <v>42959</v>
      </c>
      <c r="B249" s="159" t="s">
        <v>54</v>
      </c>
      <c r="C249" s="176" t="s">
        <v>295</v>
      </c>
      <c r="D249" s="175" t="s">
        <v>510</v>
      </c>
      <c r="E249" s="155" t="s">
        <v>56</v>
      </c>
      <c r="F249" s="69" t="s">
        <v>2721</v>
      </c>
      <c r="G249" s="69">
        <v>35</v>
      </c>
      <c r="H249" s="69"/>
    </row>
    <row r="250" spans="1:8">
      <c r="A250" s="187">
        <v>42959</v>
      </c>
      <c r="B250" s="159" t="s">
        <v>54</v>
      </c>
      <c r="C250" s="176" t="s">
        <v>496</v>
      </c>
      <c r="D250" s="175" t="s">
        <v>505</v>
      </c>
      <c r="E250" s="154" t="s">
        <v>257</v>
      </c>
      <c r="F250" s="69" t="s">
        <v>2722</v>
      </c>
      <c r="G250" s="69">
        <v>160</v>
      </c>
      <c r="H250" s="69"/>
    </row>
    <row r="251" spans="1:8">
      <c r="A251" s="187">
        <v>42959</v>
      </c>
      <c r="B251" s="168" t="s">
        <v>54</v>
      </c>
      <c r="C251" s="167" t="s">
        <v>82</v>
      </c>
      <c r="D251" s="154" t="s">
        <v>443</v>
      </c>
      <c r="E251" s="154" t="s">
        <v>280</v>
      </c>
      <c r="F251" s="69" t="s">
        <v>751</v>
      </c>
      <c r="G251" s="69">
        <v>30</v>
      </c>
      <c r="H251" s="69"/>
    </row>
    <row r="252" spans="1:8">
      <c r="A252" s="187">
        <v>42959</v>
      </c>
      <c r="B252" s="168" t="s">
        <v>54</v>
      </c>
      <c r="C252" s="167" t="s">
        <v>42</v>
      </c>
      <c r="D252" s="154" t="s">
        <v>351</v>
      </c>
      <c r="E252" s="154" t="s">
        <v>280</v>
      </c>
      <c r="F252" s="69" t="s">
        <v>2723</v>
      </c>
      <c r="G252" s="69">
        <v>120</v>
      </c>
      <c r="H252" s="69"/>
    </row>
    <row r="253" spans="1:8">
      <c r="A253" s="187">
        <v>42959</v>
      </c>
      <c r="B253" s="159" t="s">
        <v>54</v>
      </c>
      <c r="C253" s="176" t="s">
        <v>496</v>
      </c>
      <c r="D253" s="175" t="s">
        <v>502</v>
      </c>
      <c r="E253" s="154" t="s">
        <v>56</v>
      </c>
      <c r="F253" s="69" t="s">
        <v>2583</v>
      </c>
      <c r="G253" s="69">
        <v>80</v>
      </c>
      <c r="H253" s="69"/>
    </row>
    <row r="254" spans="1:8">
      <c r="A254" s="187">
        <v>42959</v>
      </c>
      <c r="B254" s="168" t="s">
        <v>54</v>
      </c>
      <c r="C254" s="167" t="s">
        <v>27</v>
      </c>
      <c r="D254" s="154" t="s">
        <v>582</v>
      </c>
      <c r="E254" s="155" t="s">
        <v>56</v>
      </c>
      <c r="F254" s="69" t="s">
        <v>751</v>
      </c>
      <c r="G254" s="69">
        <v>277</v>
      </c>
      <c r="H254" s="69"/>
    </row>
    <row r="255" spans="1:8">
      <c r="A255" s="187">
        <v>42959</v>
      </c>
      <c r="B255" s="168" t="s">
        <v>54</v>
      </c>
      <c r="C255" s="167" t="s">
        <v>127</v>
      </c>
      <c r="D255" s="154" t="s">
        <v>592</v>
      </c>
      <c r="E255" s="155" t="s">
        <v>56</v>
      </c>
      <c r="F255" s="69" t="s">
        <v>2724</v>
      </c>
      <c r="G255" s="69">
        <v>40</v>
      </c>
      <c r="H255" s="69"/>
    </row>
    <row r="256" spans="1:8">
      <c r="A256" s="187">
        <v>42959</v>
      </c>
      <c r="B256" s="168" t="s">
        <v>54</v>
      </c>
      <c r="C256" s="161" t="s">
        <v>197</v>
      </c>
      <c r="D256" s="168" t="s">
        <v>182</v>
      </c>
      <c r="E256" s="155" t="s">
        <v>56</v>
      </c>
      <c r="F256" s="69"/>
      <c r="G256" s="69">
        <v>66</v>
      </c>
      <c r="H256" s="69"/>
    </row>
    <row r="257" spans="1:8">
      <c r="A257" s="187">
        <v>42959</v>
      </c>
      <c r="B257" s="168" t="s">
        <v>54</v>
      </c>
      <c r="C257" s="161" t="s">
        <v>127</v>
      </c>
      <c r="D257" s="168" t="s">
        <v>521</v>
      </c>
      <c r="E257" s="155" t="s">
        <v>56</v>
      </c>
      <c r="F257" s="69" t="s">
        <v>1616</v>
      </c>
      <c r="G257" s="69">
        <v>60</v>
      </c>
      <c r="H257" s="69"/>
    </row>
    <row r="258" spans="1:8">
      <c r="A258" s="187">
        <v>42975</v>
      </c>
      <c r="B258" s="168" t="s">
        <v>54</v>
      </c>
      <c r="C258" s="167" t="s">
        <v>340</v>
      </c>
      <c r="D258" s="154" t="s">
        <v>599</v>
      </c>
      <c r="E258" s="155" t="s">
        <v>56</v>
      </c>
      <c r="F258" s="69" t="s">
        <v>2725</v>
      </c>
      <c r="G258" s="69">
        <v>22</v>
      </c>
      <c r="H258" s="69"/>
    </row>
    <row r="259" spans="1:8">
      <c r="A259" s="187">
        <v>42975</v>
      </c>
      <c r="B259" s="168" t="s">
        <v>54</v>
      </c>
      <c r="C259" s="161" t="s">
        <v>197</v>
      </c>
      <c r="D259" s="178" t="s">
        <v>619</v>
      </c>
      <c r="E259" s="168" t="s">
        <v>620</v>
      </c>
      <c r="F259" s="69" t="s">
        <v>2726</v>
      </c>
      <c r="G259" s="69">
        <v>20</v>
      </c>
      <c r="H259" s="69"/>
    </row>
    <row r="260" spans="1:8">
      <c r="A260" s="187">
        <v>42975</v>
      </c>
      <c r="B260" s="168" t="s">
        <v>54</v>
      </c>
      <c r="C260" s="161" t="s">
        <v>197</v>
      </c>
      <c r="D260" s="178" t="s">
        <v>619</v>
      </c>
      <c r="E260" s="168" t="s">
        <v>620</v>
      </c>
      <c r="F260" s="69" t="s">
        <v>2727</v>
      </c>
      <c r="G260" s="69">
        <v>40</v>
      </c>
      <c r="H260" s="69"/>
    </row>
    <row r="261" spans="1:8">
      <c r="A261" s="187">
        <v>42975</v>
      </c>
      <c r="B261" s="168" t="s">
        <v>54</v>
      </c>
      <c r="C261" s="161" t="s">
        <v>197</v>
      </c>
      <c r="D261" s="178" t="s">
        <v>619</v>
      </c>
      <c r="E261" s="168" t="s">
        <v>620</v>
      </c>
      <c r="F261" s="69" t="s">
        <v>2728</v>
      </c>
      <c r="G261" s="69">
        <v>70</v>
      </c>
      <c r="H261" s="69"/>
    </row>
    <row r="262" spans="1:8">
      <c r="A262" s="187">
        <v>42975</v>
      </c>
      <c r="B262" s="168" t="s">
        <v>54</v>
      </c>
      <c r="C262" s="167" t="s">
        <v>39</v>
      </c>
      <c r="D262" s="154" t="s">
        <v>589</v>
      </c>
      <c r="E262" s="155" t="s">
        <v>56</v>
      </c>
      <c r="F262" s="69" t="s">
        <v>2542</v>
      </c>
      <c r="G262" s="69">
        <v>60</v>
      </c>
      <c r="H262" s="69"/>
    </row>
    <row r="263" spans="1:8">
      <c r="A263" s="187">
        <v>42975</v>
      </c>
      <c r="B263" s="168" t="s">
        <v>54</v>
      </c>
      <c r="C263" s="167" t="s">
        <v>340</v>
      </c>
      <c r="D263" s="154" t="s">
        <v>598</v>
      </c>
      <c r="E263" s="155" t="s">
        <v>56</v>
      </c>
      <c r="F263" s="69" t="s">
        <v>2729</v>
      </c>
      <c r="G263" s="69">
        <v>40</v>
      </c>
      <c r="H263" s="69"/>
    </row>
    <row r="264" spans="1:8">
      <c r="A264" s="187">
        <v>42975</v>
      </c>
      <c r="B264" s="159" t="s">
        <v>54</v>
      </c>
      <c r="C264" s="176" t="s">
        <v>496</v>
      </c>
      <c r="D264" s="175" t="s">
        <v>502</v>
      </c>
      <c r="E264" s="154" t="s">
        <v>56</v>
      </c>
      <c r="F264" s="69" t="s">
        <v>2722</v>
      </c>
      <c r="G264" s="69">
        <v>16</v>
      </c>
      <c r="H264" s="69"/>
    </row>
    <row r="265" spans="1:8">
      <c r="A265" s="187">
        <v>42975</v>
      </c>
      <c r="B265" s="168" t="s">
        <v>54</v>
      </c>
      <c r="C265" s="161" t="s">
        <v>197</v>
      </c>
      <c r="D265" s="178" t="s">
        <v>619</v>
      </c>
      <c r="E265" s="168" t="s">
        <v>620</v>
      </c>
      <c r="F265" s="69" t="s">
        <v>2730</v>
      </c>
      <c r="G265" s="69">
        <v>60</v>
      </c>
      <c r="H265" s="69"/>
    </row>
    <row r="266" spans="1:8">
      <c r="A266" s="187">
        <v>42975</v>
      </c>
      <c r="B266" s="159" t="s">
        <v>54</v>
      </c>
      <c r="C266" s="176" t="s">
        <v>496</v>
      </c>
      <c r="D266" s="175" t="s">
        <v>502</v>
      </c>
      <c r="E266" s="154" t="s">
        <v>56</v>
      </c>
      <c r="F266" s="69" t="s">
        <v>2731</v>
      </c>
      <c r="G266" s="69">
        <v>160</v>
      </c>
      <c r="H266" s="69"/>
    </row>
    <row r="267" spans="1:8">
      <c r="A267" s="187">
        <v>42975</v>
      </c>
      <c r="B267" s="168" t="s">
        <v>54</v>
      </c>
      <c r="C267" s="167" t="s">
        <v>340</v>
      </c>
      <c r="D267" s="154" t="s">
        <v>599</v>
      </c>
      <c r="E267" s="155" t="s">
        <v>56</v>
      </c>
      <c r="F267" s="69" t="s">
        <v>2617</v>
      </c>
      <c r="G267" s="69">
        <v>40</v>
      </c>
      <c r="H267" s="69"/>
    </row>
    <row r="268" ht="24" spans="1:8">
      <c r="A268" s="187">
        <v>42975</v>
      </c>
      <c r="B268" s="168" t="s">
        <v>54</v>
      </c>
      <c r="C268" s="161" t="s">
        <v>197</v>
      </c>
      <c r="D268" s="178" t="s">
        <v>619</v>
      </c>
      <c r="E268" s="168" t="s">
        <v>620</v>
      </c>
      <c r="F268" s="69" t="s">
        <v>2732</v>
      </c>
      <c r="G268" s="69">
        <v>291</v>
      </c>
      <c r="H268" s="69"/>
    </row>
    <row r="269" spans="1:8">
      <c r="A269" s="187">
        <v>42975</v>
      </c>
      <c r="B269" s="168" t="s">
        <v>54</v>
      </c>
      <c r="C269" s="167" t="s">
        <v>340</v>
      </c>
      <c r="D269" s="168" t="s">
        <v>528</v>
      </c>
      <c r="E269" s="155" t="s">
        <v>56</v>
      </c>
      <c r="F269" s="69" t="s">
        <v>754</v>
      </c>
      <c r="G269" s="69">
        <v>30</v>
      </c>
      <c r="H269" s="69"/>
    </row>
    <row r="270" spans="1:8">
      <c r="A270" s="187">
        <v>42975</v>
      </c>
      <c r="B270" s="159" t="s">
        <v>54</v>
      </c>
      <c r="C270" s="176" t="s">
        <v>496</v>
      </c>
      <c r="D270" s="175" t="s">
        <v>502</v>
      </c>
      <c r="E270" s="154" t="s">
        <v>56</v>
      </c>
      <c r="F270" s="69" t="s">
        <v>2733</v>
      </c>
      <c r="G270" s="69">
        <v>70</v>
      </c>
      <c r="H270" s="69"/>
    </row>
    <row r="271" spans="1:8">
      <c r="A271" s="187">
        <v>42975</v>
      </c>
      <c r="B271" s="168" t="s">
        <v>54</v>
      </c>
      <c r="C271" s="167" t="s">
        <v>27</v>
      </c>
      <c r="D271" s="154" t="s">
        <v>582</v>
      </c>
      <c r="E271" s="155" t="s">
        <v>56</v>
      </c>
      <c r="F271" s="69" t="s">
        <v>2734</v>
      </c>
      <c r="G271" s="69">
        <v>45</v>
      </c>
      <c r="H271" s="69"/>
    </row>
    <row r="272" spans="1:8">
      <c r="A272" s="187">
        <v>42975</v>
      </c>
      <c r="B272" s="168" t="s">
        <v>54</v>
      </c>
      <c r="C272" s="167" t="s">
        <v>27</v>
      </c>
      <c r="D272" s="154" t="s">
        <v>582</v>
      </c>
      <c r="E272" s="155" t="s">
        <v>56</v>
      </c>
      <c r="F272" s="69" t="s">
        <v>2735</v>
      </c>
      <c r="G272" s="69">
        <v>112</v>
      </c>
      <c r="H272" s="69"/>
    </row>
    <row r="273" spans="1:8">
      <c r="A273" s="187">
        <v>42975</v>
      </c>
      <c r="B273" s="168" t="s">
        <v>54</v>
      </c>
      <c r="C273" s="167" t="s">
        <v>27</v>
      </c>
      <c r="D273" s="154" t="s">
        <v>582</v>
      </c>
      <c r="E273" s="155" t="s">
        <v>56</v>
      </c>
      <c r="F273" s="69" t="s">
        <v>2736</v>
      </c>
      <c r="G273" s="69">
        <v>73</v>
      </c>
      <c r="H273" s="69"/>
    </row>
    <row r="274" spans="1:8">
      <c r="A274" s="187">
        <v>42975</v>
      </c>
      <c r="B274" s="168" t="s">
        <v>54</v>
      </c>
      <c r="C274" s="167" t="s">
        <v>27</v>
      </c>
      <c r="D274" s="154" t="s">
        <v>585</v>
      </c>
      <c r="E274" s="155" t="s">
        <v>56</v>
      </c>
      <c r="F274" s="69" t="s">
        <v>2737</v>
      </c>
      <c r="G274" s="69">
        <v>518</v>
      </c>
      <c r="H274" s="69"/>
    </row>
    <row r="275" spans="1:8">
      <c r="A275" s="187">
        <v>42975</v>
      </c>
      <c r="B275" s="159" t="s">
        <v>54</v>
      </c>
      <c r="C275" s="176" t="s">
        <v>496</v>
      </c>
      <c r="D275" s="175" t="s">
        <v>502</v>
      </c>
      <c r="E275" s="154" t="s">
        <v>56</v>
      </c>
      <c r="F275" s="69" t="s">
        <v>2722</v>
      </c>
      <c r="G275" s="69">
        <v>16</v>
      </c>
      <c r="H275" s="69"/>
    </row>
    <row r="276" spans="1:8">
      <c r="A276" s="187">
        <v>42975</v>
      </c>
      <c r="B276" s="168" t="s">
        <v>54</v>
      </c>
      <c r="C276" s="167" t="s">
        <v>42</v>
      </c>
      <c r="D276" s="154" t="s">
        <v>351</v>
      </c>
      <c r="E276" s="154" t="s">
        <v>280</v>
      </c>
      <c r="F276" s="69" t="s">
        <v>2738</v>
      </c>
      <c r="G276" s="69">
        <v>40</v>
      </c>
      <c r="H276" s="69"/>
    </row>
    <row r="277" spans="1:8">
      <c r="A277" s="187"/>
      <c r="B277" s="168"/>
      <c r="C277" s="167"/>
      <c r="D277" s="154"/>
      <c r="E277" s="154"/>
      <c r="F277" s="69"/>
      <c r="G277" s="69"/>
      <c r="H277" s="69"/>
    </row>
    <row r="278" spans="1:8">
      <c r="A278" s="187"/>
      <c r="B278" s="68"/>
      <c r="C278" s="61"/>
      <c r="D278" s="69"/>
      <c r="E278" s="69"/>
      <c r="F278" s="69"/>
      <c r="G278" s="69"/>
      <c r="H278" s="69"/>
    </row>
    <row r="279" spans="1:8">
      <c r="A279" s="187"/>
      <c r="B279" s="68"/>
      <c r="C279" s="61"/>
      <c r="D279" s="69"/>
      <c r="E279" s="69"/>
      <c r="F279" s="69"/>
      <c r="G279" s="69"/>
      <c r="H279" s="69"/>
    </row>
    <row r="280" spans="1:8">
      <c r="A280" s="187"/>
      <c r="B280" s="68"/>
      <c r="C280" s="61"/>
      <c r="D280" s="69"/>
      <c r="E280" s="69"/>
      <c r="F280" s="69"/>
      <c r="G280" s="69"/>
      <c r="H280" s="69"/>
    </row>
    <row r="281" spans="1:8">
      <c r="A281" s="187"/>
      <c r="B281" s="68"/>
      <c r="C281" s="61"/>
      <c r="D281" s="69"/>
      <c r="E281" s="69"/>
      <c r="F281" s="69"/>
      <c r="G281" s="69"/>
      <c r="H281" s="69"/>
    </row>
    <row r="282" spans="1:8">
      <c r="A282" s="187"/>
      <c r="B282" s="68"/>
      <c r="C282" s="61"/>
      <c r="D282" s="69"/>
      <c r="E282" s="69"/>
      <c r="F282" s="69"/>
      <c r="G282" s="69"/>
      <c r="H282" s="69"/>
    </row>
    <row r="283" spans="1:8">
      <c r="A283" s="187"/>
      <c r="B283" s="68"/>
      <c r="C283" s="61"/>
      <c r="D283" s="69"/>
      <c r="E283" s="69"/>
      <c r="F283" s="69"/>
      <c r="G283" s="69"/>
      <c r="H283" s="69"/>
    </row>
    <row r="284" spans="1:8">
      <c r="A284" s="187"/>
      <c r="B284" s="68"/>
      <c r="C284" s="61"/>
      <c r="D284" s="69"/>
      <c r="E284" s="69"/>
      <c r="F284" s="69"/>
      <c r="G284" s="69"/>
      <c r="H284" s="69"/>
    </row>
    <row r="285" spans="1:8">
      <c r="A285" s="187"/>
      <c r="B285" s="68"/>
      <c r="C285" s="61"/>
      <c r="D285" s="69"/>
      <c r="E285" s="69"/>
      <c r="F285" s="69"/>
      <c r="G285" s="69"/>
      <c r="H285" s="69"/>
    </row>
    <row r="286" spans="1:8">
      <c r="A286" s="187"/>
      <c r="B286" s="68"/>
      <c r="C286" s="61"/>
      <c r="D286" s="69"/>
      <c r="E286" s="69"/>
      <c r="F286" s="69"/>
      <c r="G286" s="69"/>
      <c r="H286" s="69"/>
    </row>
    <row r="287" spans="1:8">
      <c r="A287" s="187"/>
      <c r="B287" s="68"/>
      <c r="C287" s="61"/>
      <c r="D287" s="69"/>
      <c r="E287" s="69"/>
      <c r="F287" s="69"/>
      <c r="G287" s="69"/>
      <c r="H287" s="69"/>
    </row>
    <row r="288" spans="1:8">
      <c r="A288" s="187"/>
      <c r="B288" s="68"/>
      <c r="C288" s="61"/>
      <c r="D288" s="69"/>
      <c r="E288" s="69"/>
      <c r="F288" s="69"/>
      <c r="G288" s="69"/>
      <c r="H288" s="69"/>
    </row>
    <row r="289" spans="1:8">
      <c r="A289" s="187"/>
      <c r="B289" s="68"/>
      <c r="C289" s="61"/>
      <c r="D289" s="69"/>
      <c r="E289" s="69"/>
      <c r="F289" s="69"/>
      <c r="G289" s="69"/>
      <c r="H289" s="69"/>
    </row>
    <row r="290" spans="1:8">
      <c r="A290" s="187"/>
      <c r="B290" s="68"/>
      <c r="C290" s="61"/>
      <c r="D290" s="69"/>
      <c r="E290" s="69"/>
      <c r="F290" s="69"/>
      <c r="G290" s="69"/>
      <c r="H290" s="69"/>
    </row>
    <row r="291" spans="1:8">
      <c r="A291" s="187"/>
      <c r="B291" s="68"/>
      <c r="C291" s="61"/>
      <c r="D291" s="69"/>
      <c r="E291" s="69"/>
      <c r="F291" s="69"/>
      <c r="G291" s="69"/>
      <c r="H291" s="69"/>
    </row>
    <row r="292" spans="1:8">
      <c r="A292" s="187"/>
      <c r="B292" s="68"/>
      <c r="C292" s="61"/>
      <c r="D292" s="69"/>
      <c r="E292" s="69"/>
      <c r="F292" s="69"/>
      <c r="G292" s="69"/>
      <c r="H292" s="69"/>
    </row>
    <row r="293" spans="1:8">
      <c r="A293" s="187"/>
      <c r="B293" s="68"/>
      <c r="C293" s="61"/>
      <c r="D293" s="69"/>
      <c r="E293" s="69"/>
      <c r="F293" s="69"/>
      <c r="G293" s="69"/>
      <c r="H293" s="69"/>
    </row>
    <row r="294" spans="1:8">
      <c r="A294" s="187"/>
      <c r="B294" s="68"/>
      <c r="C294" s="61"/>
      <c r="D294" s="69"/>
      <c r="E294" s="69"/>
      <c r="F294" s="69"/>
      <c r="G294" s="69"/>
      <c r="H294" s="69"/>
    </row>
    <row r="295" spans="1:8">
      <c r="A295" s="187"/>
      <c r="B295" s="68"/>
      <c r="C295" s="61"/>
      <c r="D295" s="69"/>
      <c r="E295" s="69"/>
      <c r="F295" s="69"/>
      <c r="G295" s="69"/>
      <c r="H295" s="69"/>
    </row>
    <row r="296" spans="1:8">
      <c r="A296" s="187"/>
      <c r="B296" s="68"/>
      <c r="C296" s="61"/>
      <c r="D296" s="69"/>
      <c r="E296" s="69"/>
      <c r="F296" s="69"/>
      <c r="G296" s="69"/>
      <c r="H296" s="69"/>
    </row>
    <row r="297" spans="1:8">
      <c r="A297" s="187"/>
      <c r="B297" s="68"/>
      <c r="C297" s="61"/>
      <c r="D297" s="69"/>
      <c r="E297" s="69"/>
      <c r="F297" s="69"/>
      <c r="G297" s="69"/>
      <c r="H297" s="69"/>
    </row>
    <row r="298" spans="1:8">
      <c r="A298" s="187"/>
      <c r="B298" s="68"/>
      <c r="C298" s="61"/>
      <c r="D298" s="69"/>
      <c r="E298" s="69"/>
      <c r="F298" s="69"/>
      <c r="G298" s="69"/>
      <c r="H298" s="69"/>
    </row>
    <row r="299" spans="1:8">
      <c r="A299" s="187"/>
      <c r="B299" s="68"/>
      <c r="C299" s="61"/>
      <c r="D299" s="69"/>
      <c r="E299" s="69"/>
      <c r="F299" s="69"/>
      <c r="G299" s="69"/>
      <c r="H299" s="69"/>
    </row>
    <row r="300" spans="1:8">
      <c r="A300" s="187"/>
      <c r="B300" s="68"/>
      <c r="C300" s="61"/>
      <c r="D300" s="69"/>
      <c r="E300" s="69"/>
      <c r="F300" s="69"/>
      <c r="G300" s="69"/>
      <c r="H300" s="69"/>
    </row>
    <row r="301" spans="1:8">
      <c r="A301" s="187"/>
      <c r="B301" s="68"/>
      <c r="C301" s="61"/>
      <c r="D301" s="69"/>
      <c r="E301" s="69"/>
      <c r="F301" s="69"/>
      <c r="G301" s="69"/>
      <c r="H301" s="69"/>
    </row>
    <row r="302" spans="1:8">
      <c r="A302" s="187"/>
      <c r="B302" s="68"/>
      <c r="C302" s="61"/>
      <c r="D302" s="69"/>
      <c r="E302" s="69"/>
      <c r="F302" s="69"/>
      <c r="G302" s="69"/>
      <c r="H302" s="69"/>
    </row>
    <row r="303" spans="1:8">
      <c r="A303" s="187"/>
      <c r="B303" s="68"/>
      <c r="C303" s="61"/>
      <c r="D303" s="69"/>
      <c r="E303" s="69"/>
      <c r="F303" s="69"/>
      <c r="G303" s="69"/>
      <c r="H303" s="69"/>
    </row>
    <row r="304" spans="1:8">
      <c r="A304" s="187"/>
      <c r="B304" s="68"/>
      <c r="C304" s="61"/>
      <c r="D304" s="69"/>
      <c r="E304" s="69"/>
      <c r="F304" s="69"/>
      <c r="G304" s="69"/>
      <c r="H304" s="69"/>
    </row>
    <row r="305" spans="1:8">
      <c r="A305" s="187"/>
      <c r="B305" s="68"/>
      <c r="C305" s="61"/>
      <c r="D305" s="69"/>
      <c r="E305" s="69"/>
      <c r="F305" s="69"/>
      <c r="G305" s="69"/>
      <c r="H305" s="69"/>
    </row>
    <row r="306" spans="1:8">
      <c r="A306" s="187"/>
      <c r="B306" s="68"/>
      <c r="C306" s="61"/>
      <c r="D306" s="69"/>
      <c r="E306" s="69"/>
      <c r="F306" s="69"/>
      <c r="G306" s="69"/>
      <c r="H306" s="69"/>
    </row>
    <row r="307" spans="1:8">
      <c r="A307" s="187"/>
      <c r="B307" s="68"/>
      <c r="C307" s="61"/>
      <c r="D307" s="69"/>
      <c r="E307" s="69"/>
      <c r="F307" s="69"/>
      <c r="G307" s="69"/>
      <c r="H307" s="69"/>
    </row>
    <row r="308" spans="1:8">
      <c r="A308" s="187"/>
      <c r="B308" s="68"/>
      <c r="C308" s="61"/>
      <c r="D308" s="69"/>
      <c r="E308" s="69"/>
      <c r="F308" s="69"/>
      <c r="G308" s="69"/>
      <c r="H308" s="69"/>
    </row>
    <row r="309" spans="1:8">
      <c r="A309" s="187"/>
      <c r="B309" s="68"/>
      <c r="C309" s="61"/>
      <c r="D309" s="69"/>
      <c r="E309" s="69"/>
      <c r="F309" s="69"/>
      <c r="G309" s="69"/>
      <c r="H309" s="69"/>
    </row>
    <row r="310" spans="1:8">
      <c r="A310" s="187"/>
      <c r="B310" s="68"/>
      <c r="C310" s="61"/>
      <c r="D310" s="69"/>
      <c r="E310" s="69"/>
      <c r="F310" s="69"/>
      <c r="G310" s="69"/>
      <c r="H310" s="69"/>
    </row>
    <row r="311" spans="1:8">
      <c r="A311" s="187"/>
      <c r="B311" s="68"/>
      <c r="C311" s="61"/>
      <c r="D311" s="69"/>
      <c r="E311" s="69"/>
      <c r="F311" s="69"/>
      <c r="G311" s="69"/>
      <c r="H311" s="69"/>
    </row>
    <row r="312" spans="1:8">
      <c r="A312" s="187"/>
      <c r="B312" s="68"/>
      <c r="C312" s="61"/>
      <c r="D312" s="69"/>
      <c r="E312" s="69"/>
      <c r="F312" s="69"/>
      <c r="G312" s="69"/>
      <c r="H312" s="69"/>
    </row>
    <row r="313" spans="1:8">
      <c r="A313" s="187"/>
      <c r="B313" s="68"/>
      <c r="C313" s="61"/>
      <c r="D313" s="69"/>
      <c r="E313" s="69"/>
      <c r="F313" s="69"/>
      <c r="G313" s="69"/>
      <c r="H313" s="69"/>
    </row>
    <row r="314" spans="1:8">
      <c r="A314" s="187"/>
      <c r="B314" s="68"/>
      <c r="C314" s="61"/>
      <c r="D314" s="69"/>
      <c r="E314" s="69"/>
      <c r="F314" s="69"/>
      <c r="G314" s="69"/>
      <c r="H314" s="69"/>
    </row>
    <row r="315" spans="1:8">
      <c r="A315" s="187"/>
      <c r="B315" s="68"/>
      <c r="C315" s="61"/>
      <c r="D315" s="69"/>
      <c r="E315" s="69"/>
      <c r="F315" s="69"/>
      <c r="G315" s="69"/>
      <c r="H315" s="69"/>
    </row>
    <row r="316" spans="1:8">
      <c r="A316" s="187"/>
      <c r="B316" s="68"/>
      <c r="C316" s="61"/>
      <c r="D316" s="69"/>
      <c r="E316" s="69"/>
      <c r="F316" s="69"/>
      <c r="G316" s="69"/>
      <c r="H316" s="69"/>
    </row>
    <row r="317" spans="1:8">
      <c r="A317" s="187"/>
      <c r="B317" s="68"/>
      <c r="C317" s="61"/>
      <c r="D317" s="69"/>
      <c r="E317" s="69"/>
      <c r="F317" s="69"/>
      <c r="G317" s="69"/>
      <c r="H317" s="69"/>
    </row>
    <row r="318" spans="1:8">
      <c r="A318" s="187"/>
      <c r="B318" s="68"/>
      <c r="C318" s="61"/>
      <c r="D318" s="69"/>
      <c r="E318" s="69"/>
      <c r="F318" s="69"/>
      <c r="G318" s="69"/>
      <c r="H318" s="69"/>
    </row>
    <row r="319" spans="1:8">
      <c r="A319" s="187"/>
      <c r="B319" s="68"/>
      <c r="C319" s="61"/>
      <c r="D319" s="69"/>
      <c r="E319" s="69"/>
      <c r="F319" s="69"/>
      <c r="G319" s="69"/>
      <c r="H319" s="69"/>
    </row>
    <row r="320" spans="1:8">
      <c r="A320" s="187"/>
      <c r="B320" s="68"/>
      <c r="C320" s="61"/>
      <c r="D320" s="69"/>
      <c r="E320" s="69"/>
      <c r="F320" s="69"/>
      <c r="G320" s="69"/>
      <c r="H320" s="69"/>
    </row>
    <row r="321" spans="1:8">
      <c r="A321" s="187"/>
      <c r="B321" s="68"/>
      <c r="C321" s="61"/>
      <c r="D321" s="69"/>
      <c r="E321" s="69"/>
      <c r="F321" s="69"/>
      <c r="G321" s="69"/>
      <c r="H321" s="69"/>
    </row>
    <row r="322" spans="1:8">
      <c r="A322" s="187"/>
      <c r="B322" s="68"/>
      <c r="C322" s="61"/>
      <c r="D322" s="69"/>
      <c r="E322" s="69"/>
      <c r="F322" s="69"/>
      <c r="G322" s="69"/>
      <c r="H322" s="69"/>
    </row>
    <row r="323" spans="1:8">
      <c r="A323" s="187"/>
      <c r="B323" s="68"/>
      <c r="C323" s="61"/>
      <c r="D323" s="69"/>
      <c r="E323" s="69"/>
      <c r="F323" s="69"/>
      <c r="G323" s="69"/>
      <c r="H323" s="69"/>
    </row>
    <row r="324" spans="1:8">
      <c r="A324" s="187"/>
      <c r="B324" s="68"/>
      <c r="C324" s="61"/>
      <c r="D324" s="69"/>
      <c r="E324" s="69"/>
      <c r="F324" s="69"/>
      <c r="G324" s="69"/>
      <c r="H324" s="69"/>
    </row>
    <row r="325" spans="1:8">
      <c r="A325" s="187"/>
      <c r="B325" s="68"/>
      <c r="C325" s="61"/>
      <c r="D325" s="69"/>
      <c r="E325" s="69"/>
      <c r="F325" s="69"/>
      <c r="G325" s="69"/>
      <c r="H325" s="69"/>
    </row>
    <row r="326" spans="1:8">
      <c r="A326" s="187"/>
      <c r="B326" s="68"/>
      <c r="C326" s="61"/>
      <c r="D326" s="69"/>
      <c r="E326" s="69"/>
      <c r="F326" s="69"/>
      <c r="G326" s="69"/>
      <c r="H326" s="69"/>
    </row>
    <row r="327" spans="1:8">
      <c r="A327" s="187"/>
      <c r="B327" s="68"/>
      <c r="C327" s="61"/>
      <c r="D327" s="69"/>
      <c r="E327" s="69"/>
      <c r="F327" s="69"/>
      <c r="G327" s="69"/>
      <c r="H327" s="69"/>
    </row>
    <row r="328" spans="1:8">
      <c r="A328" s="187"/>
      <c r="B328" s="68"/>
      <c r="C328" s="61"/>
      <c r="D328" s="69"/>
      <c r="E328" s="69"/>
      <c r="F328" s="69"/>
      <c r="G328" s="69"/>
      <c r="H328" s="69"/>
    </row>
    <row r="329" spans="1:8">
      <c r="A329" s="187"/>
      <c r="B329" s="68"/>
      <c r="C329" s="61"/>
      <c r="D329" s="69"/>
      <c r="E329" s="69"/>
      <c r="F329" s="69"/>
      <c r="G329" s="69"/>
      <c r="H329" s="69"/>
    </row>
    <row r="330" spans="1:8">
      <c r="A330" s="187"/>
      <c r="B330" s="68"/>
      <c r="C330" s="61"/>
      <c r="D330" s="69"/>
      <c r="E330" s="69"/>
      <c r="F330" s="69"/>
      <c r="G330" s="69"/>
      <c r="H330" s="69"/>
    </row>
    <row r="331" spans="1:8">
      <c r="A331" s="187"/>
      <c r="B331" s="68"/>
      <c r="C331" s="61"/>
      <c r="D331" s="69"/>
      <c r="E331" s="69"/>
      <c r="F331" s="69"/>
      <c r="G331" s="69"/>
      <c r="H331" s="69"/>
    </row>
    <row r="332" spans="1:8">
      <c r="A332" s="187"/>
      <c r="B332" s="68"/>
      <c r="C332" s="61"/>
      <c r="D332" s="69"/>
      <c r="E332" s="69"/>
      <c r="F332" s="69"/>
      <c r="G332" s="69"/>
      <c r="H332" s="69"/>
    </row>
    <row r="333" spans="1:8">
      <c r="A333" s="187"/>
      <c r="B333" s="68"/>
      <c r="C333" s="61"/>
      <c r="D333" s="69"/>
      <c r="E333" s="69"/>
      <c r="F333" s="69"/>
      <c r="G333" s="69"/>
      <c r="H333" s="69"/>
    </row>
    <row r="334" spans="1:8">
      <c r="A334" s="187"/>
      <c r="B334" s="68"/>
      <c r="C334" s="61"/>
      <c r="D334" s="69"/>
      <c r="E334" s="69"/>
      <c r="F334" s="69"/>
      <c r="G334" s="69"/>
      <c r="H334" s="69"/>
    </row>
    <row r="335" spans="1:8">
      <c r="A335" s="187"/>
      <c r="B335" s="68"/>
      <c r="C335" s="61"/>
      <c r="D335" s="69"/>
      <c r="E335" s="69"/>
      <c r="F335" s="69"/>
      <c r="G335" s="69"/>
      <c r="H335" s="69"/>
    </row>
    <row r="336" spans="1:8">
      <c r="A336" s="187"/>
      <c r="B336" s="68"/>
      <c r="C336" s="61"/>
      <c r="D336" s="69"/>
      <c r="E336" s="69"/>
      <c r="F336" s="69"/>
      <c r="G336" s="69"/>
      <c r="H336" s="69"/>
    </row>
    <row r="337" spans="1:8">
      <c r="A337" s="187"/>
      <c r="B337" s="68"/>
      <c r="C337" s="61"/>
      <c r="D337" s="69"/>
      <c r="E337" s="69"/>
      <c r="F337" s="69"/>
      <c r="G337" s="69"/>
      <c r="H337" s="69"/>
    </row>
    <row r="338" spans="1:8">
      <c r="A338" s="187"/>
      <c r="B338" s="68"/>
      <c r="C338" s="61"/>
      <c r="D338" s="69"/>
      <c r="E338" s="69"/>
      <c r="F338" s="69"/>
      <c r="G338" s="69"/>
      <c r="H338" s="69"/>
    </row>
    <row r="339" spans="1:8">
      <c r="A339" s="187"/>
      <c r="B339" s="68"/>
      <c r="C339" s="61"/>
      <c r="D339" s="69"/>
      <c r="E339" s="69"/>
      <c r="F339" s="69"/>
      <c r="G339" s="69"/>
      <c r="H339" s="69"/>
    </row>
    <row r="340" spans="1:8">
      <c r="A340" s="187"/>
      <c r="B340" s="68"/>
      <c r="C340" s="61"/>
      <c r="D340" s="69"/>
      <c r="E340" s="69"/>
      <c r="F340" s="69"/>
      <c r="G340" s="69"/>
      <c r="H340" s="69"/>
    </row>
    <row r="341" spans="1:8">
      <c r="A341" s="187"/>
      <c r="B341" s="68"/>
      <c r="C341" s="61"/>
      <c r="D341" s="69"/>
      <c r="E341" s="69"/>
      <c r="F341" s="69"/>
      <c r="G341" s="69"/>
      <c r="H341" s="69"/>
    </row>
    <row r="342" spans="1:8">
      <c r="A342" s="187"/>
      <c r="B342" s="68"/>
      <c r="C342" s="61"/>
      <c r="D342" s="69"/>
      <c r="E342" s="69"/>
      <c r="F342" s="69"/>
      <c r="G342" s="69"/>
      <c r="H342" s="69"/>
    </row>
    <row r="343" spans="1:8">
      <c r="A343" s="187"/>
      <c r="B343" s="68"/>
      <c r="C343" s="61"/>
      <c r="D343" s="69"/>
      <c r="E343" s="69"/>
      <c r="F343" s="69"/>
      <c r="G343" s="69"/>
      <c r="H343" s="69"/>
    </row>
    <row r="344" spans="1:8">
      <c r="A344" s="187"/>
      <c r="B344" s="68"/>
      <c r="C344" s="61"/>
      <c r="D344" s="69"/>
      <c r="E344" s="69"/>
      <c r="F344" s="69"/>
      <c r="G344" s="69"/>
      <c r="H344" s="69"/>
    </row>
    <row r="345" spans="1:8">
      <c r="A345" s="187"/>
      <c r="B345" s="68"/>
      <c r="C345" s="61"/>
      <c r="D345" s="69"/>
      <c r="E345" s="69"/>
      <c r="F345" s="69"/>
      <c r="G345" s="69"/>
      <c r="H345" s="69"/>
    </row>
    <row r="346" spans="1:8">
      <c r="A346" s="187"/>
      <c r="B346" s="68"/>
      <c r="C346" s="61"/>
      <c r="D346" s="69"/>
      <c r="E346" s="69"/>
      <c r="F346" s="69"/>
      <c r="G346" s="69"/>
      <c r="H346" s="69"/>
    </row>
    <row r="347" spans="1:8">
      <c r="A347" s="187"/>
      <c r="B347" s="68"/>
      <c r="C347" s="61"/>
      <c r="D347" s="69"/>
      <c r="E347" s="69"/>
      <c r="F347" s="69"/>
      <c r="G347" s="69"/>
      <c r="H347" s="69"/>
    </row>
    <row r="348" spans="1:8">
      <c r="A348" s="187"/>
      <c r="B348" s="68"/>
      <c r="C348" s="61"/>
      <c r="D348" s="69"/>
      <c r="E348" s="69"/>
      <c r="F348" s="69"/>
      <c r="G348" s="69"/>
      <c r="H348" s="69"/>
    </row>
    <row r="349" spans="1:8">
      <c r="A349" s="187"/>
      <c r="B349" s="68"/>
      <c r="C349" s="61"/>
      <c r="D349" s="69"/>
      <c r="E349" s="69"/>
      <c r="F349" s="69"/>
      <c r="G349" s="69"/>
      <c r="H349" s="69"/>
    </row>
    <row r="350" spans="1:8">
      <c r="A350" s="187"/>
      <c r="B350" s="68"/>
      <c r="C350" s="61"/>
      <c r="D350" s="69"/>
      <c r="E350" s="69"/>
      <c r="F350" s="69"/>
      <c r="G350" s="69"/>
      <c r="H350" s="69"/>
    </row>
    <row r="351" spans="1:8">
      <c r="A351" s="187"/>
      <c r="B351" s="68"/>
      <c r="C351" s="61"/>
      <c r="D351" s="69"/>
      <c r="E351" s="69"/>
      <c r="F351" s="69"/>
      <c r="G351" s="69"/>
      <c r="H351" s="69"/>
    </row>
    <row r="352" spans="1:8">
      <c r="A352" s="187"/>
      <c r="B352" s="68"/>
      <c r="C352" s="61"/>
      <c r="D352" s="69"/>
      <c r="E352" s="69"/>
      <c r="F352" s="69"/>
      <c r="G352" s="69"/>
      <c r="H352" s="69"/>
    </row>
    <row r="353" spans="1:8">
      <c r="A353" s="187"/>
      <c r="B353" s="68"/>
      <c r="C353" s="61"/>
      <c r="D353" s="69"/>
      <c r="E353" s="69"/>
      <c r="F353" s="69"/>
      <c r="G353" s="69"/>
      <c r="H353" s="69"/>
    </row>
    <row r="354" spans="1:8">
      <c r="A354" s="187"/>
      <c r="B354" s="68"/>
      <c r="C354" s="61"/>
      <c r="D354" s="69"/>
      <c r="E354" s="69"/>
      <c r="F354" s="69"/>
      <c r="G354" s="69"/>
      <c r="H354" s="69"/>
    </row>
    <row r="355" spans="1:8">
      <c r="A355" s="187"/>
      <c r="B355" s="68"/>
      <c r="C355" s="61"/>
      <c r="D355" s="69"/>
      <c r="E355" s="69"/>
      <c r="F355" s="69"/>
      <c r="G355" s="69"/>
      <c r="H355" s="69"/>
    </row>
    <row r="356" spans="1:8">
      <c r="A356" s="187"/>
      <c r="B356" s="68"/>
      <c r="C356" s="61"/>
      <c r="D356" s="69"/>
      <c r="E356" s="69"/>
      <c r="F356" s="69"/>
      <c r="G356" s="69"/>
      <c r="H356" s="69"/>
    </row>
    <row r="357" spans="1:8">
      <c r="A357" s="187"/>
      <c r="B357" s="68"/>
      <c r="C357" s="61"/>
      <c r="D357" s="69"/>
      <c r="E357" s="69"/>
      <c r="F357" s="69"/>
      <c r="G357" s="69"/>
      <c r="H357" s="69"/>
    </row>
    <row r="358" spans="1:8">
      <c r="A358" s="187"/>
      <c r="B358" s="68"/>
      <c r="C358" s="61"/>
      <c r="D358" s="69"/>
      <c r="E358" s="69"/>
      <c r="F358" s="69"/>
      <c r="G358" s="69"/>
      <c r="H358" s="69"/>
    </row>
    <row r="359" spans="1:8">
      <c r="A359" s="187"/>
      <c r="B359" s="68"/>
      <c r="C359" s="61"/>
      <c r="D359" s="69"/>
      <c r="E359" s="69"/>
      <c r="F359" s="69"/>
      <c r="G359" s="69"/>
      <c r="H359" s="69"/>
    </row>
    <row r="360" spans="1:8">
      <c r="A360" s="187"/>
      <c r="B360" s="68"/>
      <c r="C360" s="61"/>
      <c r="D360" s="69"/>
      <c r="E360" s="69"/>
      <c r="F360" s="69"/>
      <c r="G360" s="69"/>
      <c r="H360" s="69"/>
    </row>
    <row r="361" spans="1:8">
      <c r="A361" s="187"/>
      <c r="B361" s="68"/>
      <c r="C361" s="61"/>
      <c r="D361" s="69"/>
      <c r="E361" s="69"/>
      <c r="F361" s="69"/>
      <c r="G361" s="69"/>
      <c r="H361" s="69"/>
    </row>
    <row r="362" spans="1:8">
      <c r="A362" s="187"/>
      <c r="B362" s="68"/>
      <c r="C362" s="61"/>
      <c r="D362" s="69"/>
      <c r="E362" s="69"/>
      <c r="F362" s="69"/>
      <c r="G362" s="69"/>
      <c r="H362" s="69"/>
    </row>
    <row r="363" spans="1:8">
      <c r="A363" s="187"/>
      <c r="B363" s="68"/>
      <c r="C363" s="61"/>
      <c r="D363" s="69"/>
      <c r="E363" s="69"/>
      <c r="F363" s="69"/>
      <c r="G363" s="69"/>
      <c r="H363" s="69"/>
    </row>
    <row r="364" spans="1:8">
      <c r="A364" s="187"/>
      <c r="B364" s="68"/>
      <c r="C364" s="61"/>
      <c r="D364" s="69"/>
      <c r="E364" s="69"/>
      <c r="F364" s="69"/>
      <c r="G364" s="69"/>
      <c r="H364" s="69"/>
    </row>
    <row r="365" spans="1:8">
      <c r="A365" s="187"/>
      <c r="B365" s="68"/>
      <c r="C365" s="61"/>
      <c r="D365" s="69"/>
      <c r="E365" s="69"/>
      <c r="F365" s="69"/>
      <c r="G365" s="69"/>
      <c r="H365" s="69"/>
    </row>
    <row r="366" spans="1:8">
      <c r="A366" s="187"/>
      <c r="B366" s="68"/>
      <c r="C366" s="61"/>
      <c r="D366" s="69"/>
      <c r="E366" s="69"/>
      <c r="F366" s="69"/>
      <c r="G366" s="69"/>
      <c r="H366" s="69"/>
    </row>
    <row r="367" spans="1:8">
      <c r="A367" s="187"/>
      <c r="B367" s="68"/>
      <c r="C367" s="61"/>
      <c r="D367" s="69"/>
      <c r="E367" s="69"/>
      <c r="F367" s="69"/>
      <c r="G367" s="69"/>
      <c r="H367" s="69"/>
    </row>
    <row r="368" spans="1:8">
      <c r="A368" s="187"/>
      <c r="B368" s="68"/>
      <c r="C368" s="61"/>
      <c r="D368" s="69"/>
      <c r="E368" s="69"/>
      <c r="F368" s="69"/>
      <c r="G368" s="69"/>
      <c r="H368" s="69"/>
    </row>
    <row r="369" spans="1:8">
      <c r="A369" s="187"/>
      <c r="B369" s="68"/>
      <c r="C369" s="61"/>
      <c r="D369" s="69"/>
      <c r="E369" s="69"/>
      <c r="F369" s="69"/>
      <c r="G369" s="69"/>
      <c r="H369" s="69"/>
    </row>
    <row r="370" spans="1:8">
      <c r="A370" s="187"/>
      <c r="B370" s="68"/>
      <c r="C370" s="61"/>
      <c r="D370" s="69"/>
      <c r="E370" s="69"/>
      <c r="F370" s="69"/>
      <c r="G370" s="69"/>
      <c r="H370" s="69"/>
    </row>
    <row r="371" spans="1:8">
      <c r="A371" s="187"/>
      <c r="B371" s="68"/>
      <c r="C371" s="61"/>
      <c r="D371" s="69"/>
      <c r="E371" s="69"/>
      <c r="F371" s="69"/>
      <c r="G371" s="69"/>
      <c r="H371" s="69"/>
    </row>
    <row r="372" spans="1:8">
      <c r="A372" s="187"/>
      <c r="B372" s="68"/>
      <c r="C372" s="61"/>
      <c r="D372" s="69"/>
      <c r="E372" s="69"/>
      <c r="F372" s="69"/>
      <c r="G372" s="69"/>
      <c r="H372" s="69"/>
    </row>
    <row r="373" spans="1:8">
      <c r="A373" s="187"/>
      <c r="B373" s="68"/>
      <c r="C373" s="61"/>
      <c r="D373" s="69"/>
      <c r="E373" s="69"/>
      <c r="F373" s="69"/>
      <c r="G373" s="69"/>
      <c r="H373" s="69"/>
    </row>
    <row r="374" spans="1:8">
      <c r="A374" s="187"/>
      <c r="B374" s="68"/>
      <c r="C374" s="61"/>
      <c r="D374" s="69"/>
      <c r="E374" s="69"/>
      <c r="F374" s="69"/>
      <c r="G374" s="69"/>
      <c r="H374" s="69"/>
    </row>
    <row r="375" spans="1:8">
      <c r="A375" s="187"/>
      <c r="B375" s="68"/>
      <c r="C375" s="61"/>
      <c r="D375" s="69"/>
      <c r="E375" s="69"/>
      <c r="F375" s="69"/>
      <c r="G375" s="69"/>
      <c r="H375" s="69"/>
    </row>
    <row r="376" spans="1:8">
      <c r="A376" s="187"/>
      <c r="B376" s="68"/>
      <c r="C376" s="61"/>
      <c r="D376" s="69"/>
      <c r="E376" s="69"/>
      <c r="F376" s="69"/>
      <c r="G376" s="69"/>
      <c r="H376" s="69"/>
    </row>
    <row r="377" spans="1:8">
      <c r="A377" s="187"/>
      <c r="B377" s="68"/>
      <c r="C377" s="61"/>
      <c r="D377" s="69"/>
      <c r="E377" s="69"/>
      <c r="F377" s="69"/>
      <c r="G377" s="69"/>
      <c r="H377" s="69"/>
    </row>
    <row r="378" spans="1:8">
      <c r="A378" s="187"/>
      <c r="B378" s="68"/>
      <c r="C378" s="61"/>
      <c r="D378" s="69"/>
      <c r="E378" s="69"/>
      <c r="F378" s="69"/>
      <c r="G378" s="69"/>
      <c r="H378" s="69"/>
    </row>
    <row r="379" spans="1:8">
      <c r="A379" s="187"/>
      <c r="B379" s="68"/>
      <c r="C379" s="61"/>
      <c r="D379" s="69"/>
      <c r="E379" s="69"/>
      <c r="F379" s="69"/>
      <c r="G379" s="69"/>
      <c r="H379" s="69"/>
    </row>
    <row r="380" spans="1:8">
      <c r="A380" s="187"/>
      <c r="B380" s="68"/>
      <c r="C380" s="61"/>
      <c r="D380" s="69"/>
      <c r="E380" s="69"/>
      <c r="F380" s="69"/>
      <c r="G380" s="69"/>
      <c r="H380" s="69"/>
    </row>
    <row r="381" spans="1:8">
      <c r="A381" s="187"/>
      <c r="B381" s="68"/>
      <c r="C381" s="61"/>
      <c r="D381" s="69"/>
      <c r="E381" s="69"/>
      <c r="F381" s="69"/>
      <c r="G381" s="69"/>
      <c r="H381" s="69"/>
    </row>
    <row r="382" spans="1:8">
      <c r="A382" s="187"/>
      <c r="B382" s="68"/>
      <c r="C382" s="61"/>
      <c r="D382" s="69"/>
      <c r="E382" s="69"/>
      <c r="F382" s="69"/>
      <c r="G382" s="69"/>
      <c r="H382" s="69"/>
    </row>
    <row r="383" spans="1:8">
      <c r="A383" s="187"/>
      <c r="B383" s="68"/>
      <c r="C383" s="61"/>
      <c r="D383" s="69"/>
      <c r="E383" s="69"/>
      <c r="F383" s="69"/>
      <c r="G383" s="69"/>
      <c r="H383" s="69"/>
    </row>
    <row r="384" spans="1:8">
      <c r="A384" s="187"/>
      <c r="B384" s="68"/>
      <c r="C384" s="61"/>
      <c r="D384" s="69"/>
      <c r="E384" s="69"/>
      <c r="F384" s="69"/>
      <c r="G384" s="69"/>
      <c r="H384" s="69"/>
    </row>
    <row r="385" spans="1:8">
      <c r="A385" s="187"/>
      <c r="B385" s="68"/>
      <c r="C385" s="61"/>
      <c r="D385" s="69"/>
      <c r="E385" s="69"/>
      <c r="F385" s="69"/>
      <c r="G385" s="69"/>
      <c r="H385" s="69"/>
    </row>
    <row r="386" spans="1:8">
      <c r="A386" s="187"/>
      <c r="B386" s="68"/>
      <c r="C386" s="61"/>
      <c r="D386" s="69"/>
      <c r="E386" s="69"/>
      <c r="F386" s="69"/>
      <c r="G386" s="69"/>
      <c r="H386" s="69"/>
    </row>
    <row r="387" spans="1:8">
      <c r="A387" s="187"/>
      <c r="B387" s="68"/>
      <c r="C387" s="61"/>
      <c r="D387" s="69"/>
      <c r="E387" s="69"/>
      <c r="F387" s="69"/>
      <c r="G387" s="69"/>
      <c r="H387" s="69"/>
    </row>
    <row r="388" spans="1:8">
      <c r="A388" s="187"/>
      <c r="B388" s="68"/>
      <c r="C388" s="61"/>
      <c r="D388" s="69"/>
      <c r="E388" s="69"/>
      <c r="F388" s="69"/>
      <c r="G388" s="69"/>
      <c r="H388" s="69"/>
    </row>
    <row r="389" spans="1:8">
      <c r="A389" s="187"/>
      <c r="B389" s="68"/>
      <c r="C389" s="61"/>
      <c r="D389" s="69"/>
      <c r="E389" s="69"/>
      <c r="F389" s="69"/>
      <c r="G389" s="69"/>
      <c r="H389" s="69"/>
    </row>
    <row r="390" spans="1:8">
      <c r="A390" s="187"/>
      <c r="B390" s="68"/>
      <c r="C390" s="61"/>
      <c r="D390" s="69"/>
      <c r="E390" s="69"/>
      <c r="F390" s="69"/>
      <c r="G390" s="69"/>
      <c r="H390" s="69"/>
    </row>
    <row r="391" spans="1:8">
      <c r="A391" s="187"/>
      <c r="B391" s="68"/>
      <c r="C391" s="61"/>
      <c r="D391" s="69"/>
      <c r="E391" s="69"/>
      <c r="F391" s="69"/>
      <c r="G391" s="69"/>
      <c r="H391" s="69"/>
    </row>
    <row r="392" spans="1:8">
      <c r="A392" s="187"/>
      <c r="B392" s="68"/>
      <c r="C392" s="61"/>
      <c r="D392" s="69"/>
      <c r="E392" s="69"/>
      <c r="F392" s="69"/>
      <c r="G392" s="69"/>
      <c r="H392" s="69"/>
    </row>
    <row r="393" spans="1:8">
      <c r="A393" s="187"/>
      <c r="B393" s="68"/>
      <c r="C393" s="61"/>
      <c r="D393" s="69"/>
      <c r="E393" s="69"/>
      <c r="F393" s="69"/>
      <c r="G393" s="69"/>
      <c r="H393" s="69"/>
    </row>
    <row r="394" spans="1:8">
      <c r="A394" s="187"/>
      <c r="B394" s="68"/>
      <c r="C394" s="61"/>
      <c r="D394" s="69"/>
      <c r="E394" s="69"/>
      <c r="F394" s="69"/>
      <c r="G394" s="69"/>
      <c r="H394" s="69"/>
    </row>
    <row r="395" spans="1:8">
      <c r="A395" s="187"/>
      <c r="B395" s="68"/>
      <c r="C395" s="61"/>
      <c r="D395" s="69"/>
      <c r="E395" s="69"/>
      <c r="F395" s="69"/>
      <c r="G395" s="69"/>
      <c r="H395" s="69"/>
    </row>
    <row r="396" spans="1:8">
      <c r="A396" s="187"/>
      <c r="B396" s="68"/>
      <c r="C396" s="61"/>
      <c r="D396" s="69"/>
      <c r="E396" s="69"/>
      <c r="F396" s="69"/>
      <c r="G396" s="69"/>
      <c r="H396" s="69"/>
    </row>
    <row r="397" spans="1:8">
      <c r="A397" s="187"/>
      <c r="B397" s="68"/>
      <c r="C397" s="61"/>
      <c r="D397" s="69"/>
      <c r="E397" s="69"/>
      <c r="F397" s="69"/>
      <c r="G397" s="69"/>
      <c r="H397" s="69"/>
    </row>
    <row r="398" spans="1:8">
      <c r="A398" s="187"/>
      <c r="B398" s="68"/>
      <c r="C398" s="61"/>
      <c r="D398" s="69"/>
      <c r="E398" s="69"/>
      <c r="F398" s="69"/>
      <c r="G398" s="69"/>
      <c r="H398" s="69"/>
    </row>
    <row r="399" spans="1:8">
      <c r="A399" s="187"/>
      <c r="B399" s="68"/>
      <c r="C399" s="61"/>
      <c r="D399" s="69"/>
      <c r="E399" s="69"/>
      <c r="F399" s="69"/>
      <c r="G399" s="69"/>
      <c r="H399" s="69"/>
    </row>
    <row r="400" spans="1:8">
      <c r="A400" s="187"/>
      <c r="B400" s="68"/>
      <c r="C400" s="61"/>
      <c r="D400" s="69"/>
      <c r="E400" s="69"/>
      <c r="F400" s="69"/>
      <c r="G400" s="69"/>
      <c r="H400" s="69"/>
    </row>
    <row r="401" spans="1:8">
      <c r="A401" s="187"/>
      <c r="B401" s="68"/>
      <c r="C401" s="61"/>
      <c r="D401" s="69"/>
      <c r="E401" s="69"/>
      <c r="F401" s="69"/>
      <c r="G401" s="69"/>
      <c r="H401" s="69"/>
    </row>
    <row r="402" spans="1:8">
      <c r="A402" s="187"/>
      <c r="B402" s="68"/>
      <c r="C402" s="61"/>
      <c r="D402" s="69"/>
      <c r="E402" s="69"/>
      <c r="F402" s="69"/>
      <c r="G402" s="69"/>
      <c r="H402" s="69"/>
    </row>
    <row r="403" spans="1:8">
      <c r="A403" s="187"/>
      <c r="B403" s="68"/>
      <c r="C403" s="61"/>
      <c r="D403" s="69"/>
      <c r="E403" s="69"/>
      <c r="F403" s="69"/>
      <c r="G403" s="69"/>
      <c r="H403" s="69"/>
    </row>
    <row r="404" spans="1:8">
      <c r="A404" s="187"/>
      <c r="B404" s="68"/>
      <c r="C404" s="61"/>
      <c r="D404" s="69"/>
      <c r="E404" s="69"/>
      <c r="F404" s="69"/>
      <c r="G404" s="69"/>
      <c r="H404" s="69"/>
    </row>
    <row r="405" spans="1:8">
      <c r="A405" s="187"/>
      <c r="B405" s="68"/>
      <c r="C405" s="61"/>
      <c r="D405" s="69"/>
      <c r="E405" s="69"/>
      <c r="F405" s="69"/>
      <c r="G405" s="69"/>
      <c r="H405" s="69"/>
    </row>
    <row r="406" spans="1:8">
      <c r="A406" s="187"/>
      <c r="B406" s="68"/>
      <c r="C406" s="61"/>
      <c r="D406" s="69"/>
      <c r="E406" s="69"/>
      <c r="F406" s="69"/>
      <c r="G406" s="69"/>
      <c r="H406" s="69"/>
    </row>
    <row r="407" spans="1:8">
      <c r="A407" s="187"/>
      <c r="B407" s="68"/>
      <c r="C407" s="61"/>
      <c r="D407" s="69"/>
      <c r="E407" s="69"/>
      <c r="F407" s="69"/>
      <c r="G407" s="69"/>
      <c r="H407" s="69"/>
    </row>
    <row r="408" spans="1:8">
      <c r="A408" s="187"/>
      <c r="B408" s="68"/>
      <c r="C408" s="61"/>
      <c r="D408" s="69"/>
      <c r="E408" s="69"/>
      <c r="F408" s="69"/>
      <c r="G408" s="69"/>
      <c r="H408" s="69"/>
    </row>
    <row r="409" spans="1:8">
      <c r="A409" s="187"/>
      <c r="B409" s="68"/>
      <c r="C409" s="61"/>
      <c r="D409" s="69"/>
      <c r="E409" s="69"/>
      <c r="F409" s="69"/>
      <c r="G409" s="69"/>
      <c r="H409" s="69"/>
    </row>
    <row r="410" spans="1:8">
      <c r="A410" s="187"/>
      <c r="B410" s="68"/>
      <c r="C410" s="61"/>
      <c r="D410" s="69"/>
      <c r="E410" s="69"/>
      <c r="F410" s="69"/>
      <c r="G410" s="69"/>
      <c r="H410" s="69"/>
    </row>
    <row r="411" spans="1:8">
      <c r="A411" s="187"/>
      <c r="B411" s="68"/>
      <c r="C411" s="61"/>
      <c r="D411" s="69"/>
      <c r="E411" s="69"/>
      <c r="F411" s="69"/>
      <c r="G411" s="69"/>
      <c r="H411" s="69"/>
    </row>
    <row r="412" spans="1:8">
      <c r="A412" s="187"/>
      <c r="B412" s="68"/>
      <c r="C412" s="61"/>
      <c r="D412" s="69"/>
      <c r="E412" s="69"/>
      <c r="F412" s="69"/>
      <c r="G412" s="69"/>
      <c r="H412" s="69"/>
    </row>
    <row r="413" spans="1:8">
      <c r="A413" s="187"/>
      <c r="B413" s="68"/>
      <c r="C413" s="61"/>
      <c r="D413" s="69"/>
      <c r="E413" s="69"/>
      <c r="F413" s="69"/>
      <c r="G413" s="69"/>
      <c r="H413" s="69"/>
    </row>
    <row r="414" spans="1:8">
      <c r="A414" s="187"/>
      <c r="B414" s="68"/>
      <c r="C414" s="61"/>
      <c r="D414" s="69"/>
      <c r="E414" s="69"/>
      <c r="F414" s="69"/>
      <c r="G414" s="69"/>
      <c r="H414" s="69"/>
    </row>
    <row r="415" spans="1:8">
      <c r="A415" s="187"/>
      <c r="B415" s="68"/>
      <c r="C415" s="61"/>
      <c r="D415" s="69"/>
      <c r="E415" s="69"/>
      <c r="F415" s="69"/>
      <c r="G415" s="69"/>
      <c r="H415" s="69"/>
    </row>
    <row r="416" spans="1:8">
      <c r="A416" s="187"/>
      <c r="B416" s="68"/>
      <c r="C416" s="61"/>
      <c r="D416" s="69"/>
      <c r="E416" s="69"/>
      <c r="F416" s="69"/>
      <c r="G416" s="69"/>
      <c r="H416" s="69"/>
    </row>
    <row r="417" spans="1:8">
      <c r="A417" s="187"/>
      <c r="B417" s="68"/>
      <c r="C417" s="61"/>
      <c r="D417" s="69"/>
      <c r="E417" s="69"/>
      <c r="F417" s="69"/>
      <c r="G417" s="69"/>
      <c r="H417" s="69"/>
    </row>
    <row r="418" spans="1:8">
      <c r="A418" s="187"/>
      <c r="B418" s="68"/>
      <c r="C418" s="61"/>
      <c r="D418" s="69"/>
      <c r="E418" s="69"/>
      <c r="F418" s="69"/>
      <c r="G418" s="69"/>
      <c r="H418" s="69"/>
    </row>
  </sheetData>
  <mergeCells count="2">
    <mergeCell ref="A1:G1"/>
    <mergeCell ref="A2:H2"/>
  </mergeCells>
  <hyperlinks>
    <hyperlink ref="H1" location="查询!A1" display="合计："/>
  </hyperlinks>
  <pageMargins left="0.75" right="0.75" top="1" bottom="1" header="0.509027777777778" footer="0.509027777777778"/>
  <pageSetup paperSize="9" orientation="portrait"/>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 个人版</Application>
  <HeadingPairs>
    <vt:vector size="2" baseType="variant">
      <vt:variant>
        <vt:lpstr>工作表</vt:lpstr>
      </vt:variant>
      <vt:variant>
        <vt:i4>17</vt:i4>
      </vt:variant>
    </vt:vector>
  </HeadingPairs>
  <TitlesOfParts>
    <vt:vector size="17" baseType="lpstr">
      <vt:lpstr>查询</vt:lpstr>
      <vt:lpstr>数据库</vt:lpstr>
      <vt:lpstr>数控铣 </vt:lpstr>
      <vt:lpstr>高速铣</vt:lpstr>
      <vt:lpstr>精雕</vt:lpstr>
      <vt:lpstr>电火花</vt:lpstr>
      <vt:lpstr>钻床 </vt:lpstr>
      <vt:lpstr>线切割 </vt:lpstr>
      <vt:lpstr>中走丝</vt:lpstr>
      <vt:lpstr>磨床</vt:lpstr>
      <vt:lpstr>精飞</vt:lpstr>
      <vt:lpstr>烧焊</vt:lpstr>
      <vt:lpstr>月总结</vt:lpstr>
      <vt:lpstr>厂内加工统计-2016</vt:lpstr>
      <vt:lpstr>数据图</vt:lpstr>
      <vt:lpstr>Sheet1</vt:lpstr>
      <vt:lpstr>精雕查找库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revision>1</cp:revision>
  <dcterms:created xsi:type="dcterms:W3CDTF">2015-01-24T06:08:00Z</dcterms:created>
  <dcterms:modified xsi:type="dcterms:W3CDTF">2017-09-06T03:29:29Z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y fmtid="{D5CDD505-2E9C-101B-9397-08002B2CF9AE}" pid="3" name="KSOReadingLayout">
    <vt:bool>false</vt:bool>
  </property>
</Properties>
</file>