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Sheet1!$A$1:$Z$1</definedName>
  </definedNames>
  <calcPr calcId="152511"/>
</workbook>
</file>

<file path=xl/calcChain.xml><?xml version="1.0" encoding="utf-8"?>
<calcChain xmlns="http://schemas.openxmlformats.org/spreadsheetml/2006/main">
  <c r="AA193" i="1" l="1"/>
  <c r="R193" i="1"/>
  <c r="V193" i="1"/>
  <c r="U193" i="1" s="1"/>
  <c r="R194" i="1"/>
  <c r="V194" i="1"/>
  <c r="U194" i="1" s="1"/>
  <c r="R195" i="1"/>
  <c r="V195" i="1"/>
  <c r="U195" i="1" s="1"/>
  <c r="R196" i="1"/>
  <c r="V196" i="1"/>
  <c r="U196" i="1" s="1"/>
  <c r="R197" i="1"/>
  <c r="V197" i="1"/>
  <c r="U197" i="1" s="1"/>
  <c r="R198" i="1"/>
  <c r="V198" i="1"/>
  <c r="U198" i="1" s="1"/>
  <c r="R199" i="1"/>
  <c r="V199" i="1"/>
  <c r="U199" i="1" s="1"/>
  <c r="R200" i="1"/>
  <c r="V200" i="1"/>
  <c r="U200" i="1" s="1"/>
  <c r="R201" i="1"/>
  <c r="V201" i="1"/>
  <c r="U201" i="1" s="1"/>
  <c r="R202" i="1"/>
  <c r="V202" i="1"/>
  <c r="U202" i="1" s="1"/>
  <c r="R203" i="1"/>
  <c r="V203" i="1"/>
  <c r="U203" i="1" s="1"/>
  <c r="R204" i="1"/>
  <c r="V204" i="1"/>
  <c r="U204" i="1" s="1"/>
  <c r="AA185" i="1"/>
  <c r="R185" i="1"/>
  <c r="V185" i="1"/>
  <c r="U185" i="1" s="1"/>
  <c r="R186" i="1"/>
  <c r="V186" i="1"/>
  <c r="U186" i="1" s="1"/>
  <c r="R187" i="1"/>
  <c r="R188" i="1"/>
  <c r="V188" i="1"/>
  <c r="U188" i="1" s="1"/>
  <c r="R189" i="1"/>
  <c r="U189" i="1"/>
  <c r="V189" i="1"/>
  <c r="Y189" i="1"/>
  <c r="Z189" i="1" s="1"/>
  <c r="R190" i="1"/>
  <c r="V190" i="1"/>
  <c r="U190" i="1" s="1"/>
  <c r="R191" i="1"/>
  <c r="U191" i="1"/>
  <c r="Y191" i="1" s="1"/>
  <c r="Z191" i="1" s="1"/>
  <c r="V191" i="1"/>
  <c r="Y203" i="1" l="1"/>
  <c r="Z203" i="1" s="1"/>
  <c r="Y201" i="1"/>
  <c r="Z201" i="1" s="1"/>
  <c r="Y199" i="1"/>
  <c r="Z199" i="1" s="1"/>
  <c r="Y197" i="1"/>
  <c r="Z197" i="1" s="1"/>
  <c r="Y195" i="1"/>
  <c r="Z195" i="1" s="1"/>
  <c r="Y193" i="1"/>
  <c r="Z193" i="1" s="1"/>
  <c r="Y204" i="1"/>
  <c r="Z204" i="1" s="1"/>
  <c r="Y202" i="1"/>
  <c r="Z202" i="1" s="1"/>
  <c r="Y200" i="1"/>
  <c r="Z200" i="1" s="1"/>
  <c r="Y198" i="1"/>
  <c r="Z198" i="1" s="1"/>
  <c r="Y196" i="1"/>
  <c r="Z196" i="1" s="1"/>
  <c r="Y194" i="1"/>
  <c r="Z194" i="1" s="1"/>
  <c r="Y185" i="1"/>
  <c r="Z185" i="1" s="1"/>
  <c r="Y190" i="1"/>
  <c r="Z190" i="1" s="1"/>
  <c r="Y188" i="1"/>
  <c r="Z188" i="1" s="1"/>
  <c r="Y186" i="1"/>
  <c r="Z186" i="1" s="1"/>
  <c r="AA172" i="1"/>
  <c r="R172" i="1"/>
  <c r="V172" i="1"/>
  <c r="U172" i="1" s="1"/>
  <c r="R173" i="1"/>
  <c r="V173" i="1"/>
  <c r="U173" i="1" s="1"/>
  <c r="R174" i="1"/>
  <c r="V174" i="1"/>
  <c r="U174" i="1" s="1"/>
  <c r="R175" i="1"/>
  <c r="V175" i="1"/>
  <c r="U175" i="1" s="1"/>
  <c r="R176" i="1"/>
  <c r="V176" i="1"/>
  <c r="U176" i="1" s="1"/>
  <c r="R177" i="1"/>
  <c r="R178" i="1"/>
  <c r="V178" i="1"/>
  <c r="U178" i="1" s="1"/>
  <c r="R179" i="1"/>
  <c r="V179" i="1"/>
  <c r="U179" i="1" s="1"/>
  <c r="R180" i="1"/>
  <c r="U180" i="1"/>
  <c r="V180" i="1"/>
  <c r="Y180" i="1"/>
  <c r="Z180" i="1" s="1"/>
  <c r="R181" i="1"/>
  <c r="V181" i="1"/>
  <c r="U181" i="1" s="1"/>
  <c r="R182" i="1"/>
  <c r="U182" i="1"/>
  <c r="V182" i="1"/>
  <c r="Y182" i="1"/>
  <c r="Z182" i="1" s="1"/>
  <c r="R183" i="1"/>
  <c r="V183" i="1"/>
  <c r="U183" i="1" s="1"/>
  <c r="Y178" i="1" l="1"/>
  <c r="Z178" i="1" s="1"/>
  <c r="Y176" i="1"/>
  <c r="Z176" i="1" s="1"/>
  <c r="Y174" i="1"/>
  <c r="Z174" i="1" s="1"/>
  <c r="Y172" i="1"/>
  <c r="Z172" i="1" s="1"/>
  <c r="Y183" i="1"/>
  <c r="Z183" i="1" s="1"/>
  <c r="Y181" i="1"/>
  <c r="Z181" i="1" s="1"/>
  <c r="Y179" i="1"/>
  <c r="Z179" i="1" s="1"/>
  <c r="Y175" i="1"/>
  <c r="Z175" i="1" s="1"/>
  <c r="Y173" i="1"/>
  <c r="Z173" i="1" s="1"/>
  <c r="AA166" i="1"/>
  <c r="R166" i="1"/>
  <c r="V166" i="1"/>
  <c r="U166" i="1" s="1"/>
  <c r="R167" i="1"/>
  <c r="R168" i="1"/>
  <c r="V168" i="1"/>
  <c r="U168" i="1" s="1"/>
  <c r="R169" i="1"/>
  <c r="U169" i="1"/>
  <c r="V169" i="1"/>
  <c r="Y169" i="1"/>
  <c r="Z169" i="1" s="1"/>
  <c r="R170" i="1"/>
  <c r="V170" i="1"/>
  <c r="U170" i="1" s="1"/>
  <c r="Y170" i="1" l="1"/>
  <c r="Z170" i="1" s="1"/>
  <c r="Y168" i="1"/>
  <c r="Z168" i="1" s="1"/>
  <c r="Y166" i="1"/>
  <c r="Z166" i="1" s="1"/>
  <c r="AA154" i="1"/>
  <c r="R154" i="1"/>
  <c r="V154" i="1"/>
  <c r="U154" i="1" s="1"/>
  <c r="R155" i="1"/>
  <c r="V155" i="1"/>
  <c r="U155" i="1" s="1"/>
  <c r="R156" i="1"/>
  <c r="V156" i="1"/>
  <c r="U156" i="1" s="1"/>
  <c r="Y156" i="1" s="1"/>
  <c r="Z156" i="1" s="1"/>
  <c r="R157" i="1"/>
  <c r="V157" i="1"/>
  <c r="U157" i="1" s="1"/>
  <c r="R158" i="1"/>
  <c r="V158" i="1"/>
  <c r="U158" i="1" s="1"/>
  <c r="R159" i="1"/>
  <c r="V159" i="1"/>
  <c r="U159" i="1" s="1"/>
  <c r="R160" i="1"/>
  <c r="V160" i="1"/>
  <c r="U160" i="1" s="1"/>
  <c r="R161" i="1"/>
  <c r="V161" i="1"/>
  <c r="U161" i="1" s="1"/>
  <c r="R162" i="1"/>
  <c r="U162" i="1"/>
  <c r="V162" i="1"/>
  <c r="Y162" i="1"/>
  <c r="Z162" i="1" s="1"/>
  <c r="R163" i="1"/>
  <c r="V163" i="1"/>
  <c r="U163" i="1" s="1"/>
  <c r="R164" i="1"/>
  <c r="V164" i="1"/>
  <c r="U164" i="1" s="1"/>
  <c r="Y164" i="1" l="1"/>
  <c r="Z164" i="1" s="1"/>
  <c r="Y160" i="1"/>
  <c r="Z160" i="1" s="1"/>
  <c r="Y158" i="1"/>
  <c r="Z158" i="1" s="1"/>
  <c r="Y154" i="1"/>
  <c r="Z154" i="1" s="1"/>
  <c r="Y163" i="1"/>
  <c r="Z163" i="1" s="1"/>
  <c r="Y161" i="1"/>
  <c r="Z161" i="1" s="1"/>
  <c r="Y159" i="1"/>
  <c r="Z159" i="1" s="1"/>
  <c r="Y157" i="1"/>
  <c r="Z157" i="1" s="1"/>
  <c r="Y155" i="1"/>
  <c r="Z155" i="1" s="1"/>
  <c r="R145" i="1"/>
  <c r="U145" i="1"/>
  <c r="V145" i="1"/>
  <c r="Y145" i="1"/>
  <c r="Z145" i="1" s="1"/>
  <c r="R146" i="1"/>
  <c r="V146" i="1"/>
  <c r="U146" i="1" s="1"/>
  <c r="R147" i="1"/>
  <c r="U147" i="1"/>
  <c r="V147" i="1"/>
  <c r="Y147" i="1"/>
  <c r="Z147" i="1" s="1"/>
  <c r="R148" i="1"/>
  <c r="V148" i="1"/>
  <c r="U148" i="1" s="1"/>
  <c r="R149" i="1"/>
  <c r="U149" i="1"/>
  <c r="V149" i="1"/>
  <c r="Y149" i="1"/>
  <c r="Z149" i="1" s="1"/>
  <c r="R150" i="1"/>
  <c r="V150" i="1"/>
  <c r="U150" i="1" s="1"/>
  <c r="R151" i="1"/>
  <c r="U151" i="1"/>
  <c r="V151" i="1"/>
  <c r="Y151" i="1"/>
  <c r="Z151" i="1" s="1"/>
  <c r="R152" i="1"/>
  <c r="V152" i="1"/>
  <c r="U152" i="1" s="1"/>
  <c r="AA145" i="1" l="1"/>
  <c r="Y152" i="1"/>
  <c r="Z152" i="1" s="1"/>
  <c r="Y150" i="1"/>
  <c r="Z150" i="1" s="1"/>
  <c r="Y148" i="1"/>
  <c r="Z148" i="1" s="1"/>
  <c r="Y146" i="1"/>
  <c r="Z146" i="1" s="1"/>
  <c r="V133" i="1"/>
  <c r="U133" i="1" s="1"/>
  <c r="Y133" i="1" s="1"/>
  <c r="Z133" i="1" s="1"/>
  <c r="R131" i="1"/>
  <c r="V131" i="1"/>
  <c r="U131" i="1" s="1"/>
  <c r="Y131" i="1" s="1"/>
  <c r="Z131" i="1" s="1"/>
  <c r="R132" i="1"/>
  <c r="V132" i="1"/>
  <c r="U132" i="1" s="1"/>
  <c r="Y132" i="1" s="1"/>
  <c r="Z132" i="1" s="1"/>
  <c r="R133" i="1"/>
  <c r="R134" i="1"/>
  <c r="V134" i="1"/>
  <c r="U134" i="1" s="1"/>
  <c r="Y134" i="1" s="1"/>
  <c r="Z134" i="1" s="1"/>
  <c r="R135" i="1"/>
  <c r="V135" i="1"/>
  <c r="U135" i="1" s="1"/>
  <c r="Y135" i="1" s="1"/>
  <c r="Z135" i="1" s="1"/>
  <c r="R136" i="1"/>
  <c r="V136" i="1"/>
  <c r="U136" i="1" s="1"/>
  <c r="Y136" i="1" s="1"/>
  <c r="Z136" i="1" s="1"/>
  <c r="R137" i="1"/>
  <c r="V137" i="1"/>
  <c r="U137" i="1" s="1"/>
  <c r="Y137" i="1" s="1"/>
  <c r="Z137" i="1" s="1"/>
  <c r="R138" i="1"/>
  <c r="V138" i="1"/>
  <c r="U138" i="1" s="1"/>
  <c r="Y138" i="1" s="1"/>
  <c r="Z138" i="1" s="1"/>
  <c r="R139" i="1"/>
  <c r="V139" i="1"/>
  <c r="U139" i="1" s="1"/>
  <c r="Y139" i="1" s="1"/>
  <c r="Z139" i="1" s="1"/>
  <c r="R140" i="1"/>
  <c r="V140" i="1"/>
  <c r="U140" i="1" s="1"/>
  <c r="Y140" i="1" s="1"/>
  <c r="Z140" i="1" s="1"/>
  <c r="R141" i="1"/>
  <c r="V141" i="1"/>
  <c r="U141" i="1" s="1"/>
  <c r="Y141" i="1" s="1"/>
  <c r="Z141" i="1" s="1"/>
  <c r="R142" i="1"/>
  <c r="V142" i="1"/>
  <c r="U142" i="1" s="1"/>
  <c r="Y142" i="1" s="1"/>
  <c r="Z142" i="1" s="1"/>
  <c r="R143" i="1"/>
  <c r="V143" i="1"/>
  <c r="U143" i="1" s="1"/>
  <c r="Y143" i="1" s="1"/>
  <c r="Z143" i="1" s="1"/>
  <c r="AA131" i="1" l="1"/>
  <c r="U97" i="1"/>
  <c r="V97" i="1"/>
  <c r="R97" i="1"/>
  <c r="U96" i="1"/>
  <c r="V96" i="1"/>
  <c r="R96" i="1"/>
  <c r="U95" i="1"/>
  <c r="V95" i="1"/>
  <c r="R95" i="1"/>
  <c r="U94" i="1"/>
  <c r="V94" i="1"/>
  <c r="R94" i="1"/>
  <c r="U93" i="1"/>
  <c r="V93" i="1"/>
  <c r="R93" i="1"/>
  <c r="U92" i="1"/>
  <c r="V92" i="1"/>
  <c r="R92" i="1"/>
  <c r="U91" i="1"/>
  <c r="V91" i="1"/>
  <c r="R91" i="1"/>
  <c r="U89" i="1"/>
  <c r="V89" i="1"/>
  <c r="R89" i="1"/>
  <c r="U88" i="1"/>
  <c r="V88" i="1"/>
  <c r="R88" i="1"/>
  <c r="U87" i="1"/>
  <c r="V87" i="1"/>
  <c r="R87" i="1"/>
  <c r="U86" i="1"/>
  <c r="V86" i="1"/>
  <c r="R86" i="1"/>
  <c r="Y86" i="1" l="1"/>
  <c r="Y88" i="1"/>
  <c r="Z88" i="1" s="1"/>
  <c r="Y91" i="1"/>
  <c r="Z91" i="1" s="1"/>
  <c r="Y93" i="1"/>
  <c r="Z93" i="1" s="1"/>
  <c r="Y95" i="1"/>
  <c r="Z95" i="1" s="1"/>
  <c r="Y97" i="1"/>
  <c r="Z97" i="1" s="1"/>
  <c r="Y87" i="1"/>
  <c r="Z87" i="1" s="1"/>
  <c r="Y89" i="1"/>
  <c r="Z89" i="1" s="1"/>
  <c r="Y92" i="1"/>
  <c r="Z92" i="1" s="1"/>
  <c r="Y94" i="1"/>
  <c r="Z94" i="1" s="1"/>
  <c r="Y96" i="1"/>
  <c r="Z96" i="1" s="1"/>
  <c r="Z86" i="1"/>
  <c r="AA86" i="1" l="1"/>
  <c r="R116" i="1"/>
  <c r="V116" i="1"/>
  <c r="U116" i="1" s="1"/>
  <c r="Y116" i="1" s="1"/>
  <c r="Z116" i="1" s="1"/>
  <c r="R117" i="1"/>
  <c r="V117" i="1"/>
  <c r="U117" i="1" s="1"/>
  <c r="Y117" i="1" s="1"/>
  <c r="Z117" i="1" s="1"/>
  <c r="R118" i="1"/>
  <c r="V118" i="1"/>
  <c r="U118" i="1" s="1"/>
  <c r="Y118" i="1" s="1"/>
  <c r="Z118" i="1" s="1"/>
  <c r="R119" i="1"/>
  <c r="V119" i="1"/>
  <c r="U119" i="1" s="1"/>
  <c r="Y119" i="1" s="1"/>
  <c r="Z119" i="1" s="1"/>
  <c r="R120" i="1"/>
  <c r="V120" i="1"/>
  <c r="U120" i="1" s="1"/>
  <c r="Y120" i="1" s="1"/>
  <c r="Z120" i="1" s="1"/>
  <c r="R121" i="1"/>
  <c r="V121" i="1"/>
  <c r="U121" i="1" s="1"/>
  <c r="Y121" i="1" s="1"/>
  <c r="Z121" i="1" s="1"/>
  <c r="R122" i="1"/>
  <c r="V122" i="1"/>
  <c r="U122" i="1" s="1"/>
  <c r="Y122" i="1" s="1"/>
  <c r="Z122" i="1" s="1"/>
  <c r="R123" i="1"/>
  <c r="V123" i="1"/>
  <c r="U123" i="1" s="1"/>
  <c r="Y123" i="1" s="1"/>
  <c r="Z123" i="1" s="1"/>
  <c r="R124" i="1"/>
  <c r="V124" i="1"/>
  <c r="U124" i="1" s="1"/>
  <c r="Y124" i="1" s="1"/>
  <c r="Z124" i="1" s="1"/>
  <c r="R125" i="1"/>
  <c r="V125" i="1"/>
  <c r="U125" i="1" s="1"/>
  <c r="Y125" i="1" s="1"/>
  <c r="Z125" i="1" s="1"/>
  <c r="R126" i="1"/>
  <c r="V126" i="1"/>
  <c r="U126" i="1" s="1"/>
  <c r="Y126" i="1" s="1"/>
  <c r="Z126" i="1" s="1"/>
  <c r="R127" i="1"/>
  <c r="V127" i="1"/>
  <c r="U127" i="1" s="1"/>
  <c r="Y127" i="1" s="1"/>
  <c r="Z127" i="1" s="1"/>
  <c r="R128" i="1"/>
  <c r="V128" i="1"/>
  <c r="U128" i="1" s="1"/>
  <c r="Y128" i="1" s="1"/>
  <c r="Z128" i="1" s="1"/>
  <c r="R129" i="1"/>
  <c r="V129" i="1"/>
  <c r="U129" i="1" s="1"/>
  <c r="Y129" i="1" s="1"/>
  <c r="Z129" i="1" s="1"/>
  <c r="R106" i="1"/>
  <c r="V106" i="1"/>
  <c r="U106" i="1" s="1"/>
  <c r="Y106" i="1" s="1"/>
  <c r="Z106" i="1" s="1"/>
  <c r="R107" i="1"/>
  <c r="R108" i="1"/>
  <c r="V108" i="1"/>
  <c r="U108" i="1" s="1"/>
  <c r="Y108" i="1" s="1"/>
  <c r="Z108" i="1" s="1"/>
  <c r="R109" i="1"/>
  <c r="V109" i="1"/>
  <c r="U109" i="1" s="1"/>
  <c r="Y109" i="1" s="1"/>
  <c r="Z109" i="1" s="1"/>
  <c r="R110" i="1"/>
  <c r="V110" i="1"/>
  <c r="U110" i="1" s="1"/>
  <c r="Y110" i="1" s="1"/>
  <c r="Z110" i="1" s="1"/>
  <c r="R111" i="1"/>
  <c r="V111" i="1"/>
  <c r="U111" i="1" s="1"/>
  <c r="Y111" i="1" s="1"/>
  <c r="Z111" i="1" s="1"/>
  <c r="R112" i="1"/>
  <c r="V112" i="1"/>
  <c r="U112" i="1" s="1"/>
  <c r="Y112" i="1" s="1"/>
  <c r="Z112" i="1" s="1"/>
  <c r="R113" i="1"/>
  <c r="V113" i="1"/>
  <c r="U113" i="1" s="1"/>
  <c r="Y113" i="1" s="1"/>
  <c r="Z113" i="1" s="1"/>
  <c r="R114" i="1"/>
  <c r="V114" i="1"/>
  <c r="U114" i="1" s="1"/>
  <c r="Y114" i="1" s="1"/>
  <c r="Z114" i="1" s="1"/>
  <c r="AA106" i="1" l="1"/>
  <c r="AA116" i="1"/>
  <c r="V100" i="1"/>
  <c r="U100" i="1" s="1"/>
  <c r="Y100" i="1" s="1"/>
  <c r="V101" i="1"/>
  <c r="V102" i="1"/>
  <c r="U102" i="1" s="1"/>
  <c r="Y102" i="1" s="1"/>
  <c r="V103" i="1"/>
  <c r="U103" i="1" s="1"/>
  <c r="V104" i="1"/>
  <c r="U104" i="1" s="1"/>
  <c r="Y104" i="1" s="1"/>
  <c r="R99" i="1"/>
  <c r="R100" i="1"/>
  <c r="R101" i="1"/>
  <c r="R102" i="1"/>
  <c r="R103" i="1"/>
  <c r="R104" i="1"/>
  <c r="Y103" i="1" l="1"/>
  <c r="U101" i="1"/>
  <c r="Y101" i="1" s="1"/>
  <c r="Z103" i="1"/>
  <c r="Z104" i="1"/>
  <c r="Z102" i="1"/>
  <c r="Z100" i="1"/>
  <c r="V75" i="1"/>
  <c r="V77" i="1"/>
  <c r="U77" i="1" s="1"/>
  <c r="V78" i="1"/>
  <c r="V79" i="1"/>
  <c r="U79" i="1" s="1"/>
  <c r="Y79" i="1" s="1"/>
  <c r="Z79" i="1" s="1"/>
  <c r="V80" i="1"/>
  <c r="V81" i="1"/>
  <c r="U81" i="1" s="1"/>
  <c r="V82" i="1"/>
  <c r="V83" i="1"/>
  <c r="U83" i="1" s="1"/>
  <c r="Y83" i="1" s="1"/>
  <c r="Z83" i="1" s="1"/>
  <c r="V84" i="1"/>
  <c r="R75" i="1"/>
  <c r="R76" i="1"/>
  <c r="R77" i="1"/>
  <c r="R78" i="1"/>
  <c r="R79" i="1"/>
  <c r="R80" i="1"/>
  <c r="R81" i="1"/>
  <c r="R82" i="1"/>
  <c r="R83" i="1"/>
  <c r="R84" i="1"/>
  <c r="Y81" i="1" l="1"/>
  <c r="Z81" i="1" s="1"/>
  <c r="Y77" i="1"/>
  <c r="Z77" i="1" s="1"/>
  <c r="U84" i="1"/>
  <c r="Y84" i="1" s="1"/>
  <c r="Z84" i="1" s="1"/>
  <c r="U82" i="1"/>
  <c r="Y82" i="1" s="1"/>
  <c r="Z82" i="1" s="1"/>
  <c r="U80" i="1"/>
  <c r="Y80" i="1" s="1"/>
  <c r="Z80" i="1" s="1"/>
  <c r="U78" i="1"/>
  <c r="Y78" i="1" s="1"/>
  <c r="Z78" i="1" s="1"/>
  <c r="U75" i="1"/>
  <c r="Y75" i="1" s="1"/>
  <c r="Z101" i="1"/>
  <c r="AA99" i="1"/>
  <c r="V62" i="1"/>
  <c r="V63" i="1"/>
  <c r="V64" i="1"/>
  <c r="V65" i="1"/>
  <c r="V66" i="1"/>
  <c r="V67" i="1"/>
  <c r="V68" i="1"/>
  <c r="V69" i="1"/>
  <c r="V70" i="1"/>
  <c r="V71" i="1"/>
  <c r="V72" i="1"/>
  <c r="V73" i="1"/>
  <c r="R62" i="1"/>
  <c r="R63" i="1"/>
  <c r="R64" i="1"/>
  <c r="R65" i="1"/>
  <c r="R66" i="1"/>
  <c r="R67" i="1"/>
  <c r="R68" i="1"/>
  <c r="R69" i="1"/>
  <c r="R70" i="1"/>
  <c r="R71" i="1"/>
  <c r="R72" i="1"/>
  <c r="R73" i="1"/>
  <c r="AA75" i="1" l="1"/>
  <c r="Z75" i="1"/>
  <c r="U72" i="1"/>
  <c r="Y72" i="1" s="1"/>
  <c r="Z72" i="1" s="1"/>
  <c r="U70" i="1"/>
  <c r="Y70" i="1" s="1"/>
  <c r="Z70" i="1" s="1"/>
  <c r="U68" i="1"/>
  <c r="Y68" i="1" s="1"/>
  <c r="Z68" i="1" s="1"/>
  <c r="U66" i="1"/>
  <c r="Y66" i="1" s="1"/>
  <c r="Z66" i="1" s="1"/>
  <c r="U64" i="1"/>
  <c r="Y64" i="1" s="1"/>
  <c r="Z64" i="1" s="1"/>
  <c r="U62" i="1"/>
  <c r="Y62" i="1" s="1"/>
  <c r="U73" i="1"/>
  <c r="Y73" i="1" s="1"/>
  <c r="Z73" i="1" s="1"/>
  <c r="U71" i="1"/>
  <c r="Y71" i="1" s="1"/>
  <c r="Z71" i="1" s="1"/>
  <c r="Y69" i="1"/>
  <c r="Z69" i="1" s="1"/>
  <c r="U69" i="1"/>
  <c r="U67" i="1"/>
  <c r="Y67" i="1" s="1"/>
  <c r="Z67" i="1" s="1"/>
  <c r="U65" i="1"/>
  <c r="Y65" i="1" s="1"/>
  <c r="Z65" i="1" s="1"/>
  <c r="U63" i="1"/>
  <c r="Y63" i="1" s="1"/>
  <c r="Z63" i="1" s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V46" i="1"/>
  <c r="V45" i="1"/>
  <c r="V44" i="1"/>
  <c r="V43" i="1"/>
  <c r="V3" i="1"/>
  <c r="V4" i="1"/>
  <c r="V5" i="1"/>
  <c r="V6" i="1"/>
  <c r="V8" i="1"/>
  <c r="V9" i="1"/>
  <c r="V10" i="1"/>
  <c r="V11" i="1"/>
  <c r="V12" i="1"/>
  <c r="V13" i="1"/>
  <c r="V14" i="1"/>
  <c r="V15" i="1"/>
  <c r="V16" i="1"/>
  <c r="V17" i="1"/>
  <c r="V18" i="1"/>
  <c r="V19" i="1"/>
  <c r="V21" i="1"/>
  <c r="V22" i="1"/>
  <c r="V23" i="1"/>
  <c r="V24" i="1"/>
  <c r="V25" i="1"/>
  <c r="V26" i="1"/>
  <c r="V27" i="1"/>
  <c r="V29" i="1"/>
  <c r="V30" i="1"/>
  <c r="V31" i="1"/>
  <c r="V32" i="1"/>
  <c r="V33" i="1"/>
  <c r="V34" i="1"/>
  <c r="V35" i="1"/>
  <c r="V36" i="1"/>
  <c r="V38" i="1"/>
  <c r="V39" i="1"/>
  <c r="V40" i="1"/>
  <c r="V41" i="1"/>
  <c r="V42" i="1"/>
  <c r="V2" i="1"/>
  <c r="R38" i="1"/>
  <c r="R39" i="1"/>
  <c r="R40" i="1"/>
  <c r="R41" i="1"/>
  <c r="R42" i="1"/>
  <c r="R43" i="1"/>
  <c r="R44" i="1"/>
  <c r="R45" i="1"/>
  <c r="R46" i="1"/>
  <c r="R29" i="1"/>
  <c r="R30" i="1"/>
  <c r="R31" i="1"/>
  <c r="R32" i="1"/>
  <c r="R33" i="1"/>
  <c r="R34" i="1"/>
  <c r="R35" i="1"/>
  <c r="R36" i="1"/>
  <c r="AA62" i="1" l="1"/>
  <c r="Z62" i="1"/>
  <c r="U2" i="1"/>
  <c r="Y2" i="1"/>
  <c r="Z2" i="1" s="1"/>
  <c r="U41" i="1"/>
  <c r="Y41" i="1" s="1"/>
  <c r="Z41" i="1" s="1"/>
  <c r="U39" i="1"/>
  <c r="Y39" i="1" s="1"/>
  <c r="Z39" i="1" s="1"/>
  <c r="U36" i="1"/>
  <c r="Y36" i="1" s="1"/>
  <c r="Z36" i="1" s="1"/>
  <c r="U34" i="1"/>
  <c r="Y34" i="1" s="1"/>
  <c r="Z34" i="1" s="1"/>
  <c r="U32" i="1"/>
  <c r="Y32" i="1" s="1"/>
  <c r="Z32" i="1" s="1"/>
  <c r="U30" i="1"/>
  <c r="Y30" i="1" s="1"/>
  <c r="Z30" i="1" s="1"/>
  <c r="U27" i="1"/>
  <c r="Y27" i="1" s="1"/>
  <c r="Z27" i="1" s="1"/>
  <c r="U25" i="1"/>
  <c r="Y25" i="1" s="1"/>
  <c r="Z25" i="1" s="1"/>
  <c r="U23" i="1"/>
  <c r="Y23" i="1" s="1"/>
  <c r="Z23" i="1" s="1"/>
  <c r="U21" i="1"/>
  <c r="Y21" i="1" s="1"/>
  <c r="Z21" i="1" s="1"/>
  <c r="U18" i="1"/>
  <c r="Y18" i="1" s="1"/>
  <c r="Z18" i="1" s="1"/>
  <c r="U16" i="1"/>
  <c r="Y16" i="1" s="1"/>
  <c r="Z16" i="1" s="1"/>
  <c r="U14" i="1"/>
  <c r="Y14" i="1" s="1"/>
  <c r="Z14" i="1" s="1"/>
  <c r="U12" i="1"/>
  <c r="Y12" i="1" s="1"/>
  <c r="Z12" i="1" s="1"/>
  <c r="U10" i="1"/>
  <c r="Y10" i="1" s="1"/>
  <c r="Z10" i="1" s="1"/>
  <c r="U8" i="1"/>
  <c r="Y8" i="1" s="1"/>
  <c r="Z8" i="1" s="1"/>
  <c r="U5" i="1"/>
  <c r="Y5" i="1" s="1"/>
  <c r="Z5" i="1" s="1"/>
  <c r="U3" i="1"/>
  <c r="Y3" i="1" s="1"/>
  <c r="Z3" i="1" s="1"/>
  <c r="U44" i="1"/>
  <c r="Y44" i="1" s="1"/>
  <c r="Z44" i="1" s="1"/>
  <c r="U46" i="1"/>
  <c r="Y46" i="1"/>
  <c r="Z46" i="1" s="1"/>
  <c r="U60" i="1"/>
  <c r="Y60" i="1" s="1"/>
  <c r="Z60" i="1" s="1"/>
  <c r="U58" i="1"/>
  <c r="Y58" i="1" s="1"/>
  <c r="Z58" i="1" s="1"/>
  <c r="U56" i="1"/>
  <c r="Y56" i="1" s="1"/>
  <c r="Z56" i="1" s="1"/>
  <c r="U54" i="1"/>
  <c r="Y54" i="1"/>
  <c r="Z54" i="1" s="1"/>
  <c r="U52" i="1"/>
  <c r="Y52" i="1" s="1"/>
  <c r="Z52" i="1" s="1"/>
  <c r="U50" i="1"/>
  <c r="Y50" i="1" s="1"/>
  <c r="Z50" i="1" s="1"/>
  <c r="U48" i="1"/>
  <c r="Y48" i="1" s="1"/>
  <c r="U42" i="1"/>
  <c r="Y42" i="1" s="1"/>
  <c r="Z42" i="1" s="1"/>
  <c r="U40" i="1"/>
  <c r="Y40" i="1" s="1"/>
  <c r="Z40" i="1" s="1"/>
  <c r="U38" i="1"/>
  <c r="Y38" i="1" s="1"/>
  <c r="Z38" i="1" s="1"/>
  <c r="U35" i="1"/>
  <c r="Y35" i="1" s="1"/>
  <c r="Z35" i="1" s="1"/>
  <c r="U33" i="1"/>
  <c r="Y33" i="1"/>
  <c r="Z33" i="1" s="1"/>
  <c r="U31" i="1"/>
  <c r="Y31" i="1" s="1"/>
  <c r="Z31" i="1" s="1"/>
  <c r="U29" i="1"/>
  <c r="Y29" i="1" s="1"/>
  <c r="U26" i="1"/>
  <c r="Y26" i="1" s="1"/>
  <c r="Z26" i="1" s="1"/>
  <c r="U24" i="1"/>
  <c r="Y24" i="1"/>
  <c r="U22" i="1"/>
  <c r="Y22" i="1" s="1"/>
  <c r="Z22" i="1" s="1"/>
  <c r="U19" i="1"/>
  <c r="Y19" i="1" s="1"/>
  <c r="Z19" i="1" s="1"/>
  <c r="U17" i="1"/>
  <c r="Y17" i="1" s="1"/>
  <c r="Z17" i="1" s="1"/>
  <c r="U15" i="1"/>
  <c r="Y15" i="1"/>
  <c r="Z15" i="1" s="1"/>
  <c r="U13" i="1"/>
  <c r="Y13" i="1" s="1"/>
  <c r="Z13" i="1" s="1"/>
  <c r="U11" i="1"/>
  <c r="Y11" i="1" s="1"/>
  <c r="Z11" i="1" s="1"/>
  <c r="U9" i="1"/>
  <c r="Y9" i="1" s="1"/>
  <c r="Z9" i="1" s="1"/>
  <c r="U6" i="1"/>
  <c r="Y6" i="1" s="1"/>
  <c r="Z6" i="1" s="1"/>
  <c r="Y4" i="1"/>
  <c r="Z4" i="1" s="1"/>
  <c r="U4" i="1"/>
  <c r="U43" i="1"/>
  <c r="Y43" i="1" s="1"/>
  <c r="Z43" i="1" s="1"/>
  <c r="U45" i="1"/>
  <c r="Y45" i="1" s="1"/>
  <c r="Z45" i="1" s="1"/>
  <c r="U59" i="1"/>
  <c r="Y59" i="1" s="1"/>
  <c r="Z59" i="1" s="1"/>
  <c r="U57" i="1"/>
  <c r="Y57" i="1" s="1"/>
  <c r="Z57" i="1" s="1"/>
  <c r="U55" i="1"/>
  <c r="Y55" i="1" s="1"/>
  <c r="Z55" i="1" s="1"/>
  <c r="U53" i="1"/>
  <c r="Y53" i="1" s="1"/>
  <c r="Z53" i="1" s="1"/>
  <c r="U51" i="1"/>
  <c r="Y51" i="1" s="1"/>
  <c r="Z51" i="1" s="1"/>
  <c r="U49" i="1"/>
  <c r="Y49" i="1" s="1"/>
  <c r="Z49" i="1" s="1"/>
  <c r="R21" i="1"/>
  <c r="R22" i="1"/>
  <c r="R23" i="1"/>
  <c r="R24" i="1"/>
  <c r="R25" i="1"/>
  <c r="R26" i="1"/>
  <c r="R27" i="1"/>
  <c r="AA48" i="1" l="1"/>
  <c r="Z48" i="1"/>
  <c r="AA21" i="1"/>
  <c r="Z24" i="1"/>
  <c r="AA29" i="1"/>
  <c r="Z29" i="1"/>
  <c r="R15" i="1"/>
  <c r="R16" i="1"/>
  <c r="R17" i="1"/>
  <c r="R18" i="1"/>
  <c r="R19" i="1"/>
  <c r="AA14" i="1" l="1"/>
  <c r="R8" i="1"/>
  <c r="R9" i="1"/>
  <c r="R10" i="1"/>
  <c r="R11" i="1"/>
  <c r="R12" i="1"/>
  <c r="R13" i="1"/>
  <c r="AA8" i="1" l="1"/>
  <c r="R3" i="1"/>
  <c r="R4" i="1"/>
  <c r="R5" i="1"/>
  <c r="R6" i="1"/>
  <c r="R2" i="1"/>
  <c r="AA2" i="1" l="1"/>
</calcChain>
</file>

<file path=xl/sharedStrings.xml><?xml version="1.0" encoding="utf-8"?>
<sst xmlns="http://schemas.openxmlformats.org/spreadsheetml/2006/main" count="763" uniqueCount="188">
  <si>
    <t>商品名称</t>
  </si>
  <si>
    <t>商品ID</t>
  </si>
  <si>
    <t>货号</t>
  </si>
  <si>
    <t>浏览量</t>
  </si>
  <si>
    <t>访客数</t>
  </si>
  <si>
    <t>下单客户数</t>
  </si>
  <si>
    <t>下单单量</t>
  </si>
  <si>
    <t>下单商品件数</t>
  </si>
  <si>
    <t>下单金额</t>
  </si>
  <si>
    <t>商品页成交转化率</t>
  </si>
  <si>
    <t>商品关注量</t>
  </si>
  <si>
    <t>UV价值</t>
  </si>
  <si>
    <t>好评率</t>
  </si>
  <si>
    <t>类目点击次数</t>
  </si>
  <si>
    <t>搜索点击次数</t>
  </si>
  <si>
    <t>最近上架时间</t>
  </si>
  <si>
    <t>-</t>
  </si>
  <si>
    <t>11172779404</t>
  </si>
  <si>
    <t>东兴馆 越南G7咖啡 原装进口正品特浓 中原三合一速溶咖啡  卡布奇诺味</t>
  </si>
  <si>
    <t>2016-12-23</t>
  </si>
  <si>
    <t>11290175977</t>
  </si>
  <si>
    <t>东起 红木牙签盒可爱家居客厅牙签筒中式便携餐厅办公室牙签瓶</t>
  </si>
  <si>
    <t>2017-02-08</t>
  </si>
  <si>
    <t>11172779406</t>
  </si>
  <si>
    <t>11153281145</t>
  </si>
  <si>
    <t>东起 花梨木线香炉 居家沉香炉卧香炉熏香炉木质香炉</t>
  </si>
  <si>
    <t>2016-12-19</t>
  </si>
  <si>
    <t>10894537531</t>
  </si>
  <si>
    <t>东起 天然芽庄沉香线香 熏香线香 盘香 红木礼盒 香薰礼盒卧室香薰</t>
  </si>
  <si>
    <t>2017-01-23</t>
  </si>
  <si>
    <t>成交单价</t>
    <phoneticPr fontId="1" type="noConversion"/>
  </si>
  <si>
    <t>单件成本</t>
    <phoneticPr fontId="1" type="noConversion"/>
  </si>
  <si>
    <t>物流成本</t>
    <phoneticPr fontId="1" type="noConversion"/>
  </si>
  <si>
    <t>包装成本</t>
    <phoneticPr fontId="1" type="noConversion"/>
  </si>
  <si>
    <t>预计净利润</t>
    <phoneticPr fontId="1" type="noConversion"/>
  </si>
  <si>
    <t>利润比例</t>
    <phoneticPr fontId="1" type="noConversion"/>
  </si>
  <si>
    <t>日期</t>
    <phoneticPr fontId="1" type="noConversion"/>
  </si>
  <si>
    <t>当日总利润</t>
    <phoneticPr fontId="1" type="noConversion"/>
  </si>
  <si>
    <t>11280855504</t>
  </si>
  <si>
    <t>越风情 越南排糖 408g 夹心排糖 越南糖 零食糖果椰蓉 越南特产</t>
  </si>
  <si>
    <t>2017-02-06</t>
  </si>
  <si>
    <t>10665432564</t>
  </si>
  <si>
    <t>东兴馆 红木纸巾盒 龙凤木雕镂空抽纸盒150 抽 家用复古实木收纳盒  个性定制餐巾盒</t>
  </si>
  <si>
    <t>2016-09-11</t>
  </si>
  <si>
    <t>11153281146</t>
  </si>
  <si>
    <t>11052845360</t>
  </si>
  <si>
    <t>东起 花梨木线香盒木质熏香盒红木卧香炉沉香线香盒筷子盒香座</t>
  </si>
  <si>
    <t>2016-11-30</t>
  </si>
  <si>
    <t>11052810156</t>
  </si>
  <si>
    <t>10665420882</t>
  </si>
  <si>
    <t>东兴馆 红木纸巾盒 龙凤素面抽纸盒120 抽 复古实木收纳盒 个性定制餐巾盒</t>
  </si>
  <si>
    <t>10205415157</t>
  </si>
  <si>
    <t>东兴馆 越南进口 椰子咖啡糖200g 越南糖果 休闲糖果喜糖 越南特产休闲硬糖</t>
  </si>
  <si>
    <t>2017-02-13</t>
  </si>
  <si>
    <t>10181621345</t>
  </si>
  <si>
    <t>10198007367</t>
  </si>
  <si>
    <t>东兴馆 越南进口新新花生豆 五种口味 罐装花生米 进口零食品 香脆花生豆</t>
  </si>
  <si>
    <t>2016-12-27</t>
  </si>
  <si>
    <t>10211732759</t>
  </si>
  <si>
    <t>10198133647</t>
  </si>
  <si>
    <t>东兴馆  泰和梅兰榴莲椰子糖250g 榴莲味 椰子味 越南特产 越南糖 进口零食糖果</t>
  </si>
  <si>
    <t>2017-01-13</t>
  </si>
  <si>
    <t>11095581317</t>
  </si>
  <si>
    <t>东起 东兴馆 红木线香筒 沉香线香存香筒  礼佛供佛香道居家办公熏香摆件</t>
  </si>
  <si>
    <t>2016-12-08</t>
  </si>
  <si>
    <t>11098345898</t>
  </si>
  <si>
    <t>东起 东兴馆 红木香炉香插 实木香盒香座 线香炉 沉香炉 实木点香器</t>
  </si>
  <si>
    <t>11265763579</t>
  </si>
  <si>
    <t>东淘环保健康餐具筷子 5双喜庆礼盒装无漆大红酸枝原木红木实木筷子</t>
  </si>
  <si>
    <t>2017-01-21</t>
  </si>
  <si>
    <t>11186546342</t>
  </si>
  <si>
    <t>东兴馆 红木纸巾盒 家用木质纸巾盒 复古实木收纳盒抽纸盒 办公室纸巾盒 支持LOGO定制</t>
  </si>
  <si>
    <t>2016-12-26</t>
  </si>
  <si>
    <t>11173259923</t>
  </si>
  <si>
    <t>东兴馆 越南进口新新腰果 坚果零食252克 芥末味 椰子味</t>
  </si>
  <si>
    <t>10898213919</t>
  </si>
  <si>
    <t>2016-10-31</t>
  </si>
  <si>
    <t>10674622314</t>
  </si>
  <si>
    <t>东兴馆 葫芦香插香座  线香盘香铜香炉 多功能点香器 金黄色香托</t>
  </si>
  <si>
    <t>2016-09-13</t>
  </si>
  <si>
    <t>11375867555</t>
  </si>
  <si>
    <t>东兴馆  越南进口Lipo利葡牛奶味鸡蛋面包片饼干 进口休闲零食品</t>
  </si>
  <si>
    <t>2017-02-20</t>
  </si>
  <si>
    <t>11052845361</t>
  </si>
  <si>
    <t>11172570150</t>
  </si>
  <si>
    <t>2017-01-04</t>
  </si>
  <si>
    <t>11183424136</t>
  </si>
  <si>
    <t>【东兴馆】泰和 越南进口菠萝蜜干210g袋装  越南特产进口零食</t>
  </si>
  <si>
    <t>东起 花梨木香薰炉 普提纹沉香炉香盒 居家休闲实木线香炉 办公熏香炉</t>
  </si>
  <si>
    <t>11098345897</t>
  </si>
  <si>
    <t>10898213918</t>
  </si>
  <si>
    <t>11183424135</t>
  </si>
  <si>
    <t>11052810153</t>
  </si>
  <si>
    <t>11115365316</t>
  </si>
  <si>
    <t>2016-12-11</t>
  </si>
  <si>
    <t>11172570151</t>
  </si>
  <si>
    <t>10386538647</t>
  </si>
  <si>
    <t>【鑫宇】益朵金花茶叶子套装礼盒装</t>
  </si>
  <si>
    <t>2016-06-12</t>
  </si>
  <si>
    <t>10386512731</t>
  </si>
  <si>
    <t>【鑫宇】益朵金花茶圆装玻璃瓶礼盒装</t>
  </si>
  <si>
    <t>2016-06-13</t>
  </si>
  <si>
    <t>总成本</t>
    <phoneticPr fontId="1" type="noConversion"/>
  </si>
  <si>
    <t>11185295197</t>
  </si>
  <si>
    <t>【东兴馆】天新发 越南进口菠萝干 颗大饱满  越南特产休闲零食 干果蜜饯零食</t>
  </si>
  <si>
    <t>11052458640</t>
  </si>
  <si>
    <t>东起 东兴馆 水沉香盘香 48单盘 佛香熏香道 室内专用香薰 沉香盘香</t>
  </si>
  <si>
    <t>10894537530</t>
  </si>
  <si>
    <t>11185295198</t>
  </si>
  <si>
    <t>11153281144</t>
  </si>
  <si>
    <t>10679382251</t>
  </si>
  <si>
    <t>东兴馆 沉香线香 熏香线香  红木礼盒10克装 香薰礼盒卧室香薰 21cm沉香线香</t>
  </si>
  <si>
    <t>2016-09-14</t>
  </si>
  <si>
    <t>11172570152</t>
  </si>
  <si>
    <t>东兴馆 lipo 越南进口面包干300g lipo面包片饼干 越南特产休闲零食</t>
  </si>
  <si>
    <t>东起 花梨木香薰炉 普提纹沉香炉香盒 居家休闲实木质线香炉 办公熏香炉</t>
  </si>
  <si>
    <t>11280855505</t>
  </si>
  <si>
    <t>越风情 越南排糖408g 夹心排糖 越南特产糖果 进口休闲零食 糖果椰蓉</t>
  </si>
  <si>
    <t>11190697649</t>
  </si>
  <si>
    <t>东起 保健球手球健身球 木质花梨木中老年人实木手玩星按摩器 按摩球太极手转球</t>
  </si>
  <si>
    <t>11153281147</t>
  </si>
  <si>
    <t>10674622313</t>
  </si>
  <si>
    <t>11095581318</t>
  </si>
  <si>
    <t>10665435969</t>
  </si>
  <si>
    <t>11349054113</t>
  </si>
  <si>
    <t>【买三送1】天新发 越南菠萝蜜干 芭蕉干 蔬果干 芋头干 越南特产进口休闲零食</t>
  </si>
  <si>
    <t>2017-02-17</t>
  </si>
  <si>
    <t>11463678902</t>
  </si>
  <si>
    <t>东起 野生料沉香线香  室内香佛香熏香 办公居家礼佛安神香薰  净化除味香味持久</t>
  </si>
  <si>
    <t>2017-03-01</t>
  </si>
  <si>
    <t>11286396000</t>
  </si>
  <si>
    <t>2017-02-07</t>
  </si>
  <si>
    <t>11281581365</t>
  </si>
  <si>
    <t>东兴馆 中原g7咖啡 越南原装进口正品特浓 三合一速溶咖啡</t>
  </si>
  <si>
    <t>11172779403</t>
  </si>
  <si>
    <t>10696004895</t>
  </si>
  <si>
    <t>东兴馆 红木杯垫 直径9CM 花梨木实木茶垫 碗垫 隔热垫  茶具杯托 6片一套</t>
  </si>
  <si>
    <t>2016-09-19</t>
  </si>
  <si>
    <t>佣金比例</t>
    <phoneticPr fontId="1" type="noConversion"/>
  </si>
  <si>
    <t>扣点佣金</t>
    <phoneticPr fontId="1" type="noConversion"/>
  </si>
  <si>
    <t>11185672677</t>
  </si>
  <si>
    <t>东兴馆 新新 越南进口花生豆 五种口味 罐装花生米 进口休闲零食品 烧烤味花生豆</t>
  </si>
  <si>
    <t>11052909932</t>
  </si>
  <si>
    <t>东起 古典简约名片夹笔筒方形笔筒桌面笔桶收纳盒工具办公文具用品</t>
  </si>
  <si>
    <t>11252626482</t>
  </si>
  <si>
    <t>东兴馆 泰和 梅兰越南椰子糖果250g装 越南特产糖果 榴莲味椰子味 进口休闲零食</t>
  </si>
  <si>
    <t>东起 花梨木熏香炉 木质线香盒 家用卧香炉香插 礼佛办公香具</t>
  </si>
  <si>
    <t>11093472694</t>
  </si>
  <si>
    <t>东起 天然红土沉香线香  室内香佛香熏香 净化除味香味持久 办公居家礼佛安神香薰</t>
  </si>
  <si>
    <t>10696004898</t>
  </si>
  <si>
    <t>11052810152</t>
  </si>
  <si>
    <t>10198059311</t>
  </si>
  <si>
    <t>10198092296</t>
  </si>
  <si>
    <t>10198020330</t>
  </si>
  <si>
    <t>2017-03-08</t>
  </si>
  <si>
    <t>10130969754</t>
  </si>
  <si>
    <t>10240042897</t>
  </si>
  <si>
    <t>10200384873</t>
  </si>
  <si>
    <t>10190116831</t>
  </si>
  <si>
    <t>10187636627</t>
  </si>
  <si>
    <t>东起 天然包壳沉香线香  室内香办公居家安神香薰 精品高油 自然打卷 净化除味香味持久</t>
  </si>
  <si>
    <t>10188276132</t>
  </si>
  <si>
    <t>10187937530</t>
  </si>
  <si>
    <t>10187623347</t>
  </si>
  <si>
    <t>10131142144</t>
  </si>
  <si>
    <t>10898213920</t>
  </si>
  <si>
    <t>东兴馆 红木纸巾盒 家用木质抽纸盒 复古实木收纳盒抽纸盒 办公室纸巾盒 支持LO</t>
  </si>
  <si>
    <t>11172959643</t>
  </si>
  <si>
    <t>11093682103</t>
  </si>
  <si>
    <t>东起 土沉沉香线香  室内香佛香线香盘香 净化除味香味持久 办公居家礼佛安神香薰</t>
  </si>
  <si>
    <t>10678871823</t>
  </si>
  <si>
    <t>东兴馆 莲花荷叶香炉香座 陶瓷香炉 沉香线香盘香香插香器 含底座</t>
  </si>
  <si>
    <t>10679382252</t>
  </si>
  <si>
    <t>东兴馆 新新 越南进口腰果150克装 椰子芥末腰果 进口休闲零食</t>
  </si>
  <si>
    <t>11095561402</t>
  </si>
  <si>
    <t>东起 古琴香薰炉点香器 黑檀木薰香炉沉香炉线香炉 木质卧香炉</t>
  </si>
  <si>
    <t>11052878444</t>
  </si>
  <si>
    <t>东起 红木名片夹楠木名片手实木商务名片座创意办公摆件</t>
  </si>
  <si>
    <t>11052845362</t>
  </si>
  <si>
    <t>东兴馆 红木纸巾盒 龙凤木雕镂空抽纸盒180 抽 家用复古实木收纳盒  个性定制餐巾盒</t>
  </si>
  <si>
    <t>东兴馆 中原g7咖啡 越南原装正品进口特浓 三合一速溶咖啡G7</t>
  </si>
  <si>
    <t>11052909929</t>
  </si>
  <si>
    <t>东兴馆 红木纸巾盒 家用木质抽纸盒 复古实木收纳盒抽纸盒  支持LOGO定制</t>
  </si>
  <si>
    <t>11168935624</t>
  </si>
  <si>
    <t>11172201419</t>
  </si>
  <si>
    <t>东兴馆 天新发 越南芋头干230g袋装 进口休闲零食 越南特产 干果蜜饯零食</t>
  </si>
  <si>
    <t>11095512330</t>
  </si>
  <si>
    <t>东起 花梨木线香盒 木质熏香炉 莲花雕纹沉香盘香炉 家用香炉 带防火棉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</si>
</sst>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ck">
        <color rgb="FFFF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178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10" fontId="0" fillId="2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77" fontId="0" fillId="3" borderId="2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3" borderId="2" xfId="0" applyNumberFormat="1" applyFill="1" applyBorder="1" applyAlignment="1">
      <alignment horizontal="center"/>
    </xf>
    <xf numFmtId="10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177" fontId="0" fillId="2" borderId="0" xfId="0" applyNumberFormat="1" applyFill="1" applyAlignment="1">
      <alignment horizontal="center" vertical="center" wrapText="1"/>
    </xf>
    <xf numFmtId="177" fontId="0" fillId="2" borderId="0" xfId="0" applyNumberForma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/>
    </xf>
    <xf numFmtId="176" fontId="3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9" fontId="0" fillId="2" borderId="0" xfId="0" applyNumberFormat="1" applyFill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9" fontId="0" fillId="4" borderId="0" xfId="0" applyNumberFormat="1" applyFill="1" applyAlignment="1">
      <alignment horizontal="center" vertical="center" wrapText="1"/>
    </xf>
    <xf numFmtId="177" fontId="0" fillId="4" borderId="0" xfId="0" applyNumberFormat="1" applyFill="1" applyAlignment="1">
      <alignment horizontal="center" vertical="center" wrapText="1"/>
    </xf>
    <xf numFmtId="10" fontId="0" fillId="4" borderId="0" xfId="0" applyNumberFormat="1" applyFill="1" applyAlignment="1">
      <alignment horizontal="center" vertical="center" wrapText="1"/>
    </xf>
    <xf numFmtId="2" fontId="0" fillId="0" borderId="0" xfId="0" applyNumberFormat="1" applyAlignment="1">
      <alignment horizontal="right"/>
    </xf>
    <xf numFmtId="0" fontId="0" fillId="0" borderId="0" xfId="0" applyAlignment="1"/>
    <xf numFmtId="177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4"/>
  <sheetViews>
    <sheetView tabSelected="1" zoomScaleNormal="100" workbookViewId="0">
      <pane ySplit="1" topLeftCell="A188" activePane="bottomLeft" state="frozen"/>
      <selection pane="bottomLeft" activeCell="X211" sqref="X211"/>
    </sheetView>
  </sheetViews>
  <sheetFormatPr defaultRowHeight="13.5" x14ac:dyDescent="0.15"/>
  <cols>
    <col min="1" max="1" width="14.5" style="15" bestFit="1" customWidth="1"/>
    <col min="2" max="2" width="34.25" style="15" customWidth="1"/>
    <col min="3" max="3" width="3" style="15" customWidth="1"/>
    <col min="4" max="4" width="4.625" style="15" customWidth="1"/>
    <col min="5" max="5" width="4.875" style="15" customWidth="1"/>
    <col min="6" max="6" width="5" style="15" customWidth="1"/>
    <col min="7" max="7" width="4.25" style="15" customWidth="1"/>
    <col min="8" max="8" width="5.375" style="15" customWidth="1"/>
    <col min="9" max="9" width="8.875" style="18" customWidth="1"/>
    <col min="10" max="10" width="9.625" style="15" customWidth="1"/>
    <col min="11" max="11" width="5" style="15" customWidth="1"/>
    <col min="12" max="12" width="7.25" style="15" customWidth="1"/>
    <col min="13" max="13" width="8.25" style="15" customWidth="1"/>
    <col min="14" max="14" width="5.125" style="15" customWidth="1"/>
    <col min="15" max="15" width="4.125" style="15" customWidth="1"/>
    <col min="16" max="16" width="4.75" style="1" customWidth="1"/>
    <col min="17" max="17" width="10.625" style="2" customWidth="1"/>
    <col min="18" max="18" width="10.5" style="15" customWidth="1"/>
    <col min="19" max="19" width="8.5" style="15" customWidth="1"/>
    <col min="20" max="21" width="8.5" style="38" customWidth="1"/>
    <col min="22" max="22" width="8.5" style="28" customWidth="1"/>
    <col min="23" max="23" width="6.25" style="15" customWidth="1"/>
    <col min="24" max="24" width="7.125" style="15" customWidth="1"/>
    <col min="25" max="25" width="10.375" style="15" customWidth="1"/>
    <col min="26" max="26" width="11" style="5" customWidth="1"/>
    <col min="27" max="27" width="11.125" style="15" customWidth="1"/>
    <col min="28" max="16384" width="9" style="15"/>
  </cols>
  <sheetData>
    <row r="1" spans="1:27" s="7" customFormat="1" ht="81" x14ac:dyDescent="0.15">
      <c r="A1" s="7" t="s">
        <v>1</v>
      </c>
      <c r="B1" s="7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  <c r="Q1" s="9" t="s">
        <v>36</v>
      </c>
      <c r="R1" s="7" t="s">
        <v>30</v>
      </c>
      <c r="S1" s="7" t="s">
        <v>31</v>
      </c>
      <c r="T1" s="7" t="s">
        <v>138</v>
      </c>
      <c r="U1" s="7" t="s">
        <v>139</v>
      </c>
      <c r="V1" s="7" t="s">
        <v>102</v>
      </c>
      <c r="W1" s="7" t="s">
        <v>32</v>
      </c>
      <c r="X1" s="7" t="s">
        <v>33</v>
      </c>
      <c r="Y1" s="7" t="s">
        <v>34</v>
      </c>
      <c r="Z1" s="10" t="s">
        <v>35</v>
      </c>
      <c r="AA1" s="7" t="s">
        <v>37</v>
      </c>
    </row>
    <row r="2" spans="1:27" ht="40.5" x14ac:dyDescent="0.15">
      <c r="A2" s="15" t="s">
        <v>17</v>
      </c>
      <c r="B2" s="15" t="s">
        <v>18</v>
      </c>
      <c r="C2" s="15" t="s">
        <v>16</v>
      </c>
      <c r="D2" s="3">
        <v>6</v>
      </c>
      <c r="E2" s="3">
        <v>4</v>
      </c>
      <c r="F2" s="3">
        <v>1</v>
      </c>
      <c r="G2" s="3">
        <v>1</v>
      </c>
      <c r="H2" s="3">
        <v>5</v>
      </c>
      <c r="I2" s="17">
        <v>45</v>
      </c>
      <c r="J2" s="5">
        <v>0.25</v>
      </c>
      <c r="K2" s="15">
        <v>0</v>
      </c>
      <c r="L2" s="4">
        <v>11.25</v>
      </c>
      <c r="M2" s="5">
        <v>0</v>
      </c>
      <c r="N2" s="15">
        <v>0</v>
      </c>
      <c r="O2" s="15">
        <v>0</v>
      </c>
      <c r="P2" s="1" t="s">
        <v>19</v>
      </c>
      <c r="Q2" s="72">
        <v>20170227</v>
      </c>
      <c r="R2" s="15">
        <f>I2/H2</f>
        <v>9</v>
      </c>
      <c r="S2" s="15">
        <v>6</v>
      </c>
      <c r="T2" s="46">
        <v>0.05</v>
      </c>
      <c r="U2" s="38">
        <f>V2*T2</f>
        <v>1.5</v>
      </c>
      <c r="V2" s="28">
        <f>H2*S2</f>
        <v>30</v>
      </c>
      <c r="W2" s="15">
        <v>4</v>
      </c>
      <c r="X2" s="15">
        <v>1.2</v>
      </c>
      <c r="Y2" s="4">
        <f>(I2-V2-W2-X2-U2)</f>
        <v>8.3000000000000007</v>
      </c>
      <c r="Z2" s="5">
        <f>(Y2/V2)</f>
        <v>0.27666666666666667</v>
      </c>
      <c r="AA2" s="74">
        <f>SUM(Y2:Y6)</f>
        <v>206.12</v>
      </c>
    </row>
    <row r="3" spans="1:27" ht="40.5" x14ac:dyDescent="0.15">
      <c r="A3" s="15" t="s">
        <v>20</v>
      </c>
      <c r="B3" s="15" t="s">
        <v>21</v>
      </c>
      <c r="C3" s="15" t="s">
        <v>16</v>
      </c>
      <c r="D3" s="3">
        <v>6</v>
      </c>
      <c r="E3" s="3">
        <v>2</v>
      </c>
      <c r="F3" s="3">
        <v>1</v>
      </c>
      <c r="G3" s="3">
        <v>1</v>
      </c>
      <c r="H3" s="3">
        <v>1</v>
      </c>
      <c r="I3" s="17">
        <v>9.9</v>
      </c>
      <c r="J3" s="5">
        <v>0.5</v>
      </c>
      <c r="K3" s="15">
        <v>0</v>
      </c>
      <c r="L3" s="4">
        <v>4.95</v>
      </c>
      <c r="M3" s="6">
        <v>1</v>
      </c>
      <c r="N3" s="3">
        <v>2</v>
      </c>
      <c r="O3" s="15">
        <v>0</v>
      </c>
      <c r="P3" s="1" t="s">
        <v>22</v>
      </c>
      <c r="Q3" s="72"/>
      <c r="R3" s="15">
        <f>I3/H3</f>
        <v>9.9</v>
      </c>
      <c r="S3" s="15">
        <v>6</v>
      </c>
      <c r="T3" s="46">
        <v>0.08</v>
      </c>
      <c r="U3" s="38">
        <f>V3*T3</f>
        <v>0.48</v>
      </c>
      <c r="V3" s="28">
        <f t="shared" ref="V3:V66" si="0">H3*S3</f>
        <v>6</v>
      </c>
      <c r="W3" s="38">
        <v>4</v>
      </c>
      <c r="X3" s="38">
        <v>1.2</v>
      </c>
      <c r="Y3" s="4">
        <f>(I3-V3-W3-X3-U3)</f>
        <v>-1.7799999999999996</v>
      </c>
      <c r="Z3" s="5">
        <f>(Y3/V3)</f>
        <v>-0.29666666666666658</v>
      </c>
      <c r="AA3" s="74"/>
    </row>
    <row r="4" spans="1:27" ht="40.5" x14ac:dyDescent="0.15">
      <c r="A4" s="15" t="s">
        <v>23</v>
      </c>
      <c r="B4" s="15" t="s">
        <v>18</v>
      </c>
      <c r="C4" s="15" t="s">
        <v>16</v>
      </c>
      <c r="D4" s="3">
        <v>12</v>
      </c>
      <c r="E4" s="3">
        <v>9</v>
      </c>
      <c r="F4" s="3">
        <v>1</v>
      </c>
      <c r="G4" s="3">
        <v>1</v>
      </c>
      <c r="H4" s="3">
        <v>1</v>
      </c>
      <c r="I4" s="17">
        <v>65</v>
      </c>
      <c r="J4" s="5">
        <v>0.1111111111111111</v>
      </c>
      <c r="K4" s="15">
        <v>0</v>
      </c>
      <c r="L4" s="4">
        <v>7.22</v>
      </c>
      <c r="M4" s="6">
        <v>1</v>
      </c>
      <c r="N4" s="3">
        <v>2</v>
      </c>
      <c r="O4" s="3">
        <v>2</v>
      </c>
      <c r="P4" s="1" t="s">
        <v>19</v>
      </c>
      <c r="Q4" s="72"/>
      <c r="R4" s="15">
        <f>I4/H4</f>
        <v>65</v>
      </c>
      <c r="S4" s="15">
        <v>50</v>
      </c>
      <c r="T4" s="46">
        <v>0.05</v>
      </c>
      <c r="U4" s="38">
        <f>V4*T4</f>
        <v>2.5</v>
      </c>
      <c r="V4" s="28">
        <f t="shared" si="0"/>
        <v>50</v>
      </c>
      <c r="W4" s="38">
        <v>4</v>
      </c>
      <c r="X4" s="38">
        <v>1.2</v>
      </c>
      <c r="Y4" s="4">
        <f>(I4-V4-W4-X4-U4)</f>
        <v>7.3000000000000007</v>
      </c>
      <c r="Z4" s="5">
        <f>(Y4/V4)</f>
        <v>0.14600000000000002</v>
      </c>
      <c r="AA4" s="74"/>
    </row>
    <row r="5" spans="1:27" ht="40.5" x14ac:dyDescent="0.15">
      <c r="A5" s="15" t="s">
        <v>24</v>
      </c>
      <c r="B5" s="15" t="s">
        <v>25</v>
      </c>
      <c r="C5" s="15" t="s">
        <v>16</v>
      </c>
      <c r="D5" s="3">
        <v>9</v>
      </c>
      <c r="E5" s="3">
        <v>5</v>
      </c>
      <c r="F5" s="3">
        <v>1</v>
      </c>
      <c r="G5" s="3">
        <v>1</v>
      </c>
      <c r="H5" s="3">
        <v>1</v>
      </c>
      <c r="I5" s="17">
        <v>39</v>
      </c>
      <c r="J5" s="5">
        <v>0.2</v>
      </c>
      <c r="K5" s="15">
        <v>0</v>
      </c>
      <c r="L5" s="4">
        <v>7.8</v>
      </c>
      <c r="M5" s="6">
        <v>1</v>
      </c>
      <c r="N5" s="3">
        <v>3</v>
      </c>
      <c r="O5" s="3">
        <v>1</v>
      </c>
      <c r="P5" s="1" t="s">
        <v>26</v>
      </c>
      <c r="Q5" s="72"/>
      <c r="R5" s="15">
        <f>I5/H5</f>
        <v>39</v>
      </c>
      <c r="S5" s="15">
        <v>20</v>
      </c>
      <c r="T5" s="46">
        <v>0.08</v>
      </c>
      <c r="U5" s="38">
        <f>V5*T5</f>
        <v>1.6</v>
      </c>
      <c r="V5" s="28">
        <f t="shared" si="0"/>
        <v>20</v>
      </c>
      <c r="W5" s="38">
        <v>4</v>
      </c>
      <c r="X5" s="38">
        <v>1.2</v>
      </c>
      <c r="Y5" s="4">
        <f>(I5-V5-W5-X5-U5)</f>
        <v>12.200000000000001</v>
      </c>
      <c r="Z5" s="5">
        <f>(Y5/V5)</f>
        <v>0.6100000000000001</v>
      </c>
      <c r="AA5" s="74"/>
    </row>
    <row r="6" spans="1:27" ht="40.5" x14ac:dyDescent="0.15">
      <c r="A6" s="15" t="s">
        <v>27</v>
      </c>
      <c r="B6" s="15" t="s">
        <v>28</v>
      </c>
      <c r="C6" s="15" t="s">
        <v>16</v>
      </c>
      <c r="D6" s="3">
        <v>9</v>
      </c>
      <c r="E6" s="3">
        <v>4</v>
      </c>
      <c r="F6" s="3">
        <v>1</v>
      </c>
      <c r="G6" s="3">
        <v>1</v>
      </c>
      <c r="H6" s="3">
        <v>1</v>
      </c>
      <c r="I6" s="17">
        <v>328</v>
      </c>
      <c r="J6" s="5">
        <v>0.25</v>
      </c>
      <c r="K6" s="15">
        <v>0</v>
      </c>
      <c r="L6" s="4">
        <v>82</v>
      </c>
      <c r="M6" s="5">
        <v>0.67</v>
      </c>
      <c r="N6" s="3">
        <v>1</v>
      </c>
      <c r="O6" s="3">
        <v>1</v>
      </c>
      <c r="P6" s="1" t="s">
        <v>29</v>
      </c>
      <c r="Q6" s="72"/>
      <c r="R6" s="15">
        <f>I6/H6</f>
        <v>328</v>
      </c>
      <c r="S6" s="15">
        <v>130</v>
      </c>
      <c r="T6" s="46">
        <v>0.08</v>
      </c>
      <c r="U6" s="38">
        <f>V6*T6</f>
        <v>10.4</v>
      </c>
      <c r="V6" s="28">
        <f t="shared" si="0"/>
        <v>130</v>
      </c>
      <c r="W6" s="15">
        <v>5</v>
      </c>
      <c r="X6" s="15">
        <v>2.5</v>
      </c>
      <c r="Y6" s="4">
        <f>(I6-V6-W6-X6-U6)</f>
        <v>180.1</v>
      </c>
      <c r="Z6" s="5">
        <f>(Y6/V6)</f>
        <v>1.3853846153846154</v>
      </c>
      <c r="AA6" s="74"/>
    </row>
    <row r="7" spans="1:27" s="11" customFormat="1" x14ac:dyDescent="0.15">
      <c r="I7" s="19"/>
      <c r="P7" s="12"/>
      <c r="Q7" s="13"/>
      <c r="T7" s="47"/>
      <c r="Y7" s="35"/>
      <c r="Z7" s="14"/>
    </row>
    <row r="8" spans="1:27" s="21" customFormat="1" x14ac:dyDescent="0.15">
      <c r="A8" s="21" t="s">
        <v>38</v>
      </c>
      <c r="B8" s="21" t="s">
        <v>39</v>
      </c>
      <c r="C8" s="21" t="s">
        <v>16</v>
      </c>
      <c r="D8" s="22">
        <v>6</v>
      </c>
      <c r="E8" s="22">
        <v>5</v>
      </c>
      <c r="F8" s="22">
        <v>1</v>
      </c>
      <c r="G8" s="22">
        <v>1</v>
      </c>
      <c r="H8" s="22">
        <v>2</v>
      </c>
      <c r="I8" s="23">
        <v>24</v>
      </c>
      <c r="J8" s="24">
        <v>0.2</v>
      </c>
      <c r="K8" s="21">
        <v>0</v>
      </c>
      <c r="L8" s="25">
        <v>4.8</v>
      </c>
      <c r="M8" s="24">
        <v>0</v>
      </c>
      <c r="N8" s="21">
        <v>0</v>
      </c>
      <c r="O8" s="22">
        <v>1</v>
      </c>
      <c r="P8" s="27" t="s">
        <v>40</v>
      </c>
      <c r="Q8" s="78">
        <v>20170301</v>
      </c>
      <c r="R8" s="15">
        <f t="shared" ref="R8:R71" si="1">I8/H8</f>
        <v>12</v>
      </c>
      <c r="S8" s="15">
        <v>4.5</v>
      </c>
      <c r="T8" s="46">
        <v>0.05</v>
      </c>
      <c r="U8" s="38">
        <f t="shared" ref="U8:U19" si="2">V8*T8</f>
        <v>0.45</v>
      </c>
      <c r="V8" s="28">
        <f t="shared" si="0"/>
        <v>9</v>
      </c>
      <c r="W8" s="21">
        <v>4</v>
      </c>
      <c r="X8" s="21">
        <v>0.9</v>
      </c>
      <c r="Y8" s="4">
        <f t="shared" ref="Y8:Y19" si="3">(I8-V8-W8-X8-U8)</f>
        <v>9.65</v>
      </c>
      <c r="Z8" s="5">
        <f t="shared" ref="Z8:Z19" si="4">(Y8/V8)</f>
        <v>1.0722222222222222</v>
      </c>
      <c r="AA8" s="77">
        <f>SUM(Y8:Y13)</f>
        <v>149.70000000000002</v>
      </c>
    </row>
    <row r="9" spans="1:27" s="21" customFormat="1" x14ac:dyDescent="0.15">
      <c r="A9" s="21" t="s">
        <v>41</v>
      </c>
      <c r="B9" s="21" t="s">
        <v>42</v>
      </c>
      <c r="C9" s="21" t="s">
        <v>16</v>
      </c>
      <c r="D9" s="22">
        <v>24</v>
      </c>
      <c r="E9" s="22">
        <v>12</v>
      </c>
      <c r="F9" s="22">
        <v>1</v>
      </c>
      <c r="G9" s="22">
        <v>1</v>
      </c>
      <c r="H9" s="22">
        <v>2</v>
      </c>
      <c r="I9" s="23">
        <v>118</v>
      </c>
      <c r="J9" s="24">
        <v>8.3333333333333329E-2</v>
      </c>
      <c r="K9" s="21">
        <v>0</v>
      </c>
      <c r="L9" s="25">
        <v>9.83</v>
      </c>
      <c r="M9" s="26">
        <v>1</v>
      </c>
      <c r="N9" s="21">
        <v>0</v>
      </c>
      <c r="O9" s="22">
        <v>1</v>
      </c>
      <c r="P9" s="27" t="s">
        <v>43</v>
      </c>
      <c r="Q9" s="78"/>
      <c r="R9" s="15">
        <f t="shared" si="1"/>
        <v>59</v>
      </c>
      <c r="S9" s="15">
        <v>18</v>
      </c>
      <c r="T9" s="46">
        <v>0.08</v>
      </c>
      <c r="U9" s="38">
        <f t="shared" si="2"/>
        <v>2.88</v>
      </c>
      <c r="V9" s="28">
        <f t="shared" si="0"/>
        <v>36</v>
      </c>
      <c r="W9" s="21">
        <v>4</v>
      </c>
      <c r="X9" s="21">
        <v>0.9</v>
      </c>
      <c r="Y9" s="4">
        <f t="shared" si="3"/>
        <v>74.22</v>
      </c>
      <c r="Z9" s="5">
        <f t="shared" si="4"/>
        <v>2.0616666666666665</v>
      </c>
      <c r="AA9" s="77"/>
    </row>
    <row r="10" spans="1:27" s="21" customFormat="1" x14ac:dyDescent="0.15">
      <c r="A10" s="21" t="s">
        <v>44</v>
      </c>
      <c r="B10" s="21" t="s">
        <v>25</v>
      </c>
      <c r="C10" s="21" t="s">
        <v>16</v>
      </c>
      <c r="D10" s="22">
        <v>2</v>
      </c>
      <c r="E10" s="22">
        <v>2</v>
      </c>
      <c r="F10" s="22">
        <v>1</v>
      </c>
      <c r="G10" s="22">
        <v>1</v>
      </c>
      <c r="H10" s="22">
        <v>1</v>
      </c>
      <c r="I10" s="23">
        <v>43</v>
      </c>
      <c r="J10" s="24">
        <v>0.5</v>
      </c>
      <c r="K10" s="21">
        <v>0</v>
      </c>
      <c r="L10" s="25">
        <v>21.5</v>
      </c>
      <c r="M10" s="24">
        <v>0</v>
      </c>
      <c r="N10" s="21">
        <v>0</v>
      </c>
      <c r="O10" s="21">
        <v>0</v>
      </c>
      <c r="P10" s="27" t="s">
        <v>26</v>
      </c>
      <c r="Q10" s="78"/>
      <c r="R10" s="15">
        <f t="shared" si="1"/>
        <v>43</v>
      </c>
      <c r="S10" s="15">
        <v>19</v>
      </c>
      <c r="T10" s="46">
        <v>0.08</v>
      </c>
      <c r="U10" s="38">
        <f t="shared" si="2"/>
        <v>1.52</v>
      </c>
      <c r="V10" s="28">
        <f t="shared" si="0"/>
        <v>19</v>
      </c>
      <c r="W10" s="21">
        <v>4</v>
      </c>
      <c r="X10" s="21">
        <v>1.2</v>
      </c>
      <c r="Y10" s="4">
        <f t="shared" si="3"/>
        <v>17.28</v>
      </c>
      <c r="Z10" s="5">
        <f t="shared" si="4"/>
        <v>0.90947368421052632</v>
      </c>
      <c r="AA10" s="77"/>
    </row>
    <row r="11" spans="1:27" s="21" customFormat="1" x14ac:dyDescent="0.15">
      <c r="A11" s="21" t="s">
        <v>45</v>
      </c>
      <c r="B11" s="21" t="s">
        <v>46</v>
      </c>
      <c r="C11" s="21" t="s">
        <v>16</v>
      </c>
      <c r="D11" s="22">
        <v>4</v>
      </c>
      <c r="E11" s="22">
        <v>1</v>
      </c>
      <c r="F11" s="22">
        <v>1</v>
      </c>
      <c r="G11" s="22">
        <v>1</v>
      </c>
      <c r="H11" s="22">
        <v>1</v>
      </c>
      <c r="I11" s="23">
        <v>31</v>
      </c>
      <c r="J11" s="26">
        <v>1</v>
      </c>
      <c r="K11" s="21">
        <v>0</v>
      </c>
      <c r="L11" s="25">
        <v>31</v>
      </c>
      <c r="M11" s="24">
        <v>0</v>
      </c>
      <c r="N11" s="21">
        <v>0</v>
      </c>
      <c r="O11" s="21">
        <v>0</v>
      </c>
      <c r="P11" s="27" t="s">
        <v>47</v>
      </c>
      <c r="Q11" s="78"/>
      <c r="R11" s="15">
        <f t="shared" si="1"/>
        <v>31</v>
      </c>
      <c r="S11" s="15">
        <v>19</v>
      </c>
      <c r="T11" s="46">
        <v>0.08</v>
      </c>
      <c r="U11" s="38">
        <f t="shared" si="2"/>
        <v>1.52</v>
      </c>
      <c r="V11" s="28">
        <f t="shared" si="0"/>
        <v>19</v>
      </c>
      <c r="W11" s="21">
        <v>4</v>
      </c>
      <c r="Y11" s="4">
        <f t="shared" si="3"/>
        <v>6.48</v>
      </c>
      <c r="Z11" s="5">
        <f t="shared" si="4"/>
        <v>0.34105263157894739</v>
      </c>
      <c r="AA11" s="77"/>
    </row>
    <row r="12" spans="1:27" s="21" customFormat="1" x14ac:dyDescent="0.15">
      <c r="A12" s="21" t="s">
        <v>48</v>
      </c>
      <c r="B12" s="21" t="s">
        <v>21</v>
      </c>
      <c r="C12" s="21" t="s">
        <v>16</v>
      </c>
      <c r="D12" s="22">
        <v>12</v>
      </c>
      <c r="E12" s="22">
        <v>4</v>
      </c>
      <c r="F12" s="22">
        <v>1</v>
      </c>
      <c r="G12" s="22">
        <v>1</v>
      </c>
      <c r="H12" s="22">
        <v>1</v>
      </c>
      <c r="I12" s="23">
        <v>18</v>
      </c>
      <c r="J12" s="24">
        <v>0.25</v>
      </c>
      <c r="K12" s="21">
        <v>0</v>
      </c>
      <c r="L12" s="25">
        <v>4.5</v>
      </c>
      <c r="M12" s="24">
        <v>0</v>
      </c>
      <c r="N12" s="22">
        <v>4</v>
      </c>
      <c r="O12" s="21">
        <v>0</v>
      </c>
      <c r="P12" s="27" t="s">
        <v>47</v>
      </c>
      <c r="Q12" s="78"/>
      <c r="R12" s="15">
        <f t="shared" si="1"/>
        <v>18</v>
      </c>
      <c r="S12" s="15">
        <v>3</v>
      </c>
      <c r="T12" s="46">
        <v>0.08</v>
      </c>
      <c r="U12" s="38">
        <f t="shared" si="2"/>
        <v>0.24</v>
      </c>
      <c r="V12" s="28">
        <f t="shared" si="0"/>
        <v>3</v>
      </c>
      <c r="W12" s="21">
        <v>4</v>
      </c>
      <c r="X12" s="21">
        <v>0.35</v>
      </c>
      <c r="Y12" s="4">
        <f t="shared" si="3"/>
        <v>10.41</v>
      </c>
      <c r="Z12" s="5">
        <f t="shared" si="4"/>
        <v>3.47</v>
      </c>
      <c r="AA12" s="77"/>
    </row>
    <row r="13" spans="1:27" s="21" customFormat="1" x14ac:dyDescent="0.15">
      <c r="A13" s="21" t="s">
        <v>49</v>
      </c>
      <c r="B13" s="21" t="s">
        <v>50</v>
      </c>
      <c r="C13" s="21" t="s">
        <v>16</v>
      </c>
      <c r="D13" s="22">
        <v>6</v>
      </c>
      <c r="E13" s="22">
        <v>2</v>
      </c>
      <c r="F13" s="22">
        <v>1</v>
      </c>
      <c r="G13" s="22">
        <v>1</v>
      </c>
      <c r="H13" s="22">
        <v>1</v>
      </c>
      <c r="I13" s="23">
        <v>56</v>
      </c>
      <c r="J13" s="24">
        <v>0.5</v>
      </c>
      <c r="K13" s="21">
        <v>0</v>
      </c>
      <c r="L13" s="25">
        <v>28</v>
      </c>
      <c r="M13" s="26">
        <v>1</v>
      </c>
      <c r="N13" s="21">
        <v>0</v>
      </c>
      <c r="O13" s="21">
        <v>0</v>
      </c>
      <c r="P13" s="27" t="s">
        <v>43</v>
      </c>
      <c r="Q13" s="78"/>
      <c r="R13" s="15">
        <f t="shared" si="1"/>
        <v>56</v>
      </c>
      <c r="S13" s="15">
        <v>18</v>
      </c>
      <c r="T13" s="46">
        <v>0.08</v>
      </c>
      <c r="U13" s="38">
        <f t="shared" si="2"/>
        <v>1.44</v>
      </c>
      <c r="V13" s="28">
        <f t="shared" si="0"/>
        <v>18</v>
      </c>
      <c r="W13" s="21">
        <v>4</v>
      </c>
      <c r="X13" s="21">
        <v>0.9</v>
      </c>
      <c r="Y13" s="4">
        <f t="shared" si="3"/>
        <v>31.66</v>
      </c>
      <c r="Z13" s="5">
        <f t="shared" si="4"/>
        <v>1.7588888888888889</v>
      </c>
      <c r="AA13" s="77"/>
    </row>
    <row r="14" spans="1:27" s="11" customFormat="1" x14ac:dyDescent="0.15">
      <c r="I14" s="19"/>
      <c r="P14" s="12"/>
      <c r="Q14" s="13"/>
      <c r="T14" s="47">
        <v>0.08</v>
      </c>
      <c r="U14" s="11">
        <f t="shared" si="2"/>
        <v>0</v>
      </c>
      <c r="V14" s="11">
        <f t="shared" si="0"/>
        <v>0</v>
      </c>
      <c r="W14" s="29"/>
      <c r="Y14" s="35">
        <f t="shared" si="3"/>
        <v>0</v>
      </c>
      <c r="Z14" s="14" t="e">
        <f t="shared" si="4"/>
        <v>#DIV/0!</v>
      </c>
      <c r="AA14" s="77">
        <f>SUM(Y14:Y19)</f>
        <v>113.616</v>
      </c>
    </row>
    <row r="15" spans="1:27" x14ac:dyDescent="0.15">
      <c r="A15" s="21" t="s">
        <v>51</v>
      </c>
      <c r="B15" s="21" t="s">
        <v>52</v>
      </c>
      <c r="C15" s="21" t="s">
        <v>16</v>
      </c>
      <c r="D15" s="22">
        <v>29</v>
      </c>
      <c r="E15" s="22">
        <v>9</v>
      </c>
      <c r="F15" s="22">
        <v>2</v>
      </c>
      <c r="G15" s="22">
        <v>2</v>
      </c>
      <c r="H15" s="22">
        <v>12</v>
      </c>
      <c r="I15" s="25">
        <v>102</v>
      </c>
      <c r="J15" s="24">
        <v>0.22222222222222221</v>
      </c>
      <c r="K15" s="21">
        <v>0</v>
      </c>
      <c r="L15" s="25">
        <v>11.33</v>
      </c>
      <c r="M15" s="26">
        <v>1</v>
      </c>
      <c r="N15" s="22">
        <v>2</v>
      </c>
      <c r="O15" s="21">
        <v>0</v>
      </c>
      <c r="P15" s="27" t="s">
        <v>53</v>
      </c>
      <c r="Q15" s="79">
        <v>20170302</v>
      </c>
      <c r="R15" s="15">
        <f t="shared" si="1"/>
        <v>8.5</v>
      </c>
      <c r="S15" s="15">
        <v>6.2</v>
      </c>
      <c r="T15" s="46">
        <v>0.05</v>
      </c>
      <c r="U15" s="38">
        <f t="shared" si="2"/>
        <v>3.7200000000000006</v>
      </c>
      <c r="V15" s="28">
        <f t="shared" si="0"/>
        <v>74.400000000000006</v>
      </c>
      <c r="W15" s="21">
        <v>-2</v>
      </c>
      <c r="X15" s="15">
        <v>1</v>
      </c>
      <c r="Y15" s="4">
        <f t="shared" si="3"/>
        <v>24.879999999999995</v>
      </c>
      <c r="Z15" s="5">
        <f t="shared" si="4"/>
        <v>0.33440860215053753</v>
      </c>
      <c r="AA15" s="77"/>
    </row>
    <row r="16" spans="1:27" x14ac:dyDescent="0.15">
      <c r="A16" s="21" t="s">
        <v>54</v>
      </c>
      <c r="B16" s="21" t="s">
        <v>21</v>
      </c>
      <c r="C16" s="21" t="s">
        <v>16</v>
      </c>
      <c r="D16" s="22">
        <v>52</v>
      </c>
      <c r="E16" s="22">
        <v>8</v>
      </c>
      <c r="F16" s="22">
        <v>2</v>
      </c>
      <c r="G16" s="22">
        <v>2</v>
      </c>
      <c r="H16" s="22">
        <v>8</v>
      </c>
      <c r="I16" s="25">
        <v>79.2</v>
      </c>
      <c r="J16" s="24">
        <v>0.25</v>
      </c>
      <c r="K16" s="21">
        <v>0</v>
      </c>
      <c r="L16" s="25">
        <v>9.9</v>
      </c>
      <c r="M16" s="26">
        <v>1</v>
      </c>
      <c r="N16" s="22">
        <v>13</v>
      </c>
      <c r="O16" s="21">
        <v>0</v>
      </c>
      <c r="P16" s="27" t="s">
        <v>22</v>
      </c>
      <c r="Q16" s="79"/>
      <c r="R16" s="15">
        <f t="shared" si="1"/>
        <v>9.9</v>
      </c>
      <c r="S16" s="15">
        <v>3</v>
      </c>
      <c r="T16" s="46">
        <v>0.08</v>
      </c>
      <c r="U16" s="38">
        <f t="shared" si="2"/>
        <v>1.92</v>
      </c>
      <c r="V16" s="28">
        <f t="shared" si="0"/>
        <v>24</v>
      </c>
      <c r="W16" s="21">
        <v>4</v>
      </c>
      <c r="X16" s="15">
        <v>1</v>
      </c>
      <c r="Y16" s="4">
        <f t="shared" si="3"/>
        <v>48.28</v>
      </c>
      <c r="Z16" s="5">
        <f t="shared" si="4"/>
        <v>2.0116666666666667</v>
      </c>
      <c r="AA16" s="77"/>
    </row>
    <row r="17" spans="1:27" x14ac:dyDescent="0.15">
      <c r="A17" s="21" t="s">
        <v>55</v>
      </c>
      <c r="B17" s="21" t="s">
        <v>56</v>
      </c>
      <c r="C17" s="21" t="s">
        <v>16</v>
      </c>
      <c r="D17" s="22">
        <v>12</v>
      </c>
      <c r="E17" s="22">
        <v>5</v>
      </c>
      <c r="F17" s="22">
        <v>1</v>
      </c>
      <c r="G17" s="22">
        <v>1</v>
      </c>
      <c r="H17" s="22">
        <v>3</v>
      </c>
      <c r="I17" s="25">
        <v>45</v>
      </c>
      <c r="J17" s="24">
        <v>0.2</v>
      </c>
      <c r="K17" s="21">
        <v>0</v>
      </c>
      <c r="L17" s="25">
        <v>9</v>
      </c>
      <c r="M17" s="26">
        <v>1</v>
      </c>
      <c r="N17" s="22">
        <v>2</v>
      </c>
      <c r="O17" s="21">
        <v>0</v>
      </c>
      <c r="P17" s="27" t="s">
        <v>57</v>
      </c>
      <c r="Q17" s="79"/>
      <c r="R17" s="15">
        <f t="shared" si="1"/>
        <v>15</v>
      </c>
      <c r="S17" s="15">
        <v>9.1</v>
      </c>
      <c r="T17" s="46">
        <v>0.08</v>
      </c>
      <c r="U17" s="38">
        <f t="shared" si="2"/>
        <v>2.1839999999999997</v>
      </c>
      <c r="V17" s="28">
        <f t="shared" si="0"/>
        <v>27.299999999999997</v>
      </c>
      <c r="W17" s="21">
        <v>4</v>
      </c>
      <c r="X17" s="15">
        <v>1</v>
      </c>
      <c r="Y17" s="4">
        <f t="shared" si="3"/>
        <v>10.516000000000004</v>
      </c>
      <c r="Z17" s="5">
        <f t="shared" si="4"/>
        <v>0.38520146520146537</v>
      </c>
      <c r="AA17" s="77"/>
    </row>
    <row r="18" spans="1:27" x14ac:dyDescent="0.15">
      <c r="A18" s="21" t="s">
        <v>58</v>
      </c>
      <c r="B18" s="21" t="s">
        <v>39</v>
      </c>
      <c r="C18" s="21" t="s">
        <v>16</v>
      </c>
      <c r="D18" s="22">
        <v>23</v>
      </c>
      <c r="E18" s="22">
        <v>11</v>
      </c>
      <c r="F18" s="22">
        <v>1</v>
      </c>
      <c r="G18" s="22">
        <v>1</v>
      </c>
      <c r="H18" s="22">
        <v>1</v>
      </c>
      <c r="I18" s="25">
        <v>39</v>
      </c>
      <c r="J18" s="24">
        <v>9.0909090909090912E-2</v>
      </c>
      <c r="K18" s="21">
        <v>0</v>
      </c>
      <c r="L18" s="25">
        <v>3.55</v>
      </c>
      <c r="M18" s="24">
        <v>0</v>
      </c>
      <c r="N18" s="22">
        <v>4</v>
      </c>
      <c r="O18" s="21">
        <v>0</v>
      </c>
      <c r="P18" s="27" t="s">
        <v>40</v>
      </c>
      <c r="Q18" s="79"/>
      <c r="R18" s="15">
        <f t="shared" si="1"/>
        <v>39</v>
      </c>
      <c r="S18" s="15">
        <v>9.6999999999999993</v>
      </c>
      <c r="T18" s="46">
        <v>0.05</v>
      </c>
      <c r="U18" s="38">
        <f t="shared" si="2"/>
        <v>0.48499999999999999</v>
      </c>
      <c r="V18" s="28">
        <f t="shared" si="0"/>
        <v>9.6999999999999993</v>
      </c>
      <c r="W18" s="21">
        <v>4</v>
      </c>
      <c r="X18" s="15">
        <v>1</v>
      </c>
      <c r="Y18" s="4">
        <f t="shared" si="3"/>
        <v>23.815000000000001</v>
      </c>
      <c r="Z18" s="5">
        <f t="shared" si="4"/>
        <v>2.4551546391752579</v>
      </c>
      <c r="AA18" s="77"/>
    </row>
    <row r="19" spans="1:27" x14ac:dyDescent="0.15">
      <c r="A19" s="21" t="s">
        <v>59</v>
      </c>
      <c r="B19" s="21" t="s">
        <v>60</v>
      </c>
      <c r="C19" s="21" t="s">
        <v>16</v>
      </c>
      <c r="D19" s="22">
        <v>14</v>
      </c>
      <c r="E19" s="22">
        <v>5</v>
      </c>
      <c r="F19" s="22">
        <v>1</v>
      </c>
      <c r="G19" s="22">
        <v>1</v>
      </c>
      <c r="H19" s="22">
        <v>1</v>
      </c>
      <c r="I19" s="25">
        <v>19</v>
      </c>
      <c r="J19" s="24">
        <v>0.2</v>
      </c>
      <c r="K19" s="21">
        <v>0</v>
      </c>
      <c r="L19" s="25">
        <v>3.8</v>
      </c>
      <c r="M19" s="26">
        <v>1</v>
      </c>
      <c r="N19" s="22">
        <v>3</v>
      </c>
      <c r="O19" s="22">
        <v>2</v>
      </c>
      <c r="P19" s="27" t="s">
        <v>61</v>
      </c>
      <c r="Q19" s="79"/>
      <c r="R19" s="15">
        <f t="shared" si="1"/>
        <v>19</v>
      </c>
      <c r="S19" s="15">
        <v>7.5</v>
      </c>
      <c r="T19" s="46">
        <v>0.05</v>
      </c>
      <c r="U19" s="38">
        <f t="shared" si="2"/>
        <v>0.375</v>
      </c>
      <c r="V19" s="28">
        <f t="shared" si="0"/>
        <v>7.5</v>
      </c>
      <c r="W19" s="21">
        <v>4</v>
      </c>
      <c r="X19" s="15">
        <v>1</v>
      </c>
      <c r="Y19" s="4">
        <f t="shared" si="3"/>
        <v>6.125</v>
      </c>
      <c r="Z19" s="5">
        <f t="shared" si="4"/>
        <v>0.81666666666666665</v>
      </c>
      <c r="AA19" s="77"/>
    </row>
    <row r="20" spans="1:27" s="11" customFormat="1" x14ac:dyDescent="0.15">
      <c r="I20" s="19"/>
      <c r="P20" s="12"/>
      <c r="Q20" s="13"/>
      <c r="T20" s="47"/>
      <c r="W20" s="29"/>
      <c r="Y20" s="35"/>
      <c r="Z20" s="14"/>
      <c r="AA20" s="36"/>
    </row>
    <row r="21" spans="1:27" customFormat="1" x14ac:dyDescent="0.15">
      <c r="A21" s="30" t="s">
        <v>62</v>
      </c>
      <c r="B21" s="30" t="s">
        <v>63</v>
      </c>
      <c r="C21" s="30" t="s">
        <v>16</v>
      </c>
      <c r="D21" s="31">
        <v>19</v>
      </c>
      <c r="E21" s="31">
        <v>5</v>
      </c>
      <c r="F21" s="31">
        <v>1</v>
      </c>
      <c r="G21" s="31">
        <v>2</v>
      </c>
      <c r="H21" s="31">
        <v>3</v>
      </c>
      <c r="I21" s="32">
        <v>42</v>
      </c>
      <c r="J21" s="33">
        <v>0.2</v>
      </c>
      <c r="K21">
        <v>0</v>
      </c>
      <c r="L21" s="32">
        <v>8.4</v>
      </c>
      <c r="M21" s="34">
        <v>1</v>
      </c>
      <c r="N21" s="31">
        <v>1</v>
      </c>
      <c r="O21" s="31">
        <v>1</v>
      </c>
      <c r="P21" s="30" t="s">
        <v>64</v>
      </c>
      <c r="Q21" s="78">
        <v>20170303</v>
      </c>
      <c r="R21" s="20">
        <f t="shared" si="1"/>
        <v>14</v>
      </c>
      <c r="S21" s="20">
        <v>3.5</v>
      </c>
      <c r="T21" s="46">
        <v>0.08</v>
      </c>
      <c r="U21" s="38">
        <f t="shared" ref="U21:U27" si="5">V21*T21</f>
        <v>0.84</v>
      </c>
      <c r="V21" s="28">
        <f t="shared" si="0"/>
        <v>10.5</v>
      </c>
      <c r="W21" s="21">
        <v>4</v>
      </c>
      <c r="X21" s="20">
        <v>1.2</v>
      </c>
      <c r="Y21" s="4">
        <f t="shared" ref="Y21:Y27" si="6">(I21-V21-W21-X21-U21)</f>
        <v>25.46</v>
      </c>
      <c r="Z21" s="5">
        <f t="shared" ref="Z21:Z27" si="7">(Y21/V21)</f>
        <v>2.4247619047619047</v>
      </c>
      <c r="AA21" s="76">
        <f>SUM(Y24:Y31)</f>
        <v>152.89999999999998</v>
      </c>
    </row>
    <row r="22" spans="1:27" customFormat="1" x14ac:dyDescent="0.15">
      <c r="A22" s="30" t="s">
        <v>65</v>
      </c>
      <c r="B22" s="30" t="s">
        <v>66</v>
      </c>
      <c r="C22" s="30" t="s">
        <v>16</v>
      </c>
      <c r="D22" s="31">
        <v>4</v>
      </c>
      <c r="E22" s="31">
        <v>2</v>
      </c>
      <c r="F22" s="31">
        <v>2</v>
      </c>
      <c r="G22" s="31">
        <v>2</v>
      </c>
      <c r="H22" s="31">
        <v>2</v>
      </c>
      <c r="I22" s="32">
        <v>26</v>
      </c>
      <c r="J22" s="34">
        <v>1</v>
      </c>
      <c r="K22">
        <v>0</v>
      </c>
      <c r="L22" s="32">
        <v>13</v>
      </c>
      <c r="M22" s="34">
        <v>1</v>
      </c>
      <c r="N22" s="31">
        <v>2</v>
      </c>
      <c r="O22">
        <v>0</v>
      </c>
      <c r="P22" s="30" t="s">
        <v>64</v>
      </c>
      <c r="Q22" s="78"/>
      <c r="R22" s="20">
        <f t="shared" si="1"/>
        <v>13</v>
      </c>
      <c r="S22" s="20">
        <v>4</v>
      </c>
      <c r="T22" s="46">
        <v>0.08</v>
      </c>
      <c r="U22" s="38">
        <f t="shared" si="5"/>
        <v>0.64</v>
      </c>
      <c r="V22" s="28">
        <f t="shared" si="0"/>
        <v>8</v>
      </c>
      <c r="W22" s="21">
        <v>4</v>
      </c>
      <c r="X22" s="20">
        <v>1.2</v>
      </c>
      <c r="Y22" s="4">
        <f t="shared" si="6"/>
        <v>12.16</v>
      </c>
      <c r="Z22" s="5">
        <f t="shared" si="7"/>
        <v>1.52</v>
      </c>
      <c r="AA22" s="76"/>
    </row>
    <row r="23" spans="1:27" customFormat="1" x14ac:dyDescent="0.15">
      <c r="A23" s="30" t="s">
        <v>67</v>
      </c>
      <c r="B23" s="30" t="s">
        <v>68</v>
      </c>
      <c r="C23" s="30" t="s">
        <v>16</v>
      </c>
      <c r="D23" s="31">
        <v>8</v>
      </c>
      <c r="E23" s="31">
        <v>5</v>
      </c>
      <c r="F23" s="31">
        <v>1</v>
      </c>
      <c r="G23" s="31">
        <v>1</v>
      </c>
      <c r="H23" s="31">
        <v>1</v>
      </c>
      <c r="I23" s="32">
        <v>48</v>
      </c>
      <c r="J23" s="33">
        <v>0.2</v>
      </c>
      <c r="K23">
        <v>0</v>
      </c>
      <c r="L23" s="32">
        <v>9.6</v>
      </c>
      <c r="M23" s="33">
        <v>0</v>
      </c>
      <c r="N23">
        <v>0</v>
      </c>
      <c r="O23">
        <v>0</v>
      </c>
      <c r="P23" s="30" t="s">
        <v>69</v>
      </c>
      <c r="Q23" s="78"/>
      <c r="R23" s="20">
        <f t="shared" si="1"/>
        <v>48</v>
      </c>
      <c r="T23" s="46">
        <v>0.08</v>
      </c>
      <c r="U23" s="38">
        <f t="shared" si="5"/>
        <v>0</v>
      </c>
      <c r="V23" s="28">
        <f t="shared" si="0"/>
        <v>0</v>
      </c>
      <c r="W23" s="21">
        <v>4</v>
      </c>
      <c r="X23" s="20">
        <v>1.2</v>
      </c>
      <c r="Y23" s="4">
        <f t="shared" si="6"/>
        <v>42.8</v>
      </c>
      <c r="Z23" s="5" t="e">
        <f t="shared" si="7"/>
        <v>#DIV/0!</v>
      </c>
      <c r="AA23" s="76"/>
    </row>
    <row r="24" spans="1:27" customFormat="1" x14ac:dyDescent="0.15">
      <c r="A24" s="30" t="s">
        <v>70</v>
      </c>
      <c r="B24" s="30" t="s">
        <v>71</v>
      </c>
      <c r="C24" s="30" t="s">
        <v>16</v>
      </c>
      <c r="D24" s="31">
        <v>6</v>
      </c>
      <c r="E24" s="31">
        <v>4</v>
      </c>
      <c r="F24" s="31">
        <v>1</v>
      </c>
      <c r="G24" s="31">
        <v>1</v>
      </c>
      <c r="H24" s="31">
        <v>1</v>
      </c>
      <c r="I24" s="32">
        <v>50</v>
      </c>
      <c r="J24" s="33">
        <v>0.25</v>
      </c>
      <c r="K24">
        <v>0</v>
      </c>
      <c r="L24" s="32">
        <v>12.5</v>
      </c>
      <c r="M24" s="34">
        <v>1</v>
      </c>
      <c r="N24">
        <v>0</v>
      </c>
      <c r="O24" s="31">
        <v>1</v>
      </c>
      <c r="P24" s="30" t="s">
        <v>72</v>
      </c>
      <c r="Q24" s="78"/>
      <c r="R24" s="20">
        <f t="shared" si="1"/>
        <v>50</v>
      </c>
      <c r="S24" s="20">
        <v>18</v>
      </c>
      <c r="T24" s="46">
        <v>0.08</v>
      </c>
      <c r="U24" s="38">
        <f t="shared" si="5"/>
        <v>1.44</v>
      </c>
      <c r="V24" s="28">
        <f t="shared" si="0"/>
        <v>18</v>
      </c>
      <c r="W24" s="21">
        <v>4</v>
      </c>
      <c r="X24" s="20">
        <v>1.2</v>
      </c>
      <c r="Y24" s="4">
        <f t="shared" si="6"/>
        <v>25.36</v>
      </c>
      <c r="Z24" s="5">
        <f t="shared" si="7"/>
        <v>1.4088888888888889</v>
      </c>
      <c r="AA24" s="76"/>
    </row>
    <row r="25" spans="1:27" customFormat="1" x14ac:dyDescent="0.15">
      <c r="A25" s="30" t="s">
        <v>73</v>
      </c>
      <c r="B25" s="30" t="s">
        <v>74</v>
      </c>
      <c r="C25" s="30" t="s">
        <v>16</v>
      </c>
      <c r="D25" s="31">
        <v>7</v>
      </c>
      <c r="E25" s="31">
        <v>2</v>
      </c>
      <c r="F25" s="31">
        <v>1</v>
      </c>
      <c r="G25" s="31">
        <v>1</v>
      </c>
      <c r="H25" s="31">
        <v>1</v>
      </c>
      <c r="I25" s="32">
        <v>38</v>
      </c>
      <c r="J25" s="33">
        <v>0.5</v>
      </c>
      <c r="K25">
        <v>0</v>
      </c>
      <c r="L25" s="32">
        <v>19</v>
      </c>
      <c r="M25" s="34">
        <v>1</v>
      </c>
      <c r="N25">
        <v>0</v>
      </c>
      <c r="O25">
        <v>0</v>
      </c>
      <c r="P25" s="30" t="s">
        <v>19</v>
      </c>
      <c r="Q25" s="78"/>
      <c r="R25" s="20">
        <f t="shared" si="1"/>
        <v>38</v>
      </c>
      <c r="S25" s="20">
        <v>16</v>
      </c>
      <c r="T25" s="46">
        <v>0.08</v>
      </c>
      <c r="U25" s="38">
        <f t="shared" si="5"/>
        <v>1.28</v>
      </c>
      <c r="V25" s="28">
        <f t="shared" si="0"/>
        <v>16</v>
      </c>
      <c r="W25" s="21">
        <v>4</v>
      </c>
      <c r="X25" s="20">
        <v>1.2</v>
      </c>
      <c r="Y25" s="4">
        <f t="shared" si="6"/>
        <v>15.520000000000001</v>
      </c>
      <c r="Z25" s="5">
        <f t="shared" si="7"/>
        <v>0.97000000000000008</v>
      </c>
      <c r="AA25" s="76"/>
    </row>
    <row r="26" spans="1:27" customFormat="1" x14ac:dyDescent="0.15">
      <c r="A26" s="30" t="s">
        <v>75</v>
      </c>
      <c r="B26" s="30" t="s">
        <v>71</v>
      </c>
      <c r="C26" s="30" t="s">
        <v>16</v>
      </c>
      <c r="D26" s="31">
        <v>7</v>
      </c>
      <c r="E26" s="31">
        <v>5</v>
      </c>
      <c r="F26" s="31">
        <v>1</v>
      </c>
      <c r="G26" s="31">
        <v>1</v>
      </c>
      <c r="H26" s="31">
        <v>1</v>
      </c>
      <c r="I26" s="32">
        <v>48</v>
      </c>
      <c r="J26" s="33">
        <v>0.2</v>
      </c>
      <c r="K26">
        <v>0</v>
      </c>
      <c r="L26" s="32">
        <v>9.6</v>
      </c>
      <c r="M26" s="34">
        <v>1</v>
      </c>
      <c r="N26" s="31">
        <v>2</v>
      </c>
      <c r="O26">
        <v>0</v>
      </c>
      <c r="P26" s="30" t="s">
        <v>76</v>
      </c>
      <c r="Q26" s="78"/>
      <c r="R26" s="20">
        <f t="shared" si="1"/>
        <v>48</v>
      </c>
      <c r="S26" s="20">
        <v>14</v>
      </c>
      <c r="T26" s="46">
        <v>0.08</v>
      </c>
      <c r="U26" s="38">
        <f t="shared" si="5"/>
        <v>1.1200000000000001</v>
      </c>
      <c r="V26" s="28">
        <f t="shared" si="0"/>
        <v>14</v>
      </c>
      <c r="W26" s="21">
        <v>4</v>
      </c>
      <c r="X26" s="20">
        <v>1.2</v>
      </c>
      <c r="Y26" s="4">
        <f t="shared" si="6"/>
        <v>27.68</v>
      </c>
      <c r="Z26" s="5">
        <f t="shared" si="7"/>
        <v>1.9771428571428571</v>
      </c>
      <c r="AA26" s="76"/>
    </row>
    <row r="27" spans="1:27" customFormat="1" x14ac:dyDescent="0.15">
      <c r="A27" s="30" t="s">
        <v>77</v>
      </c>
      <c r="B27" s="30" t="s">
        <v>78</v>
      </c>
      <c r="C27" s="30" t="s">
        <v>16</v>
      </c>
      <c r="D27" s="31">
        <v>5</v>
      </c>
      <c r="E27" s="31">
        <v>2</v>
      </c>
      <c r="F27" s="31">
        <v>1</v>
      </c>
      <c r="G27" s="31">
        <v>1</v>
      </c>
      <c r="H27" s="31">
        <v>1</v>
      </c>
      <c r="I27" s="32">
        <v>15.9</v>
      </c>
      <c r="J27" s="33">
        <v>0.5</v>
      </c>
      <c r="K27">
        <v>0</v>
      </c>
      <c r="L27" s="32">
        <v>7.95</v>
      </c>
      <c r="M27" s="33">
        <v>0</v>
      </c>
      <c r="N27" s="31">
        <v>1</v>
      </c>
      <c r="O27">
        <v>0</v>
      </c>
      <c r="P27" s="30" t="s">
        <v>79</v>
      </c>
      <c r="Q27" s="78"/>
      <c r="R27" s="20">
        <f t="shared" si="1"/>
        <v>15.9</v>
      </c>
      <c r="S27" s="20">
        <v>4</v>
      </c>
      <c r="T27" s="46">
        <v>0.08</v>
      </c>
      <c r="U27" s="38">
        <f t="shared" si="5"/>
        <v>0.32</v>
      </c>
      <c r="V27" s="28">
        <f t="shared" si="0"/>
        <v>4</v>
      </c>
      <c r="W27" s="21">
        <v>4</v>
      </c>
      <c r="X27" s="20">
        <v>1.2</v>
      </c>
      <c r="Y27" s="4">
        <f t="shared" si="6"/>
        <v>6.38</v>
      </c>
      <c r="Z27" s="5">
        <f t="shared" si="7"/>
        <v>1.595</v>
      </c>
      <c r="AA27" s="76"/>
    </row>
    <row r="28" spans="1:27" s="11" customFormat="1" x14ac:dyDescent="0.15">
      <c r="I28" s="19"/>
      <c r="P28" s="12"/>
      <c r="Q28" s="13"/>
      <c r="T28" s="47"/>
      <c r="Y28" s="35"/>
      <c r="Z28" s="14"/>
    </row>
    <row r="29" spans="1:27" x14ac:dyDescent="0.15">
      <c r="A29" s="30" t="s">
        <v>80</v>
      </c>
      <c r="B29" s="30" t="s">
        <v>81</v>
      </c>
      <c r="C29" s="30" t="s">
        <v>16</v>
      </c>
      <c r="D29" s="31">
        <v>10</v>
      </c>
      <c r="E29" s="31">
        <v>7</v>
      </c>
      <c r="F29" s="31">
        <v>2</v>
      </c>
      <c r="G29" s="31">
        <v>2</v>
      </c>
      <c r="H29" s="31">
        <v>3</v>
      </c>
      <c r="I29" s="32">
        <v>81</v>
      </c>
      <c r="J29" s="33">
        <v>0.2857142857142857</v>
      </c>
      <c r="K29">
        <v>0</v>
      </c>
      <c r="L29" s="32">
        <v>11.57</v>
      </c>
      <c r="M29" s="33">
        <v>0</v>
      </c>
      <c r="N29" s="31">
        <v>1</v>
      </c>
      <c r="O29">
        <v>0</v>
      </c>
      <c r="P29" s="30" t="s">
        <v>82</v>
      </c>
      <c r="Q29" s="78">
        <v>20170304</v>
      </c>
      <c r="R29" s="28">
        <f t="shared" si="1"/>
        <v>27</v>
      </c>
      <c r="S29" s="28">
        <v>9.6999999999999993</v>
      </c>
      <c r="T29" s="46">
        <v>0.05</v>
      </c>
      <c r="U29" s="38">
        <f t="shared" ref="U29:U36" si="8">V29*T29</f>
        <v>1.4550000000000001</v>
      </c>
      <c r="V29" s="28">
        <f t="shared" si="0"/>
        <v>29.099999999999998</v>
      </c>
      <c r="W29" s="15">
        <v>4</v>
      </c>
      <c r="X29" s="15">
        <v>1.2</v>
      </c>
      <c r="Y29" s="4">
        <f t="shared" ref="Y29:Y36" si="9">(I29-V29-W29-X29-U29)</f>
        <v>45.245000000000005</v>
      </c>
      <c r="Z29" s="5">
        <f t="shared" ref="Z29:Z36" si="10">(Y29/V29)</f>
        <v>1.5548109965635741</v>
      </c>
      <c r="AA29" s="76">
        <f>SUM(Y28:Y36)</f>
        <v>180.02000000000004</v>
      </c>
    </row>
    <row r="30" spans="1:27" x14ac:dyDescent="0.15">
      <c r="A30" s="30" t="s">
        <v>83</v>
      </c>
      <c r="B30" s="30" t="s">
        <v>46</v>
      </c>
      <c r="C30" s="30" t="s">
        <v>16</v>
      </c>
      <c r="D30" s="31">
        <v>15</v>
      </c>
      <c r="E30" s="31">
        <v>7</v>
      </c>
      <c r="F30" s="31">
        <v>2</v>
      </c>
      <c r="G30" s="31">
        <v>2</v>
      </c>
      <c r="H30" s="31">
        <v>2</v>
      </c>
      <c r="I30" s="32">
        <v>56</v>
      </c>
      <c r="J30" s="33">
        <v>0.2857142857142857</v>
      </c>
      <c r="K30">
        <v>0</v>
      </c>
      <c r="L30" s="32">
        <v>8</v>
      </c>
      <c r="M30" s="34">
        <v>1</v>
      </c>
      <c r="N30" s="31">
        <v>1</v>
      </c>
      <c r="O30">
        <v>0</v>
      </c>
      <c r="P30" s="30" t="s">
        <v>47</v>
      </c>
      <c r="Q30" s="78"/>
      <c r="R30" s="28">
        <f t="shared" si="1"/>
        <v>28</v>
      </c>
      <c r="S30" s="28">
        <v>10</v>
      </c>
      <c r="T30" s="46">
        <v>0.08</v>
      </c>
      <c r="U30" s="38">
        <f t="shared" si="8"/>
        <v>1.6</v>
      </c>
      <c r="V30" s="28">
        <f t="shared" si="0"/>
        <v>20</v>
      </c>
      <c r="W30" s="28">
        <v>4</v>
      </c>
      <c r="X30" s="28">
        <v>1.2</v>
      </c>
      <c r="Y30" s="4">
        <f t="shared" si="9"/>
        <v>29.2</v>
      </c>
      <c r="Z30" s="5">
        <f t="shared" si="10"/>
        <v>1.46</v>
      </c>
      <c r="AA30" s="76"/>
    </row>
    <row r="31" spans="1:27" x14ac:dyDescent="0.15">
      <c r="A31" s="30" t="s">
        <v>84</v>
      </c>
      <c r="B31" s="30" t="s">
        <v>81</v>
      </c>
      <c r="C31" s="30" t="s">
        <v>16</v>
      </c>
      <c r="D31" s="31">
        <v>31</v>
      </c>
      <c r="E31" s="31">
        <v>17</v>
      </c>
      <c r="F31" s="31">
        <v>1</v>
      </c>
      <c r="G31" s="31">
        <v>1</v>
      </c>
      <c r="H31" s="31">
        <v>1</v>
      </c>
      <c r="I31" s="32">
        <v>18.899999999999999</v>
      </c>
      <c r="J31" s="33">
        <v>5.8823529411764705E-2</v>
      </c>
      <c r="K31">
        <v>0</v>
      </c>
      <c r="L31" s="32">
        <v>1.1100000000000001</v>
      </c>
      <c r="M31" s="34">
        <v>1</v>
      </c>
      <c r="N31" s="31">
        <v>1</v>
      </c>
      <c r="O31">
        <v>0</v>
      </c>
      <c r="P31" s="30" t="s">
        <v>85</v>
      </c>
      <c r="Q31" s="78"/>
      <c r="R31" s="28">
        <f t="shared" si="1"/>
        <v>18.899999999999999</v>
      </c>
      <c r="S31" s="28">
        <v>9.6999999999999993</v>
      </c>
      <c r="T31" s="46">
        <v>0.05</v>
      </c>
      <c r="U31" s="38">
        <f t="shared" si="8"/>
        <v>0.48499999999999999</v>
      </c>
      <c r="V31" s="28">
        <f t="shared" si="0"/>
        <v>9.6999999999999993</v>
      </c>
      <c r="W31" s="28">
        <v>4</v>
      </c>
      <c r="X31" s="28">
        <v>1.2</v>
      </c>
      <c r="Y31" s="4">
        <f t="shared" si="9"/>
        <v>3.5149999999999992</v>
      </c>
      <c r="Z31" s="5">
        <f t="shared" si="10"/>
        <v>0.36237113402061849</v>
      </c>
      <c r="AA31" s="76"/>
    </row>
    <row r="32" spans="1:27" x14ac:dyDescent="0.15">
      <c r="A32" s="30" t="s">
        <v>86</v>
      </c>
      <c r="B32" s="30" t="s">
        <v>87</v>
      </c>
      <c r="C32" s="30" t="s">
        <v>16</v>
      </c>
      <c r="D32" s="31">
        <v>14</v>
      </c>
      <c r="E32" s="31">
        <v>9</v>
      </c>
      <c r="F32" s="31">
        <v>1</v>
      </c>
      <c r="G32" s="31">
        <v>1</v>
      </c>
      <c r="H32" s="31">
        <v>1</v>
      </c>
      <c r="I32" s="32">
        <v>41</v>
      </c>
      <c r="J32" s="33">
        <v>0.1111111111111111</v>
      </c>
      <c r="K32">
        <v>0</v>
      </c>
      <c r="L32" s="32">
        <v>4.5599999999999996</v>
      </c>
      <c r="M32" s="34">
        <v>1</v>
      </c>
      <c r="N32" s="31">
        <v>2</v>
      </c>
      <c r="O32">
        <v>0</v>
      </c>
      <c r="P32" s="30" t="s">
        <v>72</v>
      </c>
      <c r="Q32" s="78"/>
      <c r="R32" s="28">
        <f t="shared" si="1"/>
        <v>41</v>
      </c>
      <c r="S32" s="28">
        <v>11.2</v>
      </c>
      <c r="T32" s="46">
        <v>0.05</v>
      </c>
      <c r="U32" s="38">
        <f t="shared" si="8"/>
        <v>0.55999999999999994</v>
      </c>
      <c r="V32" s="28">
        <f t="shared" si="0"/>
        <v>11.2</v>
      </c>
      <c r="W32" s="28">
        <v>4</v>
      </c>
      <c r="X32" s="28">
        <v>1.2</v>
      </c>
      <c r="Y32" s="4">
        <f t="shared" si="9"/>
        <v>24.040000000000003</v>
      </c>
      <c r="Z32" s="5">
        <f t="shared" si="10"/>
        <v>2.1464285714285718</v>
      </c>
      <c r="AA32" s="76"/>
    </row>
    <row r="33" spans="1:27" x14ac:dyDescent="0.15">
      <c r="A33" s="30" t="s">
        <v>44</v>
      </c>
      <c r="B33" s="30" t="s">
        <v>88</v>
      </c>
      <c r="C33" s="30" t="s">
        <v>16</v>
      </c>
      <c r="D33" s="31">
        <v>20</v>
      </c>
      <c r="E33" s="31">
        <v>2</v>
      </c>
      <c r="F33" s="31">
        <v>1</v>
      </c>
      <c r="G33" s="31">
        <v>1</v>
      </c>
      <c r="H33" s="31">
        <v>1</v>
      </c>
      <c r="I33" s="32">
        <v>42</v>
      </c>
      <c r="J33" s="33">
        <v>0.5</v>
      </c>
      <c r="K33">
        <v>0</v>
      </c>
      <c r="L33" s="32">
        <v>21</v>
      </c>
      <c r="M33" s="33">
        <v>0</v>
      </c>
      <c r="N33">
        <v>0</v>
      </c>
      <c r="O33">
        <v>0</v>
      </c>
      <c r="P33" s="30" t="s">
        <v>26</v>
      </c>
      <c r="Q33" s="78"/>
      <c r="R33" s="28">
        <f t="shared" si="1"/>
        <v>42</v>
      </c>
      <c r="S33" s="28">
        <v>19</v>
      </c>
      <c r="T33" s="46">
        <v>0.08</v>
      </c>
      <c r="U33" s="38">
        <f t="shared" si="8"/>
        <v>1.52</v>
      </c>
      <c r="V33" s="28">
        <f t="shared" si="0"/>
        <v>19</v>
      </c>
      <c r="W33" s="28">
        <v>4</v>
      </c>
      <c r="X33" s="28">
        <v>1.2</v>
      </c>
      <c r="Y33" s="4">
        <f t="shared" si="9"/>
        <v>16.28</v>
      </c>
      <c r="Z33" s="5">
        <f t="shared" si="10"/>
        <v>0.85684210526315796</v>
      </c>
      <c r="AA33" s="76"/>
    </row>
    <row r="34" spans="1:27" x14ac:dyDescent="0.15">
      <c r="A34" s="30" t="s">
        <v>89</v>
      </c>
      <c r="B34" s="30" t="s">
        <v>66</v>
      </c>
      <c r="C34" s="30" t="s">
        <v>16</v>
      </c>
      <c r="D34" s="31">
        <v>4</v>
      </c>
      <c r="E34" s="31">
        <v>3</v>
      </c>
      <c r="F34" s="31">
        <v>1</v>
      </c>
      <c r="G34" s="31">
        <v>1</v>
      </c>
      <c r="H34" s="31">
        <v>1</v>
      </c>
      <c r="I34" s="32">
        <v>12</v>
      </c>
      <c r="J34" s="33">
        <v>0.33333333333333331</v>
      </c>
      <c r="K34">
        <v>0</v>
      </c>
      <c r="L34" s="32">
        <v>4</v>
      </c>
      <c r="M34" s="34">
        <v>1</v>
      </c>
      <c r="N34">
        <v>0</v>
      </c>
      <c r="O34">
        <v>0</v>
      </c>
      <c r="P34" s="30" t="s">
        <v>64</v>
      </c>
      <c r="Q34" s="78"/>
      <c r="R34" s="28">
        <f t="shared" si="1"/>
        <v>12</v>
      </c>
      <c r="S34" s="28">
        <v>3.5</v>
      </c>
      <c r="T34" s="46">
        <v>0.08</v>
      </c>
      <c r="U34" s="38">
        <f t="shared" si="8"/>
        <v>0.28000000000000003</v>
      </c>
      <c r="V34" s="28">
        <f t="shared" si="0"/>
        <v>3.5</v>
      </c>
      <c r="W34" s="28">
        <v>4</v>
      </c>
      <c r="X34" s="28">
        <v>1.2</v>
      </c>
      <c r="Y34" s="4">
        <f t="shared" si="9"/>
        <v>3.0199999999999996</v>
      </c>
      <c r="Z34" s="5">
        <f t="shared" si="10"/>
        <v>0.86285714285714277</v>
      </c>
      <c r="AA34" s="76"/>
    </row>
    <row r="35" spans="1:27" x14ac:dyDescent="0.15">
      <c r="A35" s="30" t="s">
        <v>90</v>
      </c>
      <c r="B35" s="30" t="s">
        <v>71</v>
      </c>
      <c r="C35" s="30" t="s">
        <v>16</v>
      </c>
      <c r="D35" s="31">
        <v>12</v>
      </c>
      <c r="E35" s="31">
        <v>3</v>
      </c>
      <c r="F35" s="31">
        <v>1</v>
      </c>
      <c r="G35" s="31">
        <v>1</v>
      </c>
      <c r="H35" s="31">
        <v>1</v>
      </c>
      <c r="I35" s="32">
        <v>49</v>
      </c>
      <c r="J35" s="33">
        <v>0.33333333333333331</v>
      </c>
      <c r="K35">
        <v>0</v>
      </c>
      <c r="L35" s="32">
        <v>16.329999999999998</v>
      </c>
      <c r="M35" s="34">
        <v>1</v>
      </c>
      <c r="N35">
        <v>0</v>
      </c>
      <c r="O35">
        <v>0</v>
      </c>
      <c r="P35" s="30" t="s">
        <v>76</v>
      </c>
      <c r="Q35" s="78"/>
      <c r="R35" s="28">
        <f t="shared" si="1"/>
        <v>49</v>
      </c>
      <c r="S35" s="28">
        <v>18</v>
      </c>
      <c r="T35" s="46">
        <v>0.08</v>
      </c>
      <c r="U35" s="38">
        <f t="shared" si="8"/>
        <v>1.44</v>
      </c>
      <c r="V35" s="28">
        <f t="shared" si="0"/>
        <v>18</v>
      </c>
      <c r="W35" s="28">
        <v>4</v>
      </c>
      <c r="X35" s="28">
        <v>1.2</v>
      </c>
      <c r="Y35" s="4">
        <f t="shared" si="9"/>
        <v>24.36</v>
      </c>
      <c r="Z35" s="5">
        <f t="shared" si="10"/>
        <v>1.3533333333333333</v>
      </c>
      <c r="AA35" s="76"/>
    </row>
    <row r="36" spans="1:27" x14ac:dyDescent="0.15">
      <c r="A36" s="30" t="s">
        <v>41</v>
      </c>
      <c r="B36" s="30" t="s">
        <v>42</v>
      </c>
      <c r="C36" s="30" t="s">
        <v>16</v>
      </c>
      <c r="D36" s="31">
        <v>22</v>
      </c>
      <c r="E36" s="31">
        <v>10</v>
      </c>
      <c r="F36" s="31">
        <v>1</v>
      </c>
      <c r="G36" s="31">
        <v>1</v>
      </c>
      <c r="H36" s="31">
        <v>1</v>
      </c>
      <c r="I36" s="32">
        <v>59</v>
      </c>
      <c r="J36" s="33">
        <v>0.1</v>
      </c>
      <c r="K36">
        <v>0</v>
      </c>
      <c r="L36" s="32">
        <v>5.9</v>
      </c>
      <c r="M36" s="34">
        <v>1</v>
      </c>
      <c r="N36">
        <v>0</v>
      </c>
      <c r="O36">
        <v>0</v>
      </c>
      <c r="P36" s="30" t="s">
        <v>43</v>
      </c>
      <c r="Q36" s="78"/>
      <c r="R36" s="28">
        <f t="shared" si="1"/>
        <v>59</v>
      </c>
      <c r="S36" s="28">
        <v>18</v>
      </c>
      <c r="T36" s="46">
        <v>0.08</v>
      </c>
      <c r="U36" s="38">
        <f t="shared" si="8"/>
        <v>1.44</v>
      </c>
      <c r="V36" s="28">
        <f t="shared" si="0"/>
        <v>18</v>
      </c>
      <c r="W36" s="28">
        <v>4</v>
      </c>
      <c r="X36" s="28">
        <v>1.2</v>
      </c>
      <c r="Y36" s="4">
        <f t="shared" si="9"/>
        <v>34.36</v>
      </c>
      <c r="Z36" s="5">
        <f t="shared" si="10"/>
        <v>1.9088888888888889</v>
      </c>
      <c r="AA36" s="76"/>
    </row>
    <row r="37" spans="1:27" s="11" customFormat="1" x14ac:dyDescent="0.15">
      <c r="I37" s="19"/>
      <c r="P37" s="12"/>
      <c r="T37" s="47"/>
      <c r="Y37" s="35"/>
      <c r="Z37" s="14"/>
      <c r="AA37" s="36"/>
    </row>
    <row r="38" spans="1:27" x14ac:dyDescent="0.15">
      <c r="A38" s="30" t="s">
        <v>91</v>
      </c>
      <c r="B38" s="30" t="s">
        <v>87</v>
      </c>
      <c r="C38" s="30" t="s">
        <v>16</v>
      </c>
      <c r="D38" s="31">
        <v>22</v>
      </c>
      <c r="E38" s="31">
        <v>11</v>
      </c>
      <c r="F38" s="31">
        <v>1</v>
      </c>
      <c r="G38" s="31">
        <v>1</v>
      </c>
      <c r="H38" s="31">
        <v>3</v>
      </c>
      <c r="I38" s="32">
        <v>54</v>
      </c>
      <c r="J38" s="33">
        <v>9.0909090909090912E-2</v>
      </c>
      <c r="K38">
        <v>0</v>
      </c>
      <c r="L38" s="32">
        <v>4.91</v>
      </c>
      <c r="M38" s="34">
        <v>1</v>
      </c>
      <c r="N38">
        <v>0</v>
      </c>
      <c r="O38">
        <v>0</v>
      </c>
      <c r="P38" s="30" t="s">
        <v>72</v>
      </c>
      <c r="Q38" s="78">
        <v>20170305</v>
      </c>
      <c r="R38" s="28">
        <f t="shared" si="1"/>
        <v>18</v>
      </c>
      <c r="S38" s="15">
        <v>11.2</v>
      </c>
      <c r="T38" s="46">
        <v>0.05</v>
      </c>
      <c r="U38" s="38">
        <f t="shared" ref="U38:U46" si="11">V38*T38</f>
        <v>1.6799999999999997</v>
      </c>
      <c r="V38" s="28">
        <f t="shared" si="0"/>
        <v>33.599999999999994</v>
      </c>
      <c r="W38" s="28">
        <v>4</v>
      </c>
      <c r="X38" s="15">
        <v>1.2</v>
      </c>
      <c r="Y38" s="4">
        <f t="shared" ref="Y38:Y46" si="12">(I38-V38-W38-X38-U38)</f>
        <v>13.520000000000007</v>
      </c>
      <c r="Z38" s="5">
        <f t="shared" ref="Z38:Z46" si="13">(Y38/V38)</f>
        <v>0.40238095238095267</v>
      </c>
      <c r="AA38" s="76">
        <v>455.5</v>
      </c>
    </row>
    <row r="39" spans="1:27" x14ac:dyDescent="0.15">
      <c r="A39" s="30" t="s">
        <v>92</v>
      </c>
      <c r="B39" s="30" t="s">
        <v>21</v>
      </c>
      <c r="C39" s="30" t="s">
        <v>16</v>
      </c>
      <c r="D39" s="31">
        <v>2</v>
      </c>
      <c r="E39" s="31">
        <v>1</v>
      </c>
      <c r="F39" s="31">
        <v>1</v>
      </c>
      <c r="G39" s="31">
        <v>1</v>
      </c>
      <c r="H39" s="31">
        <v>2</v>
      </c>
      <c r="I39" s="32">
        <v>64</v>
      </c>
      <c r="J39" s="34">
        <v>1</v>
      </c>
      <c r="K39">
        <v>0</v>
      </c>
      <c r="L39" s="32">
        <v>64</v>
      </c>
      <c r="M39" s="34">
        <v>1</v>
      </c>
      <c r="N39">
        <v>0</v>
      </c>
      <c r="O39">
        <v>0</v>
      </c>
      <c r="P39" s="30" t="s">
        <v>47</v>
      </c>
      <c r="Q39" s="78"/>
      <c r="R39" s="28">
        <f t="shared" si="1"/>
        <v>32</v>
      </c>
      <c r="S39" s="15">
        <v>3</v>
      </c>
      <c r="T39" s="46">
        <v>0.08</v>
      </c>
      <c r="U39" s="38">
        <f t="shared" si="11"/>
        <v>0.48</v>
      </c>
      <c r="V39" s="28">
        <f t="shared" si="0"/>
        <v>6</v>
      </c>
      <c r="W39" s="28">
        <v>4</v>
      </c>
      <c r="X39" s="28">
        <v>1.2</v>
      </c>
      <c r="Y39" s="4">
        <f t="shared" si="12"/>
        <v>52.32</v>
      </c>
      <c r="Z39" s="5">
        <f t="shared" si="13"/>
        <v>8.7200000000000006</v>
      </c>
      <c r="AA39" s="76"/>
    </row>
    <row r="40" spans="1:27" x14ac:dyDescent="0.15">
      <c r="A40" s="30" t="s">
        <v>93</v>
      </c>
      <c r="B40" s="30" t="s">
        <v>21</v>
      </c>
      <c r="C40" s="30" t="s">
        <v>16</v>
      </c>
      <c r="D40" s="31">
        <v>4</v>
      </c>
      <c r="E40" s="31">
        <v>3</v>
      </c>
      <c r="F40" s="31">
        <v>1</v>
      </c>
      <c r="G40" s="31">
        <v>1</v>
      </c>
      <c r="H40" s="31">
        <v>1</v>
      </c>
      <c r="I40" s="32">
        <v>9.9</v>
      </c>
      <c r="J40" s="33">
        <v>0.33333333333333331</v>
      </c>
      <c r="K40">
        <v>0</v>
      </c>
      <c r="L40" s="32">
        <v>3.3</v>
      </c>
      <c r="M40" s="34">
        <v>1</v>
      </c>
      <c r="N40">
        <v>0</v>
      </c>
      <c r="O40">
        <v>0</v>
      </c>
      <c r="P40" s="30" t="s">
        <v>94</v>
      </c>
      <c r="Q40" s="78"/>
      <c r="R40" s="28">
        <f t="shared" si="1"/>
        <v>9.9</v>
      </c>
      <c r="S40" s="15">
        <v>3</v>
      </c>
      <c r="T40" s="46">
        <v>0.08</v>
      </c>
      <c r="U40" s="38">
        <f t="shared" si="11"/>
        <v>0.24</v>
      </c>
      <c r="V40" s="28">
        <f t="shared" si="0"/>
        <v>3</v>
      </c>
      <c r="W40" s="28">
        <v>4</v>
      </c>
      <c r="X40" s="28">
        <v>1.2</v>
      </c>
      <c r="Y40" s="4">
        <f t="shared" si="12"/>
        <v>1.4600000000000004</v>
      </c>
      <c r="Z40" s="5">
        <f t="shared" si="13"/>
        <v>0.4866666666666668</v>
      </c>
      <c r="AA40" s="76"/>
    </row>
    <row r="41" spans="1:27" x14ac:dyDescent="0.15">
      <c r="A41" s="30" t="s">
        <v>80</v>
      </c>
      <c r="B41" s="30" t="s">
        <v>81</v>
      </c>
      <c r="C41" s="30" t="s">
        <v>16</v>
      </c>
      <c r="D41" s="31">
        <v>8</v>
      </c>
      <c r="E41" s="31">
        <v>6</v>
      </c>
      <c r="F41" s="31">
        <v>1</v>
      </c>
      <c r="G41" s="31">
        <v>1</v>
      </c>
      <c r="H41" s="31">
        <v>1</v>
      </c>
      <c r="I41" s="32">
        <v>25</v>
      </c>
      <c r="J41" s="33">
        <v>0.16666666666666666</v>
      </c>
      <c r="K41">
        <v>0</v>
      </c>
      <c r="L41" s="32">
        <v>4.17</v>
      </c>
      <c r="M41" s="33">
        <v>0</v>
      </c>
      <c r="N41">
        <v>0</v>
      </c>
      <c r="O41" s="31">
        <v>1</v>
      </c>
      <c r="P41" s="30" t="s">
        <v>82</v>
      </c>
      <c r="Q41" s="78"/>
      <c r="R41" s="28">
        <f t="shared" si="1"/>
        <v>25</v>
      </c>
      <c r="S41" s="15">
        <v>9.6999999999999993</v>
      </c>
      <c r="T41" s="46">
        <v>0.05</v>
      </c>
      <c r="U41" s="38">
        <f t="shared" si="11"/>
        <v>0.48499999999999999</v>
      </c>
      <c r="V41" s="28">
        <f t="shared" si="0"/>
        <v>9.6999999999999993</v>
      </c>
      <c r="W41" s="28">
        <v>4</v>
      </c>
      <c r="X41" s="28">
        <v>1.2</v>
      </c>
      <c r="Y41" s="4">
        <f t="shared" si="12"/>
        <v>9.615000000000002</v>
      </c>
      <c r="Z41" s="5">
        <f t="shared" si="13"/>
        <v>0.99123711340206211</v>
      </c>
      <c r="AA41" s="76"/>
    </row>
    <row r="42" spans="1:27" x14ac:dyDescent="0.15">
      <c r="A42" s="30" t="s">
        <v>95</v>
      </c>
      <c r="B42" s="30" t="s">
        <v>81</v>
      </c>
      <c r="C42" s="30" t="s">
        <v>16</v>
      </c>
      <c r="D42" s="31">
        <v>2</v>
      </c>
      <c r="E42" s="31">
        <v>2</v>
      </c>
      <c r="F42" s="31">
        <v>1</v>
      </c>
      <c r="G42" s="31">
        <v>1</v>
      </c>
      <c r="H42" s="31">
        <v>1</v>
      </c>
      <c r="I42" s="32">
        <v>16.899999999999999</v>
      </c>
      <c r="J42" s="33">
        <v>0.5</v>
      </c>
      <c r="K42">
        <v>0</v>
      </c>
      <c r="L42" s="32">
        <v>8.4499999999999993</v>
      </c>
      <c r="M42" s="33">
        <v>0</v>
      </c>
      <c r="N42">
        <v>0</v>
      </c>
      <c r="O42">
        <v>0</v>
      </c>
      <c r="P42" s="30" t="s">
        <v>85</v>
      </c>
      <c r="Q42" s="78"/>
      <c r="R42" s="28">
        <f t="shared" si="1"/>
        <v>16.899999999999999</v>
      </c>
      <c r="S42" s="15">
        <v>9.6999999999999993</v>
      </c>
      <c r="T42" s="46">
        <v>0.05</v>
      </c>
      <c r="U42" s="38">
        <f t="shared" si="11"/>
        <v>0.48499999999999999</v>
      </c>
      <c r="V42" s="28">
        <f t="shared" si="0"/>
        <v>9.6999999999999993</v>
      </c>
      <c r="W42" s="28">
        <v>4</v>
      </c>
      <c r="X42" s="28">
        <v>1.2</v>
      </c>
      <c r="Y42" s="4">
        <f t="shared" si="12"/>
        <v>1.5149999999999992</v>
      </c>
      <c r="Z42" s="5">
        <f t="shared" si="13"/>
        <v>0.15618556701030922</v>
      </c>
      <c r="AA42" s="76"/>
    </row>
    <row r="43" spans="1:27" x14ac:dyDescent="0.15">
      <c r="A43" s="30" t="s">
        <v>24</v>
      </c>
      <c r="B43" s="30" t="s">
        <v>88</v>
      </c>
      <c r="C43" s="30" t="s">
        <v>16</v>
      </c>
      <c r="D43" s="31">
        <v>17</v>
      </c>
      <c r="E43" s="31">
        <v>9</v>
      </c>
      <c r="F43" s="31">
        <v>1</v>
      </c>
      <c r="G43" s="31">
        <v>1</v>
      </c>
      <c r="H43" s="31">
        <v>1</v>
      </c>
      <c r="I43" s="32">
        <v>39</v>
      </c>
      <c r="J43" s="33">
        <v>0.1111111111111111</v>
      </c>
      <c r="K43">
        <v>0</v>
      </c>
      <c r="L43" s="32">
        <v>4.33</v>
      </c>
      <c r="M43" s="34">
        <v>1</v>
      </c>
      <c r="N43">
        <v>0</v>
      </c>
      <c r="O43">
        <v>0</v>
      </c>
      <c r="P43" s="30" t="s">
        <v>26</v>
      </c>
      <c r="Q43" s="78"/>
      <c r="R43" s="28">
        <f t="shared" si="1"/>
        <v>39</v>
      </c>
      <c r="S43" s="15">
        <v>17</v>
      </c>
      <c r="T43" s="46">
        <v>0.08</v>
      </c>
      <c r="U43" s="38">
        <f t="shared" si="11"/>
        <v>1.36</v>
      </c>
      <c r="V43" s="28">
        <f t="shared" si="0"/>
        <v>17</v>
      </c>
      <c r="W43" s="28">
        <v>4</v>
      </c>
      <c r="X43" s="28">
        <v>1.2</v>
      </c>
      <c r="Y43" s="4">
        <f t="shared" si="12"/>
        <v>15.440000000000001</v>
      </c>
      <c r="Z43" s="5">
        <f t="shared" si="13"/>
        <v>0.90823529411764714</v>
      </c>
      <c r="AA43" s="76"/>
    </row>
    <row r="44" spans="1:27" x14ac:dyDescent="0.15">
      <c r="A44" s="30" t="s">
        <v>62</v>
      </c>
      <c r="B44" s="30" t="s">
        <v>63</v>
      </c>
      <c r="C44" s="30" t="s">
        <v>16</v>
      </c>
      <c r="D44" s="31">
        <v>19</v>
      </c>
      <c r="E44" s="31">
        <v>5</v>
      </c>
      <c r="F44" s="31">
        <v>1</v>
      </c>
      <c r="G44" s="31">
        <v>1</v>
      </c>
      <c r="H44" s="31">
        <v>1</v>
      </c>
      <c r="I44" s="32">
        <v>14</v>
      </c>
      <c r="J44" s="33">
        <v>0.2</v>
      </c>
      <c r="K44">
        <v>0</v>
      </c>
      <c r="L44" s="32">
        <v>2.8</v>
      </c>
      <c r="M44" s="34">
        <v>1</v>
      </c>
      <c r="N44">
        <v>0</v>
      </c>
      <c r="O44">
        <v>0</v>
      </c>
      <c r="P44" s="30" t="s">
        <v>64</v>
      </c>
      <c r="Q44" s="78"/>
      <c r="R44" s="28">
        <f t="shared" si="1"/>
        <v>14</v>
      </c>
      <c r="S44" s="15">
        <v>4.5</v>
      </c>
      <c r="T44" s="46">
        <v>0.08</v>
      </c>
      <c r="U44" s="38">
        <f t="shared" si="11"/>
        <v>0.36</v>
      </c>
      <c r="V44" s="28">
        <f t="shared" si="0"/>
        <v>4.5</v>
      </c>
      <c r="W44" s="28">
        <v>4</v>
      </c>
      <c r="X44" s="28">
        <v>1.2</v>
      </c>
      <c r="Y44" s="4">
        <f t="shared" si="12"/>
        <v>3.94</v>
      </c>
      <c r="Z44" s="5">
        <f t="shared" si="13"/>
        <v>0.87555555555555553</v>
      </c>
      <c r="AA44" s="76"/>
    </row>
    <row r="45" spans="1:27" x14ac:dyDescent="0.15">
      <c r="A45" s="30" t="s">
        <v>96</v>
      </c>
      <c r="B45" s="30" t="s">
        <v>97</v>
      </c>
      <c r="C45" s="30" t="s">
        <v>16</v>
      </c>
      <c r="D45" s="31">
        <v>28</v>
      </c>
      <c r="E45" s="31">
        <v>12</v>
      </c>
      <c r="F45" s="31">
        <v>1</v>
      </c>
      <c r="G45" s="31">
        <v>1</v>
      </c>
      <c r="H45" s="31">
        <v>1</v>
      </c>
      <c r="I45" s="32">
        <v>249</v>
      </c>
      <c r="J45" s="33">
        <v>8.3333333333333329E-2</v>
      </c>
      <c r="K45">
        <v>0</v>
      </c>
      <c r="L45" s="32">
        <v>20.75</v>
      </c>
      <c r="M45" s="34">
        <v>1</v>
      </c>
      <c r="N45">
        <v>0</v>
      </c>
      <c r="O45">
        <v>0</v>
      </c>
      <c r="P45" s="30" t="s">
        <v>98</v>
      </c>
      <c r="Q45" s="78"/>
      <c r="R45" s="28">
        <f t="shared" si="1"/>
        <v>249</v>
      </c>
      <c r="S45" s="15">
        <v>180</v>
      </c>
      <c r="T45" s="46">
        <v>0.03</v>
      </c>
      <c r="U45" s="38">
        <f t="shared" si="11"/>
        <v>5.3999999999999995</v>
      </c>
      <c r="V45" s="28">
        <f t="shared" si="0"/>
        <v>180</v>
      </c>
      <c r="W45" s="28">
        <v>4</v>
      </c>
      <c r="X45" s="28">
        <v>1.2</v>
      </c>
      <c r="Y45" s="4">
        <f t="shared" si="12"/>
        <v>58.4</v>
      </c>
      <c r="Z45" s="5">
        <f t="shared" si="13"/>
        <v>0.32444444444444442</v>
      </c>
      <c r="AA45" s="76"/>
    </row>
    <row r="46" spans="1:27" x14ac:dyDescent="0.15">
      <c r="A46" s="30" t="s">
        <v>99</v>
      </c>
      <c r="B46" s="30" t="s">
        <v>100</v>
      </c>
      <c r="C46" s="30" t="s">
        <v>16</v>
      </c>
      <c r="D46" s="31">
        <v>39</v>
      </c>
      <c r="E46" s="31">
        <v>26</v>
      </c>
      <c r="F46" s="31">
        <v>1</v>
      </c>
      <c r="G46" s="31">
        <v>1</v>
      </c>
      <c r="H46" s="31">
        <v>1</v>
      </c>
      <c r="I46" s="32">
        <v>1200</v>
      </c>
      <c r="J46" s="33">
        <v>3.8461538461538464E-2</v>
      </c>
      <c r="K46">
        <v>0</v>
      </c>
      <c r="L46" s="32">
        <v>46.15</v>
      </c>
      <c r="M46" s="33">
        <v>0</v>
      </c>
      <c r="N46">
        <v>0</v>
      </c>
      <c r="O46" s="31">
        <v>2</v>
      </c>
      <c r="P46" s="30" t="s">
        <v>101</v>
      </c>
      <c r="Q46" s="78"/>
      <c r="R46" s="28">
        <f t="shared" si="1"/>
        <v>1200</v>
      </c>
      <c r="S46" s="15">
        <v>906</v>
      </c>
      <c r="T46" s="46">
        <v>0.03</v>
      </c>
      <c r="U46" s="38">
        <f t="shared" si="11"/>
        <v>27.18</v>
      </c>
      <c r="V46" s="28">
        <f t="shared" si="0"/>
        <v>906</v>
      </c>
      <c r="W46" s="28">
        <v>4</v>
      </c>
      <c r="X46" s="28">
        <v>1.2</v>
      </c>
      <c r="Y46" s="4">
        <f t="shared" si="12"/>
        <v>261.62</v>
      </c>
      <c r="Z46" s="5">
        <f t="shared" si="13"/>
        <v>0.28876379690949228</v>
      </c>
      <c r="AA46" s="76"/>
    </row>
    <row r="47" spans="1:27" s="11" customFormat="1" x14ac:dyDescent="0.15">
      <c r="I47" s="19"/>
      <c r="P47" s="12"/>
      <c r="Q47" s="13"/>
      <c r="T47" s="47"/>
      <c r="Y47" s="35"/>
      <c r="Z47" s="14"/>
    </row>
    <row r="48" spans="1:27" x14ac:dyDescent="0.15">
      <c r="A48" s="30" t="s">
        <v>103</v>
      </c>
      <c r="B48" s="30" t="s">
        <v>104</v>
      </c>
      <c r="C48" s="30" t="s">
        <v>16</v>
      </c>
      <c r="D48" s="31">
        <v>8</v>
      </c>
      <c r="E48" s="31">
        <v>3</v>
      </c>
      <c r="F48" s="31">
        <v>1</v>
      </c>
      <c r="G48" s="31">
        <v>1</v>
      </c>
      <c r="H48" s="31">
        <v>15</v>
      </c>
      <c r="I48" s="32">
        <v>270</v>
      </c>
      <c r="J48" s="33">
        <v>0.33333333333333331</v>
      </c>
      <c r="K48">
        <v>0</v>
      </c>
      <c r="L48" s="32">
        <v>90</v>
      </c>
      <c r="M48" s="33">
        <v>0</v>
      </c>
      <c r="N48" s="31">
        <v>2</v>
      </c>
      <c r="O48">
        <v>0</v>
      </c>
      <c r="P48" s="30" t="s">
        <v>72</v>
      </c>
      <c r="Q48" s="72">
        <v>20170306</v>
      </c>
      <c r="R48" s="28">
        <f t="shared" si="1"/>
        <v>18</v>
      </c>
      <c r="S48" s="15">
        <v>14.4</v>
      </c>
      <c r="T48" s="46">
        <v>0.05</v>
      </c>
      <c r="U48" s="38">
        <f t="shared" ref="U48:U60" si="14">V48*T48</f>
        <v>10.8</v>
      </c>
      <c r="V48" s="28">
        <f t="shared" si="0"/>
        <v>216</v>
      </c>
      <c r="W48" s="28">
        <v>4</v>
      </c>
      <c r="X48" s="28">
        <v>1.2</v>
      </c>
      <c r="Y48" s="4">
        <f t="shared" ref="Y48:Y60" si="15">(I48-V48-W48-X48-U48)</f>
        <v>38</v>
      </c>
      <c r="Z48" s="5">
        <f t="shared" ref="Z48:Z60" si="16">(Y48/V48)</f>
        <v>0.17592592592592593</v>
      </c>
      <c r="AA48" s="73">
        <f>SUM(Y48:Y60)</f>
        <v>637.23650000000009</v>
      </c>
    </row>
    <row r="49" spans="1:27" x14ac:dyDescent="0.15">
      <c r="A49" s="30" t="s">
        <v>105</v>
      </c>
      <c r="B49" s="30" t="s">
        <v>106</v>
      </c>
      <c r="C49" s="30" t="s">
        <v>16</v>
      </c>
      <c r="D49" s="31">
        <v>3</v>
      </c>
      <c r="E49" s="31">
        <v>3</v>
      </c>
      <c r="F49" s="31">
        <v>1</v>
      </c>
      <c r="G49" s="31">
        <v>1</v>
      </c>
      <c r="H49" s="31">
        <v>12</v>
      </c>
      <c r="I49" s="32">
        <v>588</v>
      </c>
      <c r="J49" s="33">
        <v>0.33333333333333331</v>
      </c>
      <c r="K49">
        <v>0</v>
      </c>
      <c r="L49" s="32">
        <v>196</v>
      </c>
      <c r="M49" s="33">
        <v>0</v>
      </c>
      <c r="N49">
        <v>0</v>
      </c>
      <c r="O49">
        <v>0</v>
      </c>
      <c r="P49" s="30" t="s">
        <v>47</v>
      </c>
      <c r="Q49" s="72"/>
      <c r="R49" s="28">
        <f t="shared" si="1"/>
        <v>49</v>
      </c>
      <c r="S49" s="15">
        <v>33</v>
      </c>
      <c r="T49" s="46">
        <v>0.08</v>
      </c>
      <c r="U49" s="38">
        <f t="shared" si="14"/>
        <v>31.68</v>
      </c>
      <c r="V49" s="28">
        <f t="shared" si="0"/>
        <v>396</v>
      </c>
      <c r="W49" s="28">
        <v>4</v>
      </c>
      <c r="X49" s="28">
        <v>1.2</v>
      </c>
      <c r="Y49" s="4">
        <f t="shared" si="15"/>
        <v>155.12</v>
      </c>
      <c r="Z49" s="5">
        <f t="shared" si="16"/>
        <v>0.39171717171717174</v>
      </c>
      <c r="AA49" s="73"/>
    </row>
    <row r="50" spans="1:27" x14ac:dyDescent="0.15">
      <c r="A50" s="30" t="s">
        <v>107</v>
      </c>
      <c r="B50" s="30" t="s">
        <v>28</v>
      </c>
      <c r="C50" s="30" t="s">
        <v>16</v>
      </c>
      <c r="D50" s="31">
        <v>49</v>
      </c>
      <c r="E50" s="31">
        <v>19</v>
      </c>
      <c r="F50" s="31">
        <v>3</v>
      </c>
      <c r="G50" s="31">
        <v>3</v>
      </c>
      <c r="H50" s="31">
        <v>3</v>
      </c>
      <c r="I50" s="32">
        <v>604</v>
      </c>
      <c r="J50" s="33">
        <v>0.15789473684210525</v>
      </c>
      <c r="K50">
        <v>0</v>
      </c>
      <c r="L50" s="32">
        <v>31.79</v>
      </c>
      <c r="M50" s="34">
        <v>1</v>
      </c>
      <c r="N50">
        <v>0</v>
      </c>
      <c r="O50">
        <v>0</v>
      </c>
      <c r="P50" s="30" t="s">
        <v>29</v>
      </c>
      <c r="Q50" s="72"/>
      <c r="R50" s="28">
        <f t="shared" si="1"/>
        <v>201.33333333333334</v>
      </c>
      <c r="S50" s="15">
        <v>90</v>
      </c>
      <c r="T50" s="46">
        <v>0.08</v>
      </c>
      <c r="U50" s="38">
        <f t="shared" si="14"/>
        <v>21.6</v>
      </c>
      <c r="V50" s="28">
        <f t="shared" si="0"/>
        <v>270</v>
      </c>
      <c r="W50" s="28">
        <v>4</v>
      </c>
      <c r="X50" s="28">
        <v>1.2</v>
      </c>
      <c r="Y50" s="4">
        <f t="shared" si="15"/>
        <v>307.2</v>
      </c>
      <c r="Z50" s="5">
        <f t="shared" si="16"/>
        <v>1.1377777777777778</v>
      </c>
      <c r="AA50" s="73"/>
    </row>
    <row r="51" spans="1:27" x14ac:dyDescent="0.15">
      <c r="A51" s="30" t="s">
        <v>108</v>
      </c>
      <c r="B51" s="30" t="s">
        <v>104</v>
      </c>
      <c r="C51" s="30" t="s">
        <v>16</v>
      </c>
      <c r="D51" s="31">
        <v>2</v>
      </c>
      <c r="E51" s="31">
        <v>2</v>
      </c>
      <c r="F51" s="31">
        <v>1</v>
      </c>
      <c r="G51" s="31">
        <v>1</v>
      </c>
      <c r="H51" s="31">
        <v>2</v>
      </c>
      <c r="I51" s="32">
        <v>30</v>
      </c>
      <c r="J51" s="33">
        <v>0.5</v>
      </c>
      <c r="K51">
        <v>0</v>
      </c>
      <c r="L51" s="32">
        <v>15</v>
      </c>
      <c r="M51" s="33">
        <v>0</v>
      </c>
      <c r="N51">
        <v>0</v>
      </c>
      <c r="O51">
        <v>0</v>
      </c>
      <c r="P51" s="30" t="s">
        <v>72</v>
      </c>
      <c r="Q51" s="72"/>
      <c r="R51" s="28">
        <f t="shared" si="1"/>
        <v>15</v>
      </c>
      <c r="S51" s="15">
        <v>7.15</v>
      </c>
      <c r="T51" s="46">
        <v>0.05</v>
      </c>
      <c r="U51" s="38">
        <f t="shared" si="14"/>
        <v>0.71500000000000008</v>
      </c>
      <c r="V51" s="28">
        <f t="shared" si="0"/>
        <v>14.3</v>
      </c>
      <c r="W51" s="28">
        <v>4</v>
      </c>
      <c r="X51" s="28">
        <v>1.2</v>
      </c>
      <c r="Y51" s="4">
        <f t="shared" si="15"/>
        <v>9.7850000000000001</v>
      </c>
      <c r="Z51" s="5">
        <f t="shared" si="16"/>
        <v>0.68426573426573423</v>
      </c>
      <c r="AA51" s="73"/>
    </row>
    <row r="52" spans="1:27" x14ac:dyDescent="0.15">
      <c r="A52" s="30" t="s">
        <v>109</v>
      </c>
      <c r="B52" s="30" t="s">
        <v>88</v>
      </c>
      <c r="C52" s="30" t="s">
        <v>16</v>
      </c>
      <c r="D52" s="31">
        <v>8</v>
      </c>
      <c r="E52" s="31">
        <v>2</v>
      </c>
      <c r="F52" s="31">
        <v>1</v>
      </c>
      <c r="G52" s="31">
        <v>1</v>
      </c>
      <c r="H52" s="31">
        <v>1</v>
      </c>
      <c r="I52" s="32">
        <v>25</v>
      </c>
      <c r="J52" s="33">
        <v>0.5</v>
      </c>
      <c r="K52">
        <v>0</v>
      </c>
      <c r="L52" s="32">
        <v>12.5</v>
      </c>
      <c r="M52" s="34">
        <v>1</v>
      </c>
      <c r="N52">
        <v>0</v>
      </c>
      <c r="O52">
        <v>0</v>
      </c>
      <c r="P52" s="30" t="s">
        <v>26</v>
      </c>
      <c r="Q52" s="72"/>
      <c r="R52" s="28">
        <f t="shared" si="1"/>
        <v>25</v>
      </c>
      <c r="S52" s="15">
        <v>17</v>
      </c>
      <c r="T52" s="46">
        <v>0.08</v>
      </c>
      <c r="U52" s="38">
        <f t="shared" si="14"/>
        <v>1.36</v>
      </c>
      <c r="V52" s="28">
        <f t="shared" si="0"/>
        <v>17</v>
      </c>
      <c r="W52" s="28">
        <v>4</v>
      </c>
      <c r="X52" s="28">
        <v>1.2</v>
      </c>
      <c r="Y52" s="4">
        <f t="shared" si="15"/>
        <v>1.4399999999999997</v>
      </c>
      <c r="Z52" s="5">
        <f t="shared" si="16"/>
        <v>8.4705882352941159E-2</v>
      </c>
      <c r="AA52" s="73"/>
    </row>
    <row r="53" spans="1:27" x14ac:dyDescent="0.15">
      <c r="A53" s="30" t="s">
        <v>44</v>
      </c>
      <c r="B53" s="30" t="s">
        <v>88</v>
      </c>
      <c r="C53" s="30" t="s">
        <v>16</v>
      </c>
      <c r="D53" s="31">
        <v>4</v>
      </c>
      <c r="E53" s="31">
        <v>4</v>
      </c>
      <c r="F53" s="31">
        <v>1</v>
      </c>
      <c r="G53" s="31">
        <v>1</v>
      </c>
      <c r="H53" s="31">
        <v>1</v>
      </c>
      <c r="I53" s="32">
        <v>42</v>
      </c>
      <c r="J53" s="33">
        <v>0.25</v>
      </c>
      <c r="K53">
        <v>0</v>
      </c>
      <c r="L53" s="32">
        <v>10.5</v>
      </c>
      <c r="M53" s="33">
        <v>0</v>
      </c>
      <c r="N53">
        <v>0</v>
      </c>
      <c r="O53">
        <v>0</v>
      </c>
      <c r="P53" s="30" t="s">
        <v>26</v>
      </c>
      <c r="Q53" s="72"/>
      <c r="R53" s="28">
        <f t="shared" si="1"/>
        <v>42</v>
      </c>
      <c r="S53" s="15">
        <v>17</v>
      </c>
      <c r="T53" s="46">
        <v>0.08</v>
      </c>
      <c r="U53" s="38">
        <f t="shared" si="14"/>
        <v>1.36</v>
      </c>
      <c r="V53" s="28">
        <f t="shared" si="0"/>
        <v>17</v>
      </c>
      <c r="W53" s="28">
        <v>4</v>
      </c>
      <c r="X53" s="28">
        <v>1.2</v>
      </c>
      <c r="Y53" s="4">
        <f t="shared" si="15"/>
        <v>18.440000000000001</v>
      </c>
      <c r="Z53" s="5">
        <f t="shared" si="16"/>
        <v>1.0847058823529412</v>
      </c>
      <c r="AA53" s="73"/>
    </row>
    <row r="54" spans="1:27" x14ac:dyDescent="0.15">
      <c r="A54" s="30" t="s">
        <v>86</v>
      </c>
      <c r="B54" s="30" t="s">
        <v>87</v>
      </c>
      <c r="C54" s="30" t="s">
        <v>16</v>
      </c>
      <c r="D54" s="31">
        <v>5</v>
      </c>
      <c r="E54" s="31">
        <v>5</v>
      </c>
      <c r="F54" s="31">
        <v>1</v>
      </c>
      <c r="G54" s="31">
        <v>1</v>
      </c>
      <c r="H54" s="31">
        <v>1</v>
      </c>
      <c r="I54" s="32">
        <v>41</v>
      </c>
      <c r="J54" s="33">
        <v>0.2</v>
      </c>
      <c r="K54">
        <v>0</v>
      </c>
      <c r="L54" s="32">
        <v>8.1999999999999993</v>
      </c>
      <c r="M54" s="34">
        <v>1</v>
      </c>
      <c r="N54">
        <v>0</v>
      </c>
      <c r="O54" s="31">
        <v>1</v>
      </c>
      <c r="P54" s="30" t="s">
        <v>72</v>
      </c>
      <c r="Q54" s="72"/>
      <c r="R54" s="28">
        <f t="shared" si="1"/>
        <v>41</v>
      </c>
      <c r="S54" s="15">
        <v>11.17</v>
      </c>
      <c r="T54" s="46">
        <v>0.05</v>
      </c>
      <c r="U54" s="38">
        <f t="shared" si="14"/>
        <v>0.5585</v>
      </c>
      <c r="V54" s="28">
        <f t="shared" si="0"/>
        <v>11.17</v>
      </c>
      <c r="W54" s="28">
        <v>4</v>
      </c>
      <c r="X54" s="28">
        <v>1.2</v>
      </c>
      <c r="Y54" s="4">
        <f t="shared" si="15"/>
        <v>24.0715</v>
      </c>
      <c r="Z54" s="5">
        <f t="shared" si="16"/>
        <v>2.1550134288272158</v>
      </c>
      <c r="AA54" s="73"/>
    </row>
    <row r="55" spans="1:27" x14ac:dyDescent="0.15">
      <c r="A55" s="30" t="s">
        <v>23</v>
      </c>
      <c r="B55" s="30" t="s">
        <v>18</v>
      </c>
      <c r="C55" s="30" t="s">
        <v>16</v>
      </c>
      <c r="D55" s="31">
        <v>20</v>
      </c>
      <c r="E55" s="31">
        <v>7</v>
      </c>
      <c r="F55" s="31">
        <v>1</v>
      </c>
      <c r="G55" s="31">
        <v>1</v>
      </c>
      <c r="H55" s="31">
        <v>1</v>
      </c>
      <c r="I55" s="32">
        <v>70</v>
      </c>
      <c r="J55" s="33">
        <v>0.14285714285714285</v>
      </c>
      <c r="K55">
        <v>0</v>
      </c>
      <c r="L55" s="32">
        <v>10</v>
      </c>
      <c r="M55" s="34">
        <v>1</v>
      </c>
      <c r="N55" s="31">
        <v>7</v>
      </c>
      <c r="O55">
        <v>0</v>
      </c>
      <c r="P55" s="30" t="s">
        <v>19</v>
      </c>
      <c r="Q55" s="72"/>
      <c r="R55" s="28">
        <f t="shared" si="1"/>
        <v>70</v>
      </c>
      <c r="S55" s="15">
        <v>60</v>
      </c>
      <c r="T55" s="46">
        <v>0.05</v>
      </c>
      <c r="U55" s="38">
        <f t="shared" si="14"/>
        <v>3</v>
      </c>
      <c r="V55" s="28">
        <f t="shared" si="0"/>
        <v>60</v>
      </c>
      <c r="W55" s="28">
        <v>4</v>
      </c>
      <c r="X55" s="28">
        <v>1.2</v>
      </c>
      <c r="Y55" s="4">
        <f t="shared" si="15"/>
        <v>1.7999999999999998</v>
      </c>
      <c r="Z55" s="5">
        <f t="shared" si="16"/>
        <v>2.9999999999999995E-2</v>
      </c>
      <c r="AA55" s="73"/>
    </row>
    <row r="56" spans="1:27" x14ac:dyDescent="0.15">
      <c r="A56" s="30" t="s">
        <v>24</v>
      </c>
      <c r="B56" s="30" t="s">
        <v>88</v>
      </c>
      <c r="C56" s="30" t="s">
        <v>16</v>
      </c>
      <c r="D56" s="31">
        <v>18</v>
      </c>
      <c r="E56" s="31">
        <v>6</v>
      </c>
      <c r="F56" s="31">
        <v>1</v>
      </c>
      <c r="G56" s="31">
        <v>1</v>
      </c>
      <c r="H56" s="31">
        <v>1</v>
      </c>
      <c r="I56" s="32">
        <v>39</v>
      </c>
      <c r="J56" s="33">
        <v>0.16666666666666666</v>
      </c>
      <c r="K56">
        <v>0</v>
      </c>
      <c r="L56" s="32">
        <v>6.5</v>
      </c>
      <c r="M56" s="34">
        <v>1</v>
      </c>
      <c r="N56">
        <v>0</v>
      </c>
      <c r="O56">
        <v>0</v>
      </c>
      <c r="P56" s="30" t="s">
        <v>26</v>
      </c>
      <c r="Q56" s="72"/>
      <c r="R56" s="28">
        <f t="shared" si="1"/>
        <v>39</v>
      </c>
      <c r="S56" s="15">
        <v>17</v>
      </c>
      <c r="T56" s="46">
        <v>0.08</v>
      </c>
      <c r="U56" s="38">
        <f t="shared" si="14"/>
        <v>1.36</v>
      </c>
      <c r="V56" s="28">
        <f t="shared" si="0"/>
        <v>17</v>
      </c>
      <c r="W56" s="28">
        <v>4</v>
      </c>
      <c r="X56" s="28">
        <v>1.2</v>
      </c>
      <c r="Y56" s="4">
        <f t="shared" si="15"/>
        <v>15.440000000000001</v>
      </c>
      <c r="Z56" s="5">
        <f t="shared" si="16"/>
        <v>0.90823529411764714</v>
      </c>
      <c r="AA56" s="73"/>
    </row>
    <row r="57" spans="1:27" x14ac:dyDescent="0.15">
      <c r="A57" s="30" t="s">
        <v>93</v>
      </c>
      <c r="B57" s="30" t="s">
        <v>21</v>
      </c>
      <c r="C57" s="30" t="s">
        <v>16</v>
      </c>
      <c r="D57" s="31">
        <v>4</v>
      </c>
      <c r="E57" s="31">
        <v>2</v>
      </c>
      <c r="F57" s="31">
        <v>1</v>
      </c>
      <c r="G57" s="31">
        <v>1</v>
      </c>
      <c r="H57" s="31">
        <v>1</v>
      </c>
      <c r="I57" s="32">
        <v>9.9</v>
      </c>
      <c r="J57" s="33">
        <v>0.5</v>
      </c>
      <c r="K57">
        <v>0</v>
      </c>
      <c r="L57" s="32">
        <v>4.95</v>
      </c>
      <c r="M57" s="34">
        <v>1</v>
      </c>
      <c r="N57">
        <v>0</v>
      </c>
      <c r="O57">
        <v>0</v>
      </c>
      <c r="P57" s="30" t="s">
        <v>94</v>
      </c>
      <c r="Q57" s="72"/>
      <c r="R57" s="28">
        <f t="shared" si="1"/>
        <v>9.9</v>
      </c>
      <c r="S57" s="15">
        <v>3</v>
      </c>
      <c r="T57" s="46">
        <v>0.08</v>
      </c>
      <c r="U57" s="38">
        <f t="shared" si="14"/>
        <v>0.24</v>
      </c>
      <c r="V57" s="28">
        <f t="shared" si="0"/>
        <v>3</v>
      </c>
      <c r="W57" s="28">
        <v>4</v>
      </c>
      <c r="X57" s="28">
        <v>1.2</v>
      </c>
      <c r="Y57" s="4">
        <f t="shared" si="15"/>
        <v>1.4600000000000004</v>
      </c>
      <c r="Z57" s="5">
        <f t="shared" si="16"/>
        <v>0.4866666666666668</v>
      </c>
      <c r="AA57" s="73"/>
    </row>
    <row r="58" spans="1:27" x14ac:dyDescent="0.15">
      <c r="A58" s="30" t="s">
        <v>65</v>
      </c>
      <c r="B58" s="30" t="s">
        <v>66</v>
      </c>
      <c r="C58" s="30" t="s">
        <v>16</v>
      </c>
      <c r="D58" s="31">
        <v>5</v>
      </c>
      <c r="E58" s="31">
        <v>4</v>
      </c>
      <c r="F58" s="31">
        <v>1</v>
      </c>
      <c r="G58" s="31">
        <v>1</v>
      </c>
      <c r="H58" s="31">
        <v>1</v>
      </c>
      <c r="I58" s="32">
        <v>13</v>
      </c>
      <c r="J58" s="33">
        <v>0.25</v>
      </c>
      <c r="K58">
        <v>0</v>
      </c>
      <c r="L58" s="32">
        <v>3.25</v>
      </c>
      <c r="M58" s="34">
        <v>1</v>
      </c>
      <c r="N58">
        <v>0</v>
      </c>
      <c r="O58">
        <v>0</v>
      </c>
      <c r="P58" s="30" t="s">
        <v>64</v>
      </c>
      <c r="Q58" s="72"/>
      <c r="R58" s="28">
        <f t="shared" si="1"/>
        <v>13</v>
      </c>
      <c r="S58" s="15">
        <v>4</v>
      </c>
      <c r="T58" s="46">
        <v>0.08</v>
      </c>
      <c r="U58" s="38">
        <f t="shared" si="14"/>
        <v>0.32</v>
      </c>
      <c r="V58" s="28">
        <f t="shared" si="0"/>
        <v>4</v>
      </c>
      <c r="W58" s="28">
        <v>4</v>
      </c>
      <c r="X58" s="28">
        <v>1.2</v>
      </c>
      <c r="Y58" s="4">
        <f t="shared" si="15"/>
        <v>3.48</v>
      </c>
      <c r="Z58" s="5">
        <f t="shared" si="16"/>
        <v>0.87</v>
      </c>
      <c r="AA58" s="73"/>
    </row>
    <row r="59" spans="1:27" x14ac:dyDescent="0.15">
      <c r="A59" s="30" t="s">
        <v>83</v>
      </c>
      <c r="B59" s="30" t="s">
        <v>46</v>
      </c>
      <c r="C59" s="30" t="s">
        <v>16</v>
      </c>
      <c r="D59" s="31">
        <v>12</v>
      </c>
      <c r="E59" s="31">
        <v>5</v>
      </c>
      <c r="F59" s="31">
        <v>1</v>
      </c>
      <c r="G59" s="31">
        <v>1</v>
      </c>
      <c r="H59" s="31">
        <v>1</v>
      </c>
      <c r="I59" s="32">
        <v>28</v>
      </c>
      <c r="J59" s="33">
        <v>0.2</v>
      </c>
      <c r="K59">
        <v>0</v>
      </c>
      <c r="L59" s="32">
        <v>5.6</v>
      </c>
      <c r="M59" s="34">
        <v>1</v>
      </c>
      <c r="N59" s="31">
        <v>4</v>
      </c>
      <c r="O59" s="31">
        <v>1</v>
      </c>
      <c r="P59" s="30" t="s">
        <v>47</v>
      </c>
      <c r="Q59" s="72"/>
      <c r="R59" s="28">
        <f t="shared" si="1"/>
        <v>28</v>
      </c>
      <c r="S59" s="15">
        <v>10</v>
      </c>
      <c r="T59" s="46">
        <v>0.08</v>
      </c>
      <c r="U59" s="38">
        <f t="shared" si="14"/>
        <v>0.8</v>
      </c>
      <c r="V59" s="28">
        <f t="shared" si="0"/>
        <v>10</v>
      </c>
      <c r="W59" s="28">
        <v>4</v>
      </c>
      <c r="X59" s="28">
        <v>1.2</v>
      </c>
      <c r="Y59" s="4">
        <f t="shared" si="15"/>
        <v>12</v>
      </c>
      <c r="Z59" s="5">
        <f t="shared" si="16"/>
        <v>1.2</v>
      </c>
      <c r="AA59" s="73"/>
    </row>
    <row r="60" spans="1:27" x14ac:dyDescent="0.15">
      <c r="A60" s="30" t="s">
        <v>110</v>
      </c>
      <c r="B60" s="30" t="s">
        <v>111</v>
      </c>
      <c r="C60" s="30" t="s">
        <v>16</v>
      </c>
      <c r="D60" s="31">
        <v>5</v>
      </c>
      <c r="E60" s="31">
        <v>3</v>
      </c>
      <c r="F60" s="31">
        <v>1</v>
      </c>
      <c r="G60" s="31">
        <v>1</v>
      </c>
      <c r="H60" s="31">
        <v>1</v>
      </c>
      <c r="I60" s="32">
        <v>119</v>
      </c>
      <c r="J60" s="33">
        <v>0.33333333333333331</v>
      </c>
      <c r="K60">
        <v>0</v>
      </c>
      <c r="L60" s="32">
        <v>39.67</v>
      </c>
      <c r="M60" s="34">
        <v>1</v>
      </c>
      <c r="N60">
        <v>0</v>
      </c>
      <c r="O60">
        <v>0</v>
      </c>
      <c r="P60" s="30" t="s">
        <v>112</v>
      </c>
      <c r="Q60" s="72"/>
      <c r="R60" s="28">
        <f t="shared" si="1"/>
        <v>119</v>
      </c>
      <c r="S60" s="15">
        <v>60</v>
      </c>
      <c r="T60" s="46">
        <v>0.08</v>
      </c>
      <c r="U60" s="38">
        <f t="shared" si="14"/>
        <v>4.8</v>
      </c>
      <c r="V60" s="28">
        <f t="shared" si="0"/>
        <v>60</v>
      </c>
      <c r="W60" s="28">
        <v>4</v>
      </c>
      <c r="X60" s="28">
        <v>1.2</v>
      </c>
      <c r="Y60" s="4">
        <f t="shared" si="15"/>
        <v>49</v>
      </c>
      <c r="Z60" s="5">
        <f t="shared" si="16"/>
        <v>0.81666666666666665</v>
      </c>
      <c r="AA60" s="73"/>
    </row>
    <row r="61" spans="1:27" s="11" customFormat="1" x14ac:dyDescent="0.15">
      <c r="I61" s="19"/>
      <c r="P61" s="12"/>
      <c r="Q61" s="13"/>
      <c r="T61" s="47"/>
      <c r="Y61" s="35"/>
      <c r="Z61" s="14"/>
    </row>
    <row r="62" spans="1:27" x14ac:dyDescent="0.15">
      <c r="A62" s="30" t="s">
        <v>62</v>
      </c>
      <c r="B62" s="30" t="s">
        <v>63</v>
      </c>
      <c r="C62" s="30" t="s">
        <v>16</v>
      </c>
      <c r="D62" s="31">
        <v>13</v>
      </c>
      <c r="E62" s="31">
        <v>8</v>
      </c>
      <c r="F62" s="31">
        <v>1</v>
      </c>
      <c r="G62" s="31">
        <v>1</v>
      </c>
      <c r="H62" s="31">
        <v>2</v>
      </c>
      <c r="I62" s="32">
        <v>28</v>
      </c>
      <c r="J62" s="33">
        <v>0.125</v>
      </c>
      <c r="K62">
        <v>0</v>
      </c>
      <c r="L62" s="32">
        <v>3.5</v>
      </c>
      <c r="M62" s="34">
        <v>1</v>
      </c>
      <c r="N62" s="31">
        <v>1</v>
      </c>
      <c r="O62" s="31">
        <v>4</v>
      </c>
      <c r="P62" s="30" t="s">
        <v>64</v>
      </c>
      <c r="Q62" s="72">
        <v>20170307</v>
      </c>
      <c r="R62" s="37">
        <f t="shared" si="1"/>
        <v>14</v>
      </c>
      <c r="S62" s="15">
        <v>4</v>
      </c>
      <c r="T62" s="46">
        <v>0.08</v>
      </c>
      <c r="U62" s="38">
        <f t="shared" ref="U62:U73" si="17">V62*T62</f>
        <v>0.64</v>
      </c>
      <c r="V62" s="37">
        <f t="shared" si="0"/>
        <v>8</v>
      </c>
      <c r="W62" s="15">
        <v>4</v>
      </c>
      <c r="X62" s="15">
        <v>1.2</v>
      </c>
      <c r="Y62" s="4">
        <f t="shared" ref="Y62:Y73" si="18">(I62-V62-W62-X62-U62)</f>
        <v>14.16</v>
      </c>
      <c r="Z62" s="5">
        <f t="shared" ref="Z62:Z73" si="19">(Y62/V62)</f>
        <v>1.77</v>
      </c>
      <c r="AA62" s="73">
        <f>SUM(Y62:Y73)</f>
        <v>239.81999999999994</v>
      </c>
    </row>
    <row r="63" spans="1:27" x14ac:dyDescent="0.15">
      <c r="A63" s="30" t="s">
        <v>113</v>
      </c>
      <c r="B63" s="30" t="s">
        <v>114</v>
      </c>
      <c r="C63" s="30" t="s">
        <v>16</v>
      </c>
      <c r="D63" s="31">
        <v>12</v>
      </c>
      <c r="E63" s="31">
        <v>7</v>
      </c>
      <c r="F63" s="31">
        <v>1</v>
      </c>
      <c r="G63" s="31">
        <v>1</v>
      </c>
      <c r="H63" s="31">
        <v>2</v>
      </c>
      <c r="I63" s="32">
        <v>37.799999999999997</v>
      </c>
      <c r="J63" s="33">
        <v>0.14285714285714285</v>
      </c>
      <c r="K63">
        <v>0</v>
      </c>
      <c r="L63" s="32">
        <v>5.4</v>
      </c>
      <c r="M63" s="33">
        <v>0</v>
      </c>
      <c r="N63">
        <v>0</v>
      </c>
      <c r="O63">
        <v>0</v>
      </c>
      <c r="P63" s="30" t="s">
        <v>85</v>
      </c>
      <c r="Q63" s="72"/>
      <c r="R63" s="37">
        <f t="shared" si="1"/>
        <v>18.899999999999999</v>
      </c>
      <c r="S63" s="15">
        <v>9.6999999999999993</v>
      </c>
      <c r="T63" s="46">
        <v>0.05</v>
      </c>
      <c r="U63" s="38">
        <f t="shared" si="17"/>
        <v>0.97</v>
      </c>
      <c r="V63" s="37">
        <f t="shared" si="0"/>
        <v>19.399999999999999</v>
      </c>
      <c r="W63" s="37">
        <v>4</v>
      </c>
      <c r="X63" s="37">
        <v>1.2</v>
      </c>
      <c r="Y63" s="4">
        <f t="shared" si="18"/>
        <v>12.229999999999999</v>
      </c>
      <c r="Z63" s="5">
        <f t="shared" si="19"/>
        <v>0.6304123711340206</v>
      </c>
      <c r="AA63" s="73"/>
    </row>
    <row r="64" spans="1:27" x14ac:dyDescent="0.15">
      <c r="A64" s="30" t="s">
        <v>80</v>
      </c>
      <c r="B64" s="30" t="s">
        <v>114</v>
      </c>
      <c r="C64" s="30" t="s">
        <v>16</v>
      </c>
      <c r="D64" s="31">
        <v>9</v>
      </c>
      <c r="E64" s="31">
        <v>5</v>
      </c>
      <c r="F64" s="31">
        <v>1</v>
      </c>
      <c r="G64" s="31">
        <v>1</v>
      </c>
      <c r="H64" s="31">
        <v>2</v>
      </c>
      <c r="I64" s="32">
        <v>50</v>
      </c>
      <c r="J64" s="33">
        <v>0.2</v>
      </c>
      <c r="K64">
        <v>0</v>
      </c>
      <c r="L64" s="32">
        <v>10</v>
      </c>
      <c r="M64" s="33">
        <v>0</v>
      </c>
      <c r="N64">
        <v>0</v>
      </c>
      <c r="O64">
        <v>0</v>
      </c>
      <c r="P64" s="30" t="s">
        <v>82</v>
      </c>
      <c r="Q64" s="72"/>
      <c r="R64" s="37">
        <f t="shared" si="1"/>
        <v>25</v>
      </c>
      <c r="S64" s="15">
        <v>9.6999999999999993</v>
      </c>
      <c r="T64" s="46">
        <v>0.05</v>
      </c>
      <c r="U64" s="38">
        <f t="shared" si="17"/>
        <v>0.97</v>
      </c>
      <c r="V64" s="37">
        <f t="shared" si="0"/>
        <v>19.399999999999999</v>
      </c>
      <c r="W64" s="37">
        <v>4</v>
      </c>
      <c r="X64" s="37">
        <v>1.2</v>
      </c>
      <c r="Y64" s="4">
        <f t="shared" si="18"/>
        <v>24.430000000000003</v>
      </c>
      <c r="Z64" s="5">
        <f t="shared" si="19"/>
        <v>1.2592783505154641</v>
      </c>
      <c r="AA64" s="73"/>
    </row>
    <row r="65" spans="1:27" x14ac:dyDescent="0.15">
      <c r="A65" s="30" t="s">
        <v>84</v>
      </c>
      <c r="B65" s="30" t="s">
        <v>114</v>
      </c>
      <c r="C65" s="30" t="s">
        <v>16</v>
      </c>
      <c r="D65" s="31">
        <v>12</v>
      </c>
      <c r="E65" s="31">
        <v>8</v>
      </c>
      <c r="F65" s="31">
        <v>2</v>
      </c>
      <c r="G65" s="31">
        <v>2</v>
      </c>
      <c r="H65" s="31">
        <v>2</v>
      </c>
      <c r="I65" s="32">
        <v>31.799999999999997</v>
      </c>
      <c r="J65" s="33">
        <v>0.25</v>
      </c>
      <c r="K65">
        <v>0</v>
      </c>
      <c r="L65" s="32">
        <v>3.97</v>
      </c>
      <c r="M65" s="34">
        <v>1</v>
      </c>
      <c r="N65" s="31">
        <v>1</v>
      </c>
      <c r="O65">
        <v>0</v>
      </c>
      <c r="P65" s="30" t="s">
        <v>85</v>
      </c>
      <c r="Q65" s="72"/>
      <c r="R65" s="37">
        <f t="shared" si="1"/>
        <v>15.899999999999999</v>
      </c>
      <c r="S65" s="15">
        <v>9.6999999999999993</v>
      </c>
      <c r="T65" s="46">
        <v>0.05</v>
      </c>
      <c r="U65" s="38">
        <f t="shared" si="17"/>
        <v>0.97</v>
      </c>
      <c r="V65" s="37">
        <f t="shared" si="0"/>
        <v>19.399999999999999</v>
      </c>
      <c r="W65" s="37">
        <v>4</v>
      </c>
      <c r="X65" s="37">
        <v>1.2</v>
      </c>
      <c r="Y65" s="4">
        <f t="shared" si="18"/>
        <v>6.2299999999999986</v>
      </c>
      <c r="Z65" s="5">
        <f t="shared" si="19"/>
        <v>0.32113402061855667</v>
      </c>
      <c r="AA65" s="73"/>
    </row>
    <row r="66" spans="1:27" x14ac:dyDescent="0.15">
      <c r="A66" s="30" t="s">
        <v>24</v>
      </c>
      <c r="B66" s="30" t="s">
        <v>115</v>
      </c>
      <c r="C66" s="30" t="s">
        <v>16</v>
      </c>
      <c r="D66" s="31">
        <v>15</v>
      </c>
      <c r="E66" s="31">
        <v>9</v>
      </c>
      <c r="F66" s="31">
        <v>2</v>
      </c>
      <c r="G66" s="31">
        <v>2</v>
      </c>
      <c r="H66" s="31">
        <v>2</v>
      </c>
      <c r="I66" s="32">
        <v>78</v>
      </c>
      <c r="J66" s="33">
        <v>0.22222222222222221</v>
      </c>
      <c r="K66">
        <v>0</v>
      </c>
      <c r="L66" s="32">
        <v>8.67</v>
      </c>
      <c r="M66" s="34">
        <v>1</v>
      </c>
      <c r="N66">
        <v>0</v>
      </c>
      <c r="O66" s="31">
        <v>1</v>
      </c>
      <c r="P66" s="30" t="s">
        <v>26</v>
      </c>
      <c r="Q66" s="72"/>
      <c r="R66" s="37">
        <f t="shared" si="1"/>
        <v>39</v>
      </c>
      <c r="S66" s="15">
        <v>17</v>
      </c>
      <c r="T66" s="46">
        <v>0.08</v>
      </c>
      <c r="U66" s="38">
        <f t="shared" si="17"/>
        <v>2.72</v>
      </c>
      <c r="V66" s="37">
        <f t="shared" si="0"/>
        <v>34</v>
      </c>
      <c r="W66" s="37">
        <v>4</v>
      </c>
      <c r="X66" s="37">
        <v>1.2</v>
      </c>
      <c r="Y66" s="4">
        <f t="shared" si="18"/>
        <v>36.08</v>
      </c>
      <c r="Z66" s="5">
        <f t="shared" si="19"/>
        <v>1.0611764705882352</v>
      </c>
      <c r="AA66" s="73"/>
    </row>
    <row r="67" spans="1:27" x14ac:dyDescent="0.15">
      <c r="A67" s="30" t="s">
        <v>116</v>
      </c>
      <c r="B67" s="30" t="s">
        <v>117</v>
      </c>
      <c r="C67" s="30" t="s">
        <v>16</v>
      </c>
      <c r="D67" s="31">
        <v>17</v>
      </c>
      <c r="E67" s="31">
        <v>11</v>
      </c>
      <c r="F67" s="31">
        <v>1</v>
      </c>
      <c r="G67" s="31">
        <v>1</v>
      </c>
      <c r="H67" s="31">
        <v>1</v>
      </c>
      <c r="I67" s="32">
        <v>27</v>
      </c>
      <c r="J67" s="33">
        <v>9.0909090909090912E-2</v>
      </c>
      <c r="K67">
        <v>0</v>
      </c>
      <c r="L67" s="32">
        <v>2.4500000000000002</v>
      </c>
      <c r="M67" s="33">
        <v>0</v>
      </c>
      <c r="N67">
        <v>0</v>
      </c>
      <c r="O67">
        <v>0</v>
      </c>
      <c r="P67" s="30" t="s">
        <v>40</v>
      </c>
      <c r="Q67" s="72"/>
      <c r="R67" s="37">
        <f t="shared" si="1"/>
        <v>27</v>
      </c>
      <c r="S67" s="15">
        <v>9.8000000000000007</v>
      </c>
      <c r="T67" s="46">
        <v>0.05</v>
      </c>
      <c r="U67" s="38">
        <f t="shared" si="17"/>
        <v>0.49000000000000005</v>
      </c>
      <c r="V67" s="37">
        <f t="shared" ref="V67:V84" si="20">H67*S67</f>
        <v>9.8000000000000007</v>
      </c>
      <c r="W67" s="37">
        <v>4</v>
      </c>
      <c r="X67" s="37">
        <v>1.2</v>
      </c>
      <c r="Y67" s="4">
        <f t="shared" si="18"/>
        <v>11.51</v>
      </c>
      <c r="Z67" s="5">
        <f t="shared" si="19"/>
        <v>1.1744897959183673</v>
      </c>
      <c r="AA67" s="73"/>
    </row>
    <row r="68" spans="1:27" x14ac:dyDescent="0.15">
      <c r="A68" s="30" t="s">
        <v>118</v>
      </c>
      <c r="B68" s="30" t="s">
        <v>119</v>
      </c>
      <c r="C68" s="30" t="s">
        <v>16</v>
      </c>
      <c r="D68" s="31">
        <v>7</v>
      </c>
      <c r="E68" s="31">
        <v>5</v>
      </c>
      <c r="F68" s="31">
        <v>1</v>
      </c>
      <c r="G68" s="31">
        <v>1</v>
      </c>
      <c r="H68" s="31">
        <v>1</v>
      </c>
      <c r="I68" s="32">
        <v>59</v>
      </c>
      <c r="J68" s="33">
        <v>0.2</v>
      </c>
      <c r="K68">
        <v>0</v>
      </c>
      <c r="L68" s="32">
        <v>11.8</v>
      </c>
      <c r="M68" s="33">
        <v>0</v>
      </c>
      <c r="N68">
        <v>0</v>
      </c>
      <c r="O68">
        <v>0</v>
      </c>
      <c r="P68" s="30" t="s">
        <v>57</v>
      </c>
      <c r="Q68" s="72"/>
      <c r="R68" s="37">
        <f t="shared" si="1"/>
        <v>59</v>
      </c>
      <c r="S68" s="15">
        <v>10</v>
      </c>
      <c r="T68" s="46">
        <v>0.08</v>
      </c>
      <c r="U68" s="38">
        <f t="shared" si="17"/>
        <v>0.8</v>
      </c>
      <c r="V68" s="37">
        <f t="shared" si="20"/>
        <v>10</v>
      </c>
      <c r="W68" s="37">
        <v>4</v>
      </c>
      <c r="X68" s="37">
        <v>1.2</v>
      </c>
      <c r="Y68" s="4">
        <f t="shared" si="18"/>
        <v>43</v>
      </c>
      <c r="Z68" s="5">
        <f t="shared" si="19"/>
        <v>4.3</v>
      </c>
      <c r="AA68" s="73"/>
    </row>
    <row r="69" spans="1:27" x14ac:dyDescent="0.15">
      <c r="A69" s="30" t="s">
        <v>120</v>
      </c>
      <c r="B69" s="30" t="s">
        <v>115</v>
      </c>
      <c r="C69" s="30" t="s">
        <v>16</v>
      </c>
      <c r="D69" s="31">
        <v>9</v>
      </c>
      <c r="E69" s="31">
        <v>5</v>
      </c>
      <c r="F69" s="31">
        <v>1</v>
      </c>
      <c r="G69" s="31">
        <v>1</v>
      </c>
      <c r="H69" s="31">
        <v>1</v>
      </c>
      <c r="I69" s="32">
        <v>45</v>
      </c>
      <c r="J69" s="33">
        <v>0.2</v>
      </c>
      <c r="K69">
        <v>0</v>
      </c>
      <c r="L69" s="32">
        <v>9</v>
      </c>
      <c r="M69" s="33">
        <v>0</v>
      </c>
      <c r="N69">
        <v>0</v>
      </c>
      <c r="O69">
        <v>0</v>
      </c>
      <c r="P69" s="30" t="s">
        <v>26</v>
      </c>
      <c r="Q69" s="72"/>
      <c r="R69" s="37">
        <f t="shared" si="1"/>
        <v>45</v>
      </c>
      <c r="S69" s="15">
        <v>17</v>
      </c>
      <c r="T69" s="46">
        <v>0.08</v>
      </c>
      <c r="U69" s="38">
        <f t="shared" si="17"/>
        <v>1.36</v>
      </c>
      <c r="V69" s="37">
        <f t="shared" si="20"/>
        <v>17</v>
      </c>
      <c r="W69" s="37">
        <v>4</v>
      </c>
      <c r="X69" s="37">
        <v>1.2</v>
      </c>
      <c r="Y69" s="4">
        <f t="shared" si="18"/>
        <v>21.44</v>
      </c>
      <c r="Z69" s="5">
        <f t="shared" si="19"/>
        <v>1.2611764705882353</v>
      </c>
      <c r="AA69" s="73"/>
    </row>
    <row r="70" spans="1:27" x14ac:dyDescent="0.15">
      <c r="A70" s="30" t="s">
        <v>121</v>
      </c>
      <c r="B70" s="30" t="s">
        <v>78</v>
      </c>
      <c r="C70" s="30" t="s">
        <v>16</v>
      </c>
      <c r="D70" s="31">
        <v>3</v>
      </c>
      <c r="E70" s="31">
        <v>2</v>
      </c>
      <c r="F70" s="31">
        <v>1</v>
      </c>
      <c r="G70" s="31">
        <v>1</v>
      </c>
      <c r="H70" s="31">
        <v>1</v>
      </c>
      <c r="I70" s="32">
        <v>9.9</v>
      </c>
      <c r="J70" s="33">
        <v>0.5</v>
      </c>
      <c r="K70">
        <v>0</v>
      </c>
      <c r="L70" s="32">
        <v>4.95</v>
      </c>
      <c r="M70" s="34">
        <v>1</v>
      </c>
      <c r="N70">
        <v>0</v>
      </c>
      <c r="O70">
        <v>0</v>
      </c>
      <c r="P70" s="30" t="s">
        <v>79</v>
      </c>
      <c r="Q70" s="72"/>
      <c r="R70" s="37">
        <f t="shared" si="1"/>
        <v>9.9</v>
      </c>
      <c r="S70" s="15">
        <v>2</v>
      </c>
      <c r="T70" s="46">
        <v>0.08</v>
      </c>
      <c r="U70" s="38">
        <f t="shared" si="17"/>
        <v>0.16</v>
      </c>
      <c r="V70" s="37">
        <f t="shared" si="20"/>
        <v>2</v>
      </c>
      <c r="W70" s="37">
        <v>4</v>
      </c>
      <c r="X70" s="37">
        <v>1.2</v>
      </c>
      <c r="Y70" s="4">
        <f t="shared" si="18"/>
        <v>2.54</v>
      </c>
      <c r="Z70" s="5">
        <f t="shared" si="19"/>
        <v>1.27</v>
      </c>
      <c r="AA70" s="73"/>
    </row>
    <row r="71" spans="1:27" x14ac:dyDescent="0.15">
      <c r="A71" s="30" t="s">
        <v>122</v>
      </c>
      <c r="B71" s="30" t="s">
        <v>63</v>
      </c>
      <c r="C71" s="30" t="s">
        <v>16</v>
      </c>
      <c r="D71" s="31">
        <v>15</v>
      </c>
      <c r="E71" s="31">
        <v>11</v>
      </c>
      <c r="F71" s="31">
        <v>1</v>
      </c>
      <c r="G71" s="31">
        <v>1</v>
      </c>
      <c r="H71" s="31">
        <v>1</v>
      </c>
      <c r="I71" s="32">
        <v>12</v>
      </c>
      <c r="J71" s="33">
        <v>9.0909090909090912E-2</v>
      </c>
      <c r="K71">
        <v>0</v>
      </c>
      <c r="L71" s="32">
        <v>1.0900000000000001</v>
      </c>
      <c r="M71" s="34">
        <v>1</v>
      </c>
      <c r="N71" s="31">
        <v>3</v>
      </c>
      <c r="O71">
        <v>0</v>
      </c>
      <c r="P71" s="30" t="s">
        <v>64</v>
      </c>
      <c r="Q71" s="72"/>
      <c r="R71" s="37">
        <f t="shared" si="1"/>
        <v>12</v>
      </c>
      <c r="S71" s="15">
        <v>4</v>
      </c>
      <c r="T71" s="46">
        <v>0.08</v>
      </c>
      <c r="U71" s="38">
        <f t="shared" si="17"/>
        <v>0.32</v>
      </c>
      <c r="V71" s="37">
        <f t="shared" si="20"/>
        <v>4</v>
      </c>
      <c r="W71" s="37">
        <v>4</v>
      </c>
      <c r="X71" s="37">
        <v>1.2</v>
      </c>
      <c r="Y71" s="4">
        <f t="shared" si="18"/>
        <v>2.48</v>
      </c>
      <c r="Z71" s="5">
        <f t="shared" si="19"/>
        <v>0.62</v>
      </c>
      <c r="AA71" s="73"/>
    </row>
    <row r="72" spans="1:27" x14ac:dyDescent="0.15">
      <c r="A72" s="30" t="s">
        <v>123</v>
      </c>
      <c r="B72" s="30" t="s">
        <v>71</v>
      </c>
      <c r="C72" s="30" t="s">
        <v>16</v>
      </c>
      <c r="D72" s="31">
        <v>11</v>
      </c>
      <c r="E72" s="31">
        <v>5</v>
      </c>
      <c r="F72" s="31">
        <v>1</v>
      </c>
      <c r="G72" s="31">
        <v>1</v>
      </c>
      <c r="H72" s="31">
        <v>1</v>
      </c>
      <c r="I72" s="32">
        <v>56</v>
      </c>
      <c r="J72" s="33">
        <v>0.2</v>
      </c>
      <c r="K72">
        <v>0</v>
      </c>
      <c r="L72" s="32">
        <v>11.2</v>
      </c>
      <c r="M72" s="33">
        <v>0.89</v>
      </c>
      <c r="N72" s="31">
        <v>2</v>
      </c>
      <c r="O72">
        <v>0</v>
      </c>
      <c r="P72" s="30" t="s">
        <v>43</v>
      </c>
      <c r="Q72" s="72"/>
      <c r="R72" s="37">
        <f t="shared" ref="R72:R104" si="21">I72/H72</f>
        <v>56</v>
      </c>
      <c r="S72" s="15">
        <v>18</v>
      </c>
      <c r="T72" s="46">
        <v>0.08</v>
      </c>
      <c r="U72" s="38">
        <f t="shared" si="17"/>
        <v>1.44</v>
      </c>
      <c r="V72" s="37">
        <f t="shared" si="20"/>
        <v>18</v>
      </c>
      <c r="W72" s="37">
        <v>4</v>
      </c>
      <c r="X72" s="37">
        <v>1.2</v>
      </c>
      <c r="Y72" s="4">
        <f t="shared" si="18"/>
        <v>31.359999999999996</v>
      </c>
      <c r="Z72" s="5">
        <f t="shared" si="19"/>
        <v>1.7422222222222219</v>
      </c>
      <c r="AA72" s="73"/>
    </row>
    <row r="73" spans="1:27" x14ac:dyDescent="0.15">
      <c r="A73" s="30" t="s">
        <v>41</v>
      </c>
      <c r="B73" s="30" t="s">
        <v>42</v>
      </c>
      <c r="C73" s="30" t="s">
        <v>16</v>
      </c>
      <c r="D73" s="31">
        <v>23</v>
      </c>
      <c r="E73" s="31">
        <v>14</v>
      </c>
      <c r="F73" s="31">
        <v>1</v>
      </c>
      <c r="G73" s="31">
        <v>1</v>
      </c>
      <c r="H73" s="31">
        <v>1</v>
      </c>
      <c r="I73" s="32">
        <v>59</v>
      </c>
      <c r="J73" s="33">
        <v>7.1428571428571425E-2</v>
      </c>
      <c r="K73">
        <v>0</v>
      </c>
      <c r="L73" s="32">
        <v>4.21</v>
      </c>
      <c r="M73" s="34">
        <v>1</v>
      </c>
      <c r="N73" s="31">
        <v>1</v>
      </c>
      <c r="O73" s="31">
        <v>1</v>
      </c>
      <c r="P73" s="30" t="s">
        <v>43</v>
      </c>
      <c r="Q73" s="72"/>
      <c r="R73" s="37">
        <f t="shared" si="21"/>
        <v>59</v>
      </c>
      <c r="S73" s="15">
        <v>18</v>
      </c>
      <c r="T73" s="46">
        <v>0.08</v>
      </c>
      <c r="U73" s="38">
        <f t="shared" si="17"/>
        <v>1.44</v>
      </c>
      <c r="V73" s="37">
        <f t="shared" si="20"/>
        <v>18</v>
      </c>
      <c r="W73" s="37">
        <v>4</v>
      </c>
      <c r="X73" s="37">
        <v>1.2</v>
      </c>
      <c r="Y73" s="4">
        <f t="shared" si="18"/>
        <v>34.36</v>
      </c>
      <c r="Z73" s="5">
        <f t="shared" si="19"/>
        <v>1.9088888888888889</v>
      </c>
      <c r="AA73" s="73"/>
    </row>
    <row r="74" spans="1:27" s="11" customFormat="1" x14ac:dyDescent="0.15">
      <c r="I74" s="19"/>
      <c r="P74" s="12"/>
      <c r="Q74" s="13"/>
      <c r="T74" s="47"/>
      <c r="Y74" s="35"/>
      <c r="Z74" s="14"/>
    </row>
    <row r="75" spans="1:27" x14ac:dyDescent="0.15">
      <c r="A75" s="30" t="s">
        <v>124</v>
      </c>
      <c r="B75" s="30" t="s">
        <v>125</v>
      </c>
      <c r="C75" s="30" t="s">
        <v>16</v>
      </c>
      <c r="D75" s="31">
        <v>3</v>
      </c>
      <c r="E75" s="31">
        <v>3</v>
      </c>
      <c r="F75" s="31">
        <v>1</v>
      </c>
      <c r="G75" s="31">
        <v>1</v>
      </c>
      <c r="H75" s="31">
        <v>3</v>
      </c>
      <c r="I75" s="32">
        <v>39</v>
      </c>
      <c r="J75" s="33">
        <v>0.33333333333333331</v>
      </c>
      <c r="K75">
        <v>0</v>
      </c>
      <c r="L75" s="32">
        <v>13</v>
      </c>
      <c r="M75" s="33">
        <v>0</v>
      </c>
      <c r="N75">
        <v>0</v>
      </c>
      <c r="O75">
        <v>0</v>
      </c>
      <c r="P75" s="30" t="s">
        <v>126</v>
      </c>
      <c r="Q75" s="72">
        <v>20170308</v>
      </c>
      <c r="R75" s="38">
        <f t="shared" si="21"/>
        <v>13</v>
      </c>
      <c r="S75" s="15">
        <v>5</v>
      </c>
      <c r="T75" s="46">
        <v>0.05</v>
      </c>
      <c r="U75" s="38">
        <f>V75*T75</f>
        <v>0.75</v>
      </c>
      <c r="V75" s="38">
        <f t="shared" si="20"/>
        <v>15</v>
      </c>
      <c r="W75" s="38">
        <v>4</v>
      </c>
      <c r="X75" s="38">
        <v>1.2</v>
      </c>
      <c r="Y75" s="4">
        <f>(I75-V75-W75-X75-U75)</f>
        <v>18.05</v>
      </c>
      <c r="Z75" s="5">
        <f>(Y75/V75)</f>
        <v>1.2033333333333334</v>
      </c>
      <c r="AA75" s="73">
        <f>SUM(Y75:Y84)</f>
        <v>639.245</v>
      </c>
    </row>
    <row r="76" spans="1:27" s="45" customFormat="1" x14ac:dyDescent="0.15">
      <c r="A76" s="40" t="s">
        <v>127</v>
      </c>
      <c r="B76" s="40" t="s">
        <v>128</v>
      </c>
      <c r="C76" s="40" t="s">
        <v>16</v>
      </c>
      <c r="D76" s="41">
        <v>28</v>
      </c>
      <c r="E76" s="41">
        <v>9</v>
      </c>
      <c r="F76" s="41">
        <v>1</v>
      </c>
      <c r="G76" s="41">
        <v>1</v>
      </c>
      <c r="H76" s="41">
        <v>2</v>
      </c>
      <c r="I76" s="42">
        <v>158</v>
      </c>
      <c r="J76" s="43">
        <v>0.1111111111111111</v>
      </c>
      <c r="K76" s="41">
        <v>1</v>
      </c>
      <c r="L76" s="42">
        <v>17.559999999999999</v>
      </c>
      <c r="M76" s="43">
        <v>0</v>
      </c>
      <c r="N76" s="41">
        <v>1</v>
      </c>
      <c r="O76" s="44">
        <v>0</v>
      </c>
      <c r="P76" s="40" t="s">
        <v>129</v>
      </c>
      <c r="Q76" s="72"/>
      <c r="R76" s="45">
        <f t="shared" si="21"/>
        <v>79</v>
      </c>
      <c r="T76" s="46"/>
      <c r="U76" s="38"/>
      <c r="V76" s="38"/>
      <c r="W76" s="38"/>
      <c r="X76" s="38"/>
      <c r="Y76" s="4"/>
      <c r="Z76" s="5"/>
      <c r="AA76" s="74"/>
    </row>
    <row r="77" spans="1:27" x14ac:dyDescent="0.15">
      <c r="A77" s="30" t="s">
        <v>130</v>
      </c>
      <c r="B77" s="30" t="s">
        <v>28</v>
      </c>
      <c r="C77" s="30" t="s">
        <v>16</v>
      </c>
      <c r="D77" s="31">
        <v>8</v>
      </c>
      <c r="E77" s="31">
        <v>3</v>
      </c>
      <c r="F77" s="31">
        <v>1</v>
      </c>
      <c r="G77" s="31">
        <v>1</v>
      </c>
      <c r="H77" s="31">
        <v>1</v>
      </c>
      <c r="I77" s="32">
        <v>138</v>
      </c>
      <c r="J77" s="33">
        <v>0.33333333333333331</v>
      </c>
      <c r="K77">
        <v>0</v>
      </c>
      <c r="L77" s="32">
        <v>46</v>
      </c>
      <c r="M77" s="34">
        <v>1</v>
      </c>
      <c r="N77">
        <v>0</v>
      </c>
      <c r="O77">
        <v>0</v>
      </c>
      <c r="P77" s="30" t="s">
        <v>131</v>
      </c>
      <c r="Q77" s="72"/>
      <c r="R77" s="38">
        <f t="shared" si="21"/>
        <v>138</v>
      </c>
      <c r="S77" s="15">
        <v>40</v>
      </c>
      <c r="T77" s="46">
        <v>0.08</v>
      </c>
      <c r="U77" s="38">
        <f t="shared" ref="U77:U84" si="22">V77*T77</f>
        <v>3.2</v>
      </c>
      <c r="V77" s="38">
        <f t="shared" si="20"/>
        <v>40</v>
      </c>
      <c r="W77" s="38">
        <v>4</v>
      </c>
      <c r="X77" s="38">
        <v>1.2</v>
      </c>
      <c r="Y77" s="4">
        <f t="shared" ref="Y77:Y84" si="23">(I77-V77-W77-X77-U77)</f>
        <v>89.6</v>
      </c>
      <c r="Z77" s="5">
        <f t="shared" ref="Z77:Z84" si="24">(Y77/V77)</f>
        <v>2.2399999999999998</v>
      </c>
      <c r="AA77" s="74"/>
    </row>
    <row r="78" spans="1:27" x14ac:dyDescent="0.15">
      <c r="A78" s="30" t="s">
        <v>132</v>
      </c>
      <c r="B78" s="30" t="s">
        <v>117</v>
      </c>
      <c r="C78" s="30" t="s">
        <v>16</v>
      </c>
      <c r="D78" s="31">
        <v>8</v>
      </c>
      <c r="E78" s="31">
        <v>7</v>
      </c>
      <c r="F78" s="31">
        <v>1</v>
      </c>
      <c r="G78" s="31">
        <v>1</v>
      </c>
      <c r="H78" s="31">
        <v>1</v>
      </c>
      <c r="I78" s="32">
        <v>39</v>
      </c>
      <c r="J78" s="33">
        <v>0.14285714285714285</v>
      </c>
      <c r="K78">
        <v>0</v>
      </c>
      <c r="L78" s="32">
        <v>5.57</v>
      </c>
      <c r="M78" s="33">
        <v>0</v>
      </c>
      <c r="N78" s="31">
        <v>1</v>
      </c>
      <c r="O78">
        <v>0</v>
      </c>
      <c r="P78" s="30" t="s">
        <v>40</v>
      </c>
      <c r="Q78" s="72"/>
      <c r="R78" s="38">
        <f t="shared" si="21"/>
        <v>39</v>
      </c>
      <c r="S78" s="15">
        <v>9.6999999999999993</v>
      </c>
      <c r="T78" s="46">
        <v>0.05</v>
      </c>
      <c r="U78" s="38">
        <f t="shared" si="22"/>
        <v>0.48499999999999999</v>
      </c>
      <c r="V78" s="38">
        <f t="shared" si="20"/>
        <v>9.6999999999999993</v>
      </c>
      <c r="W78" s="38">
        <v>4</v>
      </c>
      <c r="X78" s="38">
        <v>1.2</v>
      </c>
      <c r="Y78" s="4">
        <f t="shared" si="23"/>
        <v>23.615000000000002</v>
      </c>
      <c r="Z78" s="5">
        <f t="shared" si="24"/>
        <v>2.434536082474227</v>
      </c>
      <c r="AA78" s="74"/>
    </row>
    <row r="79" spans="1:27" x14ac:dyDescent="0.15">
      <c r="A79" s="30" t="s">
        <v>23</v>
      </c>
      <c r="B79" s="30" t="s">
        <v>133</v>
      </c>
      <c r="C79" s="30" t="s">
        <v>16</v>
      </c>
      <c r="D79" s="31">
        <v>30</v>
      </c>
      <c r="E79" s="31">
        <v>11</v>
      </c>
      <c r="F79" s="31">
        <v>1</v>
      </c>
      <c r="G79" s="31">
        <v>1</v>
      </c>
      <c r="H79" s="31">
        <v>1</v>
      </c>
      <c r="I79" s="32">
        <v>70</v>
      </c>
      <c r="J79" s="33">
        <v>9.0909090909090912E-2</v>
      </c>
      <c r="K79">
        <v>0</v>
      </c>
      <c r="L79" s="32">
        <v>6.36</v>
      </c>
      <c r="M79" s="34">
        <v>1</v>
      </c>
      <c r="N79" s="31">
        <v>7</v>
      </c>
      <c r="O79" s="31">
        <v>5</v>
      </c>
      <c r="P79" s="30" t="s">
        <v>19</v>
      </c>
      <c r="Q79" s="72"/>
      <c r="R79" s="38">
        <f t="shared" si="21"/>
        <v>70</v>
      </c>
      <c r="S79" s="15">
        <v>53</v>
      </c>
      <c r="T79" s="46">
        <v>0.05</v>
      </c>
      <c r="U79" s="38">
        <f t="shared" si="22"/>
        <v>2.6500000000000004</v>
      </c>
      <c r="V79" s="38">
        <f t="shared" si="20"/>
        <v>53</v>
      </c>
      <c r="W79" s="38">
        <v>4</v>
      </c>
      <c r="X79" s="38">
        <v>1.2</v>
      </c>
      <c r="Y79" s="4">
        <f t="shared" si="23"/>
        <v>9.15</v>
      </c>
      <c r="Z79" s="5">
        <f t="shared" si="24"/>
        <v>0.17264150943396228</v>
      </c>
      <c r="AA79" s="74"/>
    </row>
    <row r="80" spans="1:27" x14ac:dyDescent="0.15">
      <c r="A80" s="30" t="s">
        <v>134</v>
      </c>
      <c r="B80" s="30" t="s">
        <v>133</v>
      </c>
      <c r="C80" s="30" t="s">
        <v>16</v>
      </c>
      <c r="D80" s="31">
        <v>28</v>
      </c>
      <c r="E80" s="31">
        <v>10</v>
      </c>
      <c r="F80" s="31">
        <v>1</v>
      </c>
      <c r="G80" s="31">
        <v>1</v>
      </c>
      <c r="H80" s="31">
        <v>1</v>
      </c>
      <c r="I80" s="32">
        <v>55</v>
      </c>
      <c r="J80" s="33">
        <v>0.1</v>
      </c>
      <c r="K80">
        <v>0</v>
      </c>
      <c r="L80" s="32">
        <v>5.5</v>
      </c>
      <c r="M80" s="33">
        <v>0</v>
      </c>
      <c r="N80" s="31">
        <v>4</v>
      </c>
      <c r="O80" s="31">
        <v>4</v>
      </c>
      <c r="P80" s="30" t="s">
        <v>19</v>
      </c>
      <c r="Q80" s="72"/>
      <c r="R80" s="38">
        <f t="shared" si="21"/>
        <v>55</v>
      </c>
      <c r="S80" s="15">
        <v>27</v>
      </c>
      <c r="T80" s="46">
        <v>0.05</v>
      </c>
      <c r="U80" s="38">
        <f t="shared" si="22"/>
        <v>1.35</v>
      </c>
      <c r="V80" s="38">
        <f t="shared" si="20"/>
        <v>27</v>
      </c>
      <c r="W80" s="38">
        <v>4</v>
      </c>
      <c r="X80" s="38">
        <v>1.2</v>
      </c>
      <c r="Y80" s="4">
        <f t="shared" si="23"/>
        <v>21.45</v>
      </c>
      <c r="Z80" s="5">
        <f t="shared" si="24"/>
        <v>0.7944444444444444</v>
      </c>
      <c r="AA80" s="74"/>
    </row>
    <row r="81" spans="1:27" x14ac:dyDescent="0.15">
      <c r="A81" s="30" t="s">
        <v>27</v>
      </c>
      <c r="B81" s="30" t="s">
        <v>28</v>
      </c>
      <c r="C81" s="30" t="s">
        <v>16</v>
      </c>
      <c r="D81" s="31">
        <v>21</v>
      </c>
      <c r="E81" s="31">
        <v>4</v>
      </c>
      <c r="F81" s="31">
        <v>1</v>
      </c>
      <c r="G81" s="31">
        <v>1</v>
      </c>
      <c r="H81" s="31">
        <v>1</v>
      </c>
      <c r="I81" s="32">
        <v>328</v>
      </c>
      <c r="J81" s="33">
        <v>0.25</v>
      </c>
      <c r="K81" s="31">
        <v>2</v>
      </c>
      <c r="L81" s="32">
        <v>82</v>
      </c>
      <c r="M81" s="33">
        <v>0.67</v>
      </c>
      <c r="N81">
        <v>0</v>
      </c>
      <c r="O81">
        <v>0</v>
      </c>
      <c r="P81" s="30" t="s">
        <v>29</v>
      </c>
      <c r="Q81" s="72"/>
      <c r="R81" s="38">
        <f t="shared" si="21"/>
        <v>328</v>
      </c>
      <c r="S81" s="15">
        <v>102</v>
      </c>
      <c r="T81" s="46">
        <v>0.08</v>
      </c>
      <c r="U81" s="38">
        <f t="shared" si="22"/>
        <v>8.16</v>
      </c>
      <c r="V81" s="38">
        <f t="shared" si="20"/>
        <v>102</v>
      </c>
      <c r="W81" s="38">
        <v>4</v>
      </c>
      <c r="X81" s="38">
        <v>1.2</v>
      </c>
      <c r="Y81" s="4">
        <f t="shared" si="23"/>
        <v>212.64000000000001</v>
      </c>
      <c r="Z81" s="5">
        <f t="shared" si="24"/>
        <v>2.0847058823529414</v>
      </c>
      <c r="AA81" s="74"/>
    </row>
    <row r="82" spans="1:27" x14ac:dyDescent="0.15">
      <c r="A82" s="30" t="s">
        <v>107</v>
      </c>
      <c r="B82" s="30" t="s">
        <v>28</v>
      </c>
      <c r="C82" s="30" t="s">
        <v>16</v>
      </c>
      <c r="D82" s="31">
        <v>71</v>
      </c>
      <c r="E82" s="31">
        <v>28</v>
      </c>
      <c r="F82" s="31">
        <v>1</v>
      </c>
      <c r="G82" s="31">
        <v>1</v>
      </c>
      <c r="H82" s="31">
        <v>1</v>
      </c>
      <c r="I82" s="32">
        <v>208</v>
      </c>
      <c r="J82" s="33">
        <v>3.5714285714285712E-2</v>
      </c>
      <c r="K82" s="31">
        <v>1</v>
      </c>
      <c r="L82" s="32">
        <v>7.43</v>
      </c>
      <c r="M82" s="34">
        <v>1</v>
      </c>
      <c r="N82" s="31">
        <v>1</v>
      </c>
      <c r="O82" s="31">
        <v>2</v>
      </c>
      <c r="P82" s="30" t="s">
        <v>29</v>
      </c>
      <c r="Q82" s="72"/>
      <c r="R82" s="38">
        <f t="shared" si="21"/>
        <v>208</v>
      </c>
      <c r="S82" s="15">
        <v>61</v>
      </c>
      <c r="T82" s="46">
        <v>0.08</v>
      </c>
      <c r="U82" s="38">
        <f t="shared" si="22"/>
        <v>4.88</v>
      </c>
      <c r="V82" s="38">
        <f t="shared" si="20"/>
        <v>61</v>
      </c>
      <c r="W82" s="38">
        <v>4</v>
      </c>
      <c r="X82" s="38">
        <v>1.2</v>
      </c>
      <c r="Y82" s="4">
        <f t="shared" si="23"/>
        <v>136.92000000000002</v>
      </c>
      <c r="Z82" s="5">
        <f t="shared" si="24"/>
        <v>2.2445901639344266</v>
      </c>
      <c r="AA82" s="74"/>
    </row>
    <row r="83" spans="1:27" x14ac:dyDescent="0.15">
      <c r="A83" s="30" t="s">
        <v>135</v>
      </c>
      <c r="B83" s="30" t="s">
        <v>136</v>
      </c>
      <c r="C83" s="30" t="s">
        <v>16</v>
      </c>
      <c r="D83" s="31">
        <v>3</v>
      </c>
      <c r="E83" s="31">
        <v>2</v>
      </c>
      <c r="F83" s="31">
        <v>1</v>
      </c>
      <c r="G83" s="31">
        <v>1</v>
      </c>
      <c r="H83" s="31">
        <v>1</v>
      </c>
      <c r="I83" s="32">
        <v>29.9</v>
      </c>
      <c r="J83" s="33">
        <v>0.5</v>
      </c>
      <c r="K83">
        <v>0</v>
      </c>
      <c r="L83" s="32">
        <v>14.95</v>
      </c>
      <c r="M83" s="33">
        <v>0</v>
      </c>
      <c r="N83">
        <v>0</v>
      </c>
      <c r="O83">
        <v>0</v>
      </c>
      <c r="P83" s="30" t="s">
        <v>137</v>
      </c>
      <c r="Q83" s="72"/>
      <c r="R83" s="38">
        <f t="shared" si="21"/>
        <v>29.9</v>
      </c>
      <c r="S83" s="15">
        <v>12</v>
      </c>
      <c r="T83" s="46">
        <v>0.08</v>
      </c>
      <c r="U83" s="38">
        <f t="shared" si="22"/>
        <v>0.96</v>
      </c>
      <c r="V83" s="38">
        <f t="shared" si="20"/>
        <v>12</v>
      </c>
      <c r="W83" s="38">
        <v>4</v>
      </c>
      <c r="X83" s="38">
        <v>1.2</v>
      </c>
      <c r="Y83" s="4">
        <f t="shared" si="23"/>
        <v>11.739999999999998</v>
      </c>
      <c r="Z83" s="5">
        <f t="shared" si="24"/>
        <v>0.97833333333333317</v>
      </c>
      <c r="AA83" s="74"/>
    </row>
    <row r="84" spans="1:27" x14ac:dyDescent="0.15">
      <c r="A84" s="30" t="s">
        <v>96</v>
      </c>
      <c r="B84" s="30" t="s">
        <v>97</v>
      </c>
      <c r="C84" s="30" t="s">
        <v>16</v>
      </c>
      <c r="D84" s="31">
        <v>25</v>
      </c>
      <c r="E84" s="31">
        <v>14</v>
      </c>
      <c r="F84" s="31">
        <v>1</v>
      </c>
      <c r="G84" s="31">
        <v>1</v>
      </c>
      <c r="H84" s="31">
        <v>1</v>
      </c>
      <c r="I84" s="32">
        <v>249</v>
      </c>
      <c r="J84" s="33">
        <v>7.1428571428571425E-2</v>
      </c>
      <c r="K84">
        <v>0</v>
      </c>
      <c r="L84" s="32">
        <v>17.79</v>
      </c>
      <c r="M84" s="34">
        <v>1</v>
      </c>
      <c r="N84">
        <v>0</v>
      </c>
      <c r="O84">
        <v>0</v>
      </c>
      <c r="P84" s="30" t="s">
        <v>98</v>
      </c>
      <c r="Q84" s="72"/>
      <c r="R84" s="38">
        <f t="shared" si="21"/>
        <v>249</v>
      </c>
      <c r="S84" s="15">
        <v>124</v>
      </c>
      <c r="T84" s="46">
        <v>0.03</v>
      </c>
      <c r="U84" s="38">
        <f t="shared" si="22"/>
        <v>3.7199999999999998</v>
      </c>
      <c r="V84" s="38">
        <f t="shared" si="20"/>
        <v>124</v>
      </c>
      <c r="W84" s="38">
        <v>4</v>
      </c>
      <c r="X84" s="38">
        <v>1.2</v>
      </c>
      <c r="Y84" s="4">
        <f t="shared" si="23"/>
        <v>116.08</v>
      </c>
      <c r="Z84" s="5">
        <f t="shared" si="24"/>
        <v>0.93612903225806454</v>
      </c>
      <c r="AA84" s="74"/>
    </row>
    <row r="85" spans="1:27" s="11" customFormat="1" x14ac:dyDescent="0.15">
      <c r="I85" s="19"/>
      <c r="P85" s="12"/>
      <c r="Q85" s="13"/>
      <c r="T85" s="47"/>
      <c r="Y85" s="35"/>
      <c r="Z85" s="14"/>
    </row>
    <row r="86" spans="1:27" s="50" customFormat="1" x14ac:dyDescent="0.15">
      <c r="A86" s="30" t="s">
        <v>80</v>
      </c>
      <c r="B86" s="30" t="s">
        <v>114</v>
      </c>
      <c r="C86" s="30" t="s">
        <v>16</v>
      </c>
      <c r="D86" s="31">
        <v>3</v>
      </c>
      <c r="E86" s="31">
        <v>3</v>
      </c>
      <c r="F86" s="31">
        <v>1</v>
      </c>
      <c r="G86" s="31">
        <v>1</v>
      </c>
      <c r="H86" s="31">
        <v>4</v>
      </c>
      <c r="I86" s="32">
        <v>100</v>
      </c>
      <c r="J86" s="33">
        <v>0.33333333333333331</v>
      </c>
      <c r="K86" s="61">
        <v>0</v>
      </c>
      <c r="L86" s="32">
        <v>33.33</v>
      </c>
      <c r="M86" s="33">
        <v>0</v>
      </c>
      <c r="N86" s="61">
        <v>0</v>
      </c>
      <c r="O86" s="61">
        <v>0</v>
      </c>
      <c r="P86" s="30" t="s">
        <v>82</v>
      </c>
      <c r="Q86" s="72">
        <v>20170309</v>
      </c>
      <c r="R86" s="50">
        <f t="shared" ref="R86:R97" si="25">I86/H86</f>
        <v>25</v>
      </c>
      <c r="S86" s="50">
        <v>9.6999999999999993</v>
      </c>
      <c r="T86" s="46">
        <v>0.05</v>
      </c>
      <c r="U86" s="50">
        <f>I86*T86</f>
        <v>5</v>
      </c>
      <c r="V86" s="50">
        <f t="shared" ref="V86:V97" si="26">H86*S86</f>
        <v>38.799999999999997</v>
      </c>
      <c r="W86" s="50">
        <v>4</v>
      </c>
      <c r="X86" s="50">
        <v>1.2</v>
      </c>
      <c r="Y86" s="49">
        <f>(I86-V86-W86-X86-U86)</f>
        <v>51</v>
      </c>
      <c r="Z86" s="5">
        <f>(Y86/V86)</f>
        <v>1.3144329896907216</v>
      </c>
      <c r="AA86" s="73">
        <f>SUM(Y86:Y97)</f>
        <v>2576.7500000000009</v>
      </c>
    </row>
    <row r="87" spans="1:27" s="50" customFormat="1" x14ac:dyDescent="0.15">
      <c r="A87" s="30" t="s">
        <v>62</v>
      </c>
      <c r="B87" s="30" t="s">
        <v>63</v>
      </c>
      <c r="C87" s="30" t="s">
        <v>16</v>
      </c>
      <c r="D87" s="31">
        <v>12</v>
      </c>
      <c r="E87" s="31">
        <v>7</v>
      </c>
      <c r="F87" s="31">
        <v>2</v>
      </c>
      <c r="G87" s="31">
        <v>2</v>
      </c>
      <c r="H87" s="31">
        <v>4</v>
      </c>
      <c r="I87" s="32">
        <v>56</v>
      </c>
      <c r="J87" s="33">
        <v>0.2857142857142857</v>
      </c>
      <c r="K87" s="61">
        <v>0</v>
      </c>
      <c r="L87" s="32">
        <v>8</v>
      </c>
      <c r="M87" s="34">
        <v>1</v>
      </c>
      <c r="N87" s="61">
        <v>0</v>
      </c>
      <c r="O87" s="31">
        <v>1</v>
      </c>
      <c r="P87" s="30" t="s">
        <v>64</v>
      </c>
      <c r="Q87" s="72"/>
      <c r="R87" s="50">
        <f t="shared" si="25"/>
        <v>14</v>
      </c>
      <c r="S87" s="50">
        <v>4</v>
      </c>
      <c r="T87" s="46">
        <v>0.08</v>
      </c>
      <c r="U87" s="50">
        <f>I87*T87</f>
        <v>4.4800000000000004</v>
      </c>
      <c r="V87" s="50">
        <f t="shared" si="26"/>
        <v>16</v>
      </c>
      <c r="W87" s="50">
        <v>4</v>
      </c>
      <c r="X87" s="50">
        <v>1.2</v>
      </c>
      <c r="Y87" s="49">
        <f>(I87-V87-W87-X87-U87)</f>
        <v>30.319999999999997</v>
      </c>
      <c r="Z87" s="5">
        <f>(Y87/V87)</f>
        <v>1.8949999999999998</v>
      </c>
      <c r="AA87" s="74"/>
    </row>
    <row r="88" spans="1:27" s="50" customFormat="1" x14ac:dyDescent="0.15">
      <c r="A88" s="30" t="s">
        <v>99</v>
      </c>
      <c r="B88" s="30" t="s">
        <v>100</v>
      </c>
      <c r="C88" s="30" t="s">
        <v>16</v>
      </c>
      <c r="D88" s="31">
        <v>30</v>
      </c>
      <c r="E88" s="31">
        <v>19</v>
      </c>
      <c r="F88" s="31">
        <v>1</v>
      </c>
      <c r="G88" s="31">
        <v>2</v>
      </c>
      <c r="H88" s="31">
        <v>3</v>
      </c>
      <c r="I88" s="32">
        <v>3600</v>
      </c>
      <c r="J88" s="33">
        <v>5.2631578947368418E-2</v>
      </c>
      <c r="K88" s="61">
        <v>0</v>
      </c>
      <c r="L88" s="32">
        <v>189.47</v>
      </c>
      <c r="M88" s="33">
        <v>0</v>
      </c>
      <c r="N88" s="61">
        <v>0</v>
      </c>
      <c r="O88" s="61">
        <v>0</v>
      </c>
      <c r="P88" s="30" t="s">
        <v>101</v>
      </c>
      <c r="Q88" s="72"/>
      <c r="R88" s="50">
        <f t="shared" si="25"/>
        <v>1200</v>
      </c>
      <c r="S88" s="50">
        <v>400</v>
      </c>
      <c r="T88" s="46">
        <v>0.03</v>
      </c>
      <c r="U88" s="50">
        <f>I88*T88</f>
        <v>108</v>
      </c>
      <c r="V88" s="50">
        <f t="shared" si="26"/>
        <v>1200</v>
      </c>
      <c r="W88" s="50">
        <v>4</v>
      </c>
      <c r="X88" s="50">
        <v>1.2</v>
      </c>
      <c r="Y88" s="49">
        <f>(I88-V88-W88-X88-U88)</f>
        <v>2286.8000000000002</v>
      </c>
      <c r="Z88" s="5">
        <f>(Y88/V88)</f>
        <v>1.9056666666666668</v>
      </c>
      <c r="AA88" s="74"/>
    </row>
    <row r="89" spans="1:27" s="50" customFormat="1" x14ac:dyDescent="0.15">
      <c r="A89" s="30" t="s">
        <v>84</v>
      </c>
      <c r="B89" s="30" t="s">
        <v>114</v>
      </c>
      <c r="C89" s="30" t="s">
        <v>16</v>
      </c>
      <c r="D89" s="31">
        <v>18</v>
      </c>
      <c r="E89" s="31">
        <v>8</v>
      </c>
      <c r="F89" s="31">
        <v>1</v>
      </c>
      <c r="G89" s="31">
        <v>1</v>
      </c>
      <c r="H89" s="31">
        <v>2</v>
      </c>
      <c r="I89" s="32">
        <v>31.8</v>
      </c>
      <c r="J89" s="33">
        <v>0.125</v>
      </c>
      <c r="K89" s="61">
        <v>0</v>
      </c>
      <c r="L89" s="32">
        <v>3.98</v>
      </c>
      <c r="M89" s="34">
        <v>1</v>
      </c>
      <c r="N89" s="61">
        <v>0</v>
      </c>
      <c r="O89" s="61">
        <v>0</v>
      </c>
      <c r="P89" s="30" t="s">
        <v>85</v>
      </c>
      <c r="Q89" s="72"/>
      <c r="R89" s="50">
        <f t="shared" si="25"/>
        <v>15.9</v>
      </c>
      <c r="S89" s="50">
        <v>9.6999999999999993</v>
      </c>
      <c r="T89" s="46">
        <v>0.05</v>
      </c>
      <c r="U89" s="50">
        <f>I89*T89</f>
        <v>1.59</v>
      </c>
      <c r="V89" s="50">
        <f t="shared" si="26"/>
        <v>19.399999999999999</v>
      </c>
      <c r="W89" s="50">
        <v>4</v>
      </c>
      <c r="X89" s="50">
        <v>1.2</v>
      </c>
      <c r="Y89" s="49">
        <f>(I89-V89-W89-X89-U89)</f>
        <v>5.6100000000000021</v>
      </c>
      <c r="Z89" s="5">
        <f>(Y89/V89)</f>
        <v>0.2891752577319589</v>
      </c>
      <c r="AA89" s="74"/>
    </row>
    <row r="90" spans="1:27" s="50" customFormat="1" x14ac:dyDescent="0.15">
      <c r="A90" s="30" t="s">
        <v>127</v>
      </c>
      <c r="B90" s="30" t="s">
        <v>128</v>
      </c>
      <c r="C90" s="30" t="s">
        <v>16</v>
      </c>
      <c r="D90" s="31">
        <v>21</v>
      </c>
      <c r="E90" s="31">
        <v>6</v>
      </c>
      <c r="F90" s="31">
        <v>2</v>
      </c>
      <c r="G90" s="31">
        <v>2</v>
      </c>
      <c r="H90" s="31">
        <v>2</v>
      </c>
      <c r="I90" s="32">
        <v>158</v>
      </c>
      <c r="J90" s="33">
        <v>0.33333333333333331</v>
      </c>
      <c r="K90" s="61">
        <v>0</v>
      </c>
      <c r="L90" s="32">
        <v>26.33</v>
      </c>
      <c r="M90" s="33">
        <v>0</v>
      </c>
      <c r="N90" s="61">
        <v>0</v>
      </c>
      <c r="O90" s="61">
        <v>0</v>
      </c>
      <c r="P90" s="30" t="s">
        <v>129</v>
      </c>
      <c r="Q90" s="72"/>
      <c r="T90" s="46"/>
      <c r="Y90" s="49"/>
      <c r="Z90" s="5"/>
      <c r="AA90" s="74"/>
    </row>
    <row r="91" spans="1:27" s="50" customFormat="1" x14ac:dyDescent="0.15">
      <c r="A91" s="30" t="s">
        <v>23</v>
      </c>
      <c r="B91" s="30" t="s">
        <v>133</v>
      </c>
      <c r="C91" s="30" t="s">
        <v>16</v>
      </c>
      <c r="D91" s="31">
        <v>12</v>
      </c>
      <c r="E91" s="31">
        <v>9</v>
      </c>
      <c r="F91" s="31">
        <v>1</v>
      </c>
      <c r="G91" s="31">
        <v>1</v>
      </c>
      <c r="H91" s="31">
        <v>2</v>
      </c>
      <c r="I91" s="32">
        <v>140</v>
      </c>
      <c r="J91" s="33">
        <v>0.1111111111111111</v>
      </c>
      <c r="K91" s="61">
        <v>0</v>
      </c>
      <c r="L91" s="32">
        <v>15.56</v>
      </c>
      <c r="M91" s="34">
        <v>1</v>
      </c>
      <c r="N91" s="61">
        <v>0</v>
      </c>
      <c r="O91" s="31">
        <v>1</v>
      </c>
      <c r="P91" s="30" t="s">
        <v>19</v>
      </c>
      <c r="Q91" s="72"/>
      <c r="R91" s="50">
        <f t="shared" si="25"/>
        <v>70</v>
      </c>
      <c r="S91" s="50">
        <v>53</v>
      </c>
      <c r="T91" s="46">
        <v>0.05</v>
      </c>
      <c r="U91" s="50">
        <f t="shared" ref="U91:U97" si="27">I91*T91</f>
        <v>7</v>
      </c>
      <c r="V91" s="50">
        <f t="shared" si="26"/>
        <v>106</v>
      </c>
      <c r="W91" s="50">
        <v>4</v>
      </c>
      <c r="X91" s="50">
        <v>1.2</v>
      </c>
      <c r="Y91" s="49">
        <f t="shared" ref="Y91:Y97" si="28">(I91-V91-W91-X91-U91)</f>
        <v>21.8</v>
      </c>
      <c r="Z91" s="5">
        <f t="shared" ref="Z91:Z97" si="29">(Y91/V91)</f>
        <v>0.20566037735849058</v>
      </c>
      <c r="AA91" s="74"/>
    </row>
    <row r="92" spans="1:27" s="50" customFormat="1" x14ac:dyDescent="0.15">
      <c r="A92" s="30" t="s">
        <v>70</v>
      </c>
      <c r="B92" s="30" t="s">
        <v>71</v>
      </c>
      <c r="C92" s="30" t="s">
        <v>16</v>
      </c>
      <c r="D92" s="31">
        <v>13</v>
      </c>
      <c r="E92" s="31">
        <v>9</v>
      </c>
      <c r="F92" s="31">
        <v>2</v>
      </c>
      <c r="G92" s="31">
        <v>2</v>
      </c>
      <c r="H92" s="31">
        <v>2</v>
      </c>
      <c r="I92" s="32">
        <v>100</v>
      </c>
      <c r="J92" s="33">
        <v>0.22222222222222221</v>
      </c>
      <c r="K92" s="61">
        <v>0</v>
      </c>
      <c r="L92" s="32">
        <v>11.11</v>
      </c>
      <c r="M92" s="34">
        <v>1</v>
      </c>
      <c r="N92" s="61">
        <v>0</v>
      </c>
      <c r="O92" s="61">
        <v>0</v>
      </c>
      <c r="P92" s="30" t="s">
        <v>72</v>
      </c>
      <c r="Q92" s="72"/>
      <c r="R92" s="50">
        <f t="shared" si="25"/>
        <v>50</v>
      </c>
      <c r="S92" s="50">
        <v>18</v>
      </c>
      <c r="T92" s="46">
        <v>0.08</v>
      </c>
      <c r="U92" s="50">
        <f t="shared" si="27"/>
        <v>8</v>
      </c>
      <c r="V92" s="50">
        <f t="shared" si="26"/>
        <v>36</v>
      </c>
      <c r="W92" s="50">
        <v>4</v>
      </c>
      <c r="X92" s="50">
        <v>1.2</v>
      </c>
      <c r="Y92" s="49">
        <f t="shared" si="28"/>
        <v>50.8</v>
      </c>
      <c r="Z92" s="5">
        <f t="shared" si="29"/>
        <v>1.411111111111111</v>
      </c>
      <c r="AA92" s="74"/>
    </row>
    <row r="93" spans="1:27" s="50" customFormat="1" x14ac:dyDescent="0.15">
      <c r="A93" s="30" t="s">
        <v>83</v>
      </c>
      <c r="B93" s="30" t="s">
        <v>146</v>
      </c>
      <c r="C93" s="30" t="s">
        <v>16</v>
      </c>
      <c r="D93" s="31">
        <v>8</v>
      </c>
      <c r="E93" s="31">
        <v>4</v>
      </c>
      <c r="F93" s="31">
        <v>1</v>
      </c>
      <c r="G93" s="31">
        <v>1</v>
      </c>
      <c r="H93" s="31">
        <v>1</v>
      </c>
      <c r="I93" s="32">
        <v>28</v>
      </c>
      <c r="J93" s="33">
        <v>0.25</v>
      </c>
      <c r="K93" s="61">
        <v>0</v>
      </c>
      <c r="L93" s="32">
        <v>7</v>
      </c>
      <c r="M93" s="34">
        <v>1</v>
      </c>
      <c r="N93" s="61">
        <v>0</v>
      </c>
      <c r="O93" s="61">
        <v>0</v>
      </c>
      <c r="P93" s="30" t="s">
        <v>47</v>
      </c>
      <c r="Q93" s="72"/>
      <c r="R93" s="50">
        <f t="shared" si="25"/>
        <v>28</v>
      </c>
      <c r="S93" s="50">
        <v>10</v>
      </c>
      <c r="T93" s="46">
        <v>0.08</v>
      </c>
      <c r="U93" s="50">
        <f t="shared" si="27"/>
        <v>2.2400000000000002</v>
      </c>
      <c r="V93" s="50">
        <f t="shared" si="26"/>
        <v>10</v>
      </c>
      <c r="W93" s="50">
        <v>4</v>
      </c>
      <c r="X93" s="50">
        <v>1.2</v>
      </c>
      <c r="Y93" s="49">
        <f t="shared" si="28"/>
        <v>10.56</v>
      </c>
      <c r="Z93" s="5">
        <f t="shared" si="29"/>
        <v>1.056</v>
      </c>
      <c r="AA93" s="74"/>
    </row>
    <row r="94" spans="1:27" s="50" customFormat="1" x14ac:dyDescent="0.15">
      <c r="A94" s="30" t="s">
        <v>109</v>
      </c>
      <c r="B94" s="30" t="s">
        <v>115</v>
      </c>
      <c r="C94" s="30" t="s">
        <v>16</v>
      </c>
      <c r="D94" s="31">
        <v>5</v>
      </c>
      <c r="E94" s="31">
        <v>5</v>
      </c>
      <c r="F94" s="31">
        <v>1</v>
      </c>
      <c r="G94" s="31">
        <v>1</v>
      </c>
      <c r="H94" s="31">
        <v>1</v>
      </c>
      <c r="I94" s="32">
        <v>25</v>
      </c>
      <c r="J94" s="33">
        <v>0.2</v>
      </c>
      <c r="K94" s="61">
        <v>0</v>
      </c>
      <c r="L94" s="32">
        <v>5</v>
      </c>
      <c r="M94" s="34">
        <v>1</v>
      </c>
      <c r="N94" s="61">
        <v>0</v>
      </c>
      <c r="O94" s="61">
        <v>0</v>
      </c>
      <c r="P94" s="30" t="s">
        <v>26</v>
      </c>
      <c r="Q94" s="72"/>
      <c r="R94" s="50">
        <f t="shared" si="25"/>
        <v>25</v>
      </c>
      <c r="S94" s="50">
        <v>19</v>
      </c>
      <c r="T94" s="46">
        <v>0.08</v>
      </c>
      <c r="U94" s="50">
        <f t="shared" si="27"/>
        <v>2</v>
      </c>
      <c r="V94" s="50">
        <f t="shared" si="26"/>
        <v>19</v>
      </c>
      <c r="W94" s="50">
        <v>4</v>
      </c>
      <c r="X94" s="50">
        <v>1.2</v>
      </c>
      <c r="Y94" s="49">
        <f t="shared" si="28"/>
        <v>-1.2</v>
      </c>
      <c r="Z94" s="5">
        <f t="shared" si="29"/>
        <v>-6.3157894736842107E-2</v>
      </c>
      <c r="AA94" s="74"/>
    </row>
    <row r="95" spans="1:27" s="50" customFormat="1" x14ac:dyDescent="0.15">
      <c r="A95" s="30" t="s">
        <v>65</v>
      </c>
      <c r="B95" s="30" t="s">
        <v>66</v>
      </c>
      <c r="C95" s="30" t="s">
        <v>16</v>
      </c>
      <c r="D95" s="31">
        <v>8</v>
      </c>
      <c r="E95" s="31">
        <v>4</v>
      </c>
      <c r="F95" s="31">
        <v>1</v>
      </c>
      <c r="G95" s="31">
        <v>1</v>
      </c>
      <c r="H95" s="31">
        <v>1</v>
      </c>
      <c r="I95" s="32">
        <v>13</v>
      </c>
      <c r="J95" s="33">
        <v>0.25</v>
      </c>
      <c r="K95" s="61">
        <v>0</v>
      </c>
      <c r="L95" s="32">
        <v>3.25</v>
      </c>
      <c r="M95" s="34">
        <v>1</v>
      </c>
      <c r="N95" s="61">
        <v>0</v>
      </c>
      <c r="O95" s="61">
        <v>0</v>
      </c>
      <c r="P95" s="30" t="s">
        <v>64</v>
      </c>
      <c r="Q95" s="72"/>
      <c r="R95" s="50">
        <f t="shared" si="25"/>
        <v>13</v>
      </c>
      <c r="S95" s="50">
        <v>4</v>
      </c>
      <c r="T95" s="46">
        <v>0.08</v>
      </c>
      <c r="U95" s="50">
        <f t="shared" si="27"/>
        <v>1.04</v>
      </c>
      <c r="V95" s="50">
        <f t="shared" si="26"/>
        <v>4</v>
      </c>
      <c r="W95" s="50">
        <v>4</v>
      </c>
      <c r="X95" s="50">
        <v>1.2</v>
      </c>
      <c r="Y95" s="49">
        <f t="shared" si="28"/>
        <v>2.76</v>
      </c>
      <c r="Z95" s="5">
        <f t="shared" si="29"/>
        <v>0.69</v>
      </c>
      <c r="AA95" s="74"/>
    </row>
    <row r="96" spans="1:27" s="50" customFormat="1" x14ac:dyDescent="0.15">
      <c r="A96" s="30" t="s">
        <v>150</v>
      </c>
      <c r="B96" s="30" t="s">
        <v>21</v>
      </c>
      <c r="C96" s="30" t="s">
        <v>16</v>
      </c>
      <c r="D96" s="31">
        <v>5</v>
      </c>
      <c r="E96" s="31">
        <v>3</v>
      </c>
      <c r="F96" s="31">
        <v>1</v>
      </c>
      <c r="G96" s="31">
        <v>1</v>
      </c>
      <c r="H96" s="31">
        <v>1</v>
      </c>
      <c r="I96" s="32">
        <v>22</v>
      </c>
      <c r="J96" s="33">
        <v>0.33333333333333331</v>
      </c>
      <c r="K96" s="61">
        <v>0</v>
      </c>
      <c r="L96" s="32">
        <v>7.33</v>
      </c>
      <c r="M96" s="33">
        <v>0</v>
      </c>
      <c r="N96" s="61">
        <v>0</v>
      </c>
      <c r="O96" s="61">
        <v>0</v>
      </c>
      <c r="P96" s="30" t="s">
        <v>47</v>
      </c>
      <c r="Q96" s="72"/>
      <c r="R96" s="50">
        <f t="shared" si="25"/>
        <v>22</v>
      </c>
      <c r="S96" s="50">
        <v>3.5</v>
      </c>
      <c r="T96" s="46">
        <v>0.08</v>
      </c>
      <c r="U96" s="50">
        <f t="shared" si="27"/>
        <v>1.76</v>
      </c>
      <c r="V96" s="50">
        <f t="shared" si="26"/>
        <v>3.5</v>
      </c>
      <c r="W96" s="50">
        <v>4</v>
      </c>
      <c r="X96" s="50">
        <v>1.2</v>
      </c>
      <c r="Y96" s="49">
        <f t="shared" si="28"/>
        <v>11.540000000000001</v>
      </c>
      <c r="Z96" s="5">
        <f t="shared" si="29"/>
        <v>3.2971428571428576</v>
      </c>
      <c r="AA96" s="74"/>
    </row>
    <row r="97" spans="1:27" s="50" customFormat="1" x14ac:dyDescent="0.15">
      <c r="A97" s="30" t="s">
        <v>107</v>
      </c>
      <c r="B97" s="30" t="s">
        <v>28</v>
      </c>
      <c r="C97" s="30" t="s">
        <v>16</v>
      </c>
      <c r="D97" s="31">
        <v>87</v>
      </c>
      <c r="E97" s="31">
        <v>37</v>
      </c>
      <c r="F97" s="31">
        <v>1</v>
      </c>
      <c r="G97" s="31">
        <v>1</v>
      </c>
      <c r="H97" s="31">
        <v>1</v>
      </c>
      <c r="I97" s="32">
        <v>188</v>
      </c>
      <c r="J97" s="33">
        <v>2.7027027027027029E-2</v>
      </c>
      <c r="K97" s="31">
        <v>2</v>
      </c>
      <c r="L97" s="32">
        <v>5.08</v>
      </c>
      <c r="M97" s="34">
        <v>1</v>
      </c>
      <c r="N97" s="61">
        <v>0</v>
      </c>
      <c r="O97" s="31">
        <v>1</v>
      </c>
      <c r="P97" s="30" t="s">
        <v>29</v>
      </c>
      <c r="Q97" s="72"/>
      <c r="R97" s="50">
        <f t="shared" si="25"/>
        <v>188</v>
      </c>
      <c r="S97" s="50">
        <v>61</v>
      </c>
      <c r="T97" s="46">
        <v>0.08</v>
      </c>
      <c r="U97" s="50">
        <f t="shared" si="27"/>
        <v>15.040000000000001</v>
      </c>
      <c r="V97" s="50">
        <f t="shared" si="26"/>
        <v>61</v>
      </c>
      <c r="W97" s="50">
        <v>4</v>
      </c>
      <c r="X97" s="50">
        <v>1.2</v>
      </c>
      <c r="Y97" s="49">
        <f t="shared" si="28"/>
        <v>106.75999999999999</v>
      </c>
      <c r="Z97" s="5">
        <f t="shared" si="29"/>
        <v>1.7501639344262294</v>
      </c>
      <c r="AA97" s="74"/>
    </row>
    <row r="98" spans="1:27" s="11" customFormat="1" x14ac:dyDescent="0.15">
      <c r="I98" s="19"/>
      <c r="P98" s="12"/>
      <c r="Q98" s="13"/>
      <c r="T98" s="47"/>
      <c r="Y98" s="48"/>
      <c r="Z98" s="14"/>
    </row>
    <row r="99" spans="1:27" x14ac:dyDescent="0.15">
      <c r="A99" s="30" t="s">
        <v>127</v>
      </c>
      <c r="B99" s="30" t="s">
        <v>128</v>
      </c>
      <c r="C99" s="30" t="s">
        <v>16</v>
      </c>
      <c r="D99" s="31">
        <v>27</v>
      </c>
      <c r="E99" s="31">
        <v>7</v>
      </c>
      <c r="F99" s="31">
        <v>2</v>
      </c>
      <c r="G99" s="31">
        <v>2</v>
      </c>
      <c r="H99" s="31">
        <v>2</v>
      </c>
      <c r="I99" s="32">
        <v>158</v>
      </c>
      <c r="J99" s="33">
        <v>0.2857142857142857</v>
      </c>
      <c r="K99" s="31">
        <v>2</v>
      </c>
      <c r="L99" s="32">
        <v>22.57</v>
      </c>
      <c r="M99" s="33">
        <v>0</v>
      </c>
      <c r="N99" s="31">
        <v>1</v>
      </c>
      <c r="O99">
        <v>0</v>
      </c>
      <c r="P99" s="30" t="s">
        <v>129</v>
      </c>
      <c r="Q99" s="72">
        <v>20170310</v>
      </c>
      <c r="R99" s="39">
        <f t="shared" si="21"/>
        <v>79</v>
      </c>
      <c r="T99" s="46"/>
      <c r="U99" s="39"/>
      <c r="V99" s="39"/>
      <c r="W99" s="39"/>
      <c r="X99" s="39"/>
      <c r="Y99" s="48"/>
      <c r="AA99" s="73">
        <f>SUM(Y100:Y104)</f>
        <v>193.65000000000003</v>
      </c>
    </row>
    <row r="100" spans="1:27" x14ac:dyDescent="0.15">
      <c r="A100" s="30" t="s">
        <v>23</v>
      </c>
      <c r="B100" s="30" t="s">
        <v>133</v>
      </c>
      <c r="C100" s="30" t="s">
        <v>16</v>
      </c>
      <c r="D100" s="31">
        <v>28</v>
      </c>
      <c r="E100" s="31">
        <v>14</v>
      </c>
      <c r="F100" s="31">
        <v>1</v>
      </c>
      <c r="G100" s="31">
        <v>1</v>
      </c>
      <c r="H100" s="31">
        <v>1</v>
      </c>
      <c r="I100" s="32">
        <v>70</v>
      </c>
      <c r="J100" s="33">
        <v>7.1428571428571425E-2</v>
      </c>
      <c r="K100">
        <v>0</v>
      </c>
      <c r="L100" s="32">
        <v>5</v>
      </c>
      <c r="M100" s="34">
        <v>1</v>
      </c>
      <c r="N100" s="31">
        <v>3</v>
      </c>
      <c r="O100" s="31">
        <v>2</v>
      </c>
      <c r="P100" s="30" t="s">
        <v>19</v>
      </c>
      <c r="Q100" s="72"/>
      <c r="R100" s="39">
        <f t="shared" si="21"/>
        <v>70</v>
      </c>
      <c r="S100" s="15">
        <v>53</v>
      </c>
      <c r="T100" s="46">
        <v>0.05</v>
      </c>
      <c r="U100" s="39">
        <f>V100*T100</f>
        <v>2.6500000000000004</v>
      </c>
      <c r="V100" s="39">
        <f t="shared" ref="V100:V104" si="30">H100*S100</f>
        <v>53</v>
      </c>
      <c r="W100" s="39">
        <v>4</v>
      </c>
      <c r="X100" s="39">
        <v>1.2</v>
      </c>
      <c r="Y100" s="48">
        <f>(I100-V100-W100-X100-U100)</f>
        <v>9.15</v>
      </c>
      <c r="Z100" s="5">
        <f>(Y100/V100)</f>
        <v>0.17264150943396228</v>
      </c>
      <c r="AA100" s="74"/>
    </row>
    <row r="101" spans="1:27" x14ac:dyDescent="0.15">
      <c r="A101" s="30" t="s">
        <v>140</v>
      </c>
      <c r="B101" s="30" t="s">
        <v>141</v>
      </c>
      <c r="C101" s="30" t="s">
        <v>16</v>
      </c>
      <c r="D101" s="31">
        <v>4</v>
      </c>
      <c r="E101" s="31">
        <v>1</v>
      </c>
      <c r="F101" s="31">
        <v>1</v>
      </c>
      <c r="G101" s="31">
        <v>1</v>
      </c>
      <c r="H101" s="31">
        <v>1</v>
      </c>
      <c r="I101" s="32">
        <v>36</v>
      </c>
      <c r="J101" s="34">
        <v>1</v>
      </c>
      <c r="K101">
        <v>0</v>
      </c>
      <c r="L101" s="32">
        <v>36</v>
      </c>
      <c r="M101" s="33">
        <v>0</v>
      </c>
      <c r="N101">
        <v>0</v>
      </c>
      <c r="O101">
        <v>0</v>
      </c>
      <c r="P101" s="30" t="s">
        <v>72</v>
      </c>
      <c r="Q101" s="72"/>
      <c r="R101" s="39">
        <f t="shared" si="21"/>
        <v>36</v>
      </c>
      <c r="S101" s="15">
        <v>10</v>
      </c>
      <c r="T101" s="46">
        <v>0.05</v>
      </c>
      <c r="U101" s="39">
        <f>V101*T101</f>
        <v>0.5</v>
      </c>
      <c r="V101" s="39">
        <f t="shared" si="30"/>
        <v>10</v>
      </c>
      <c r="W101" s="39">
        <v>4</v>
      </c>
      <c r="X101" s="39">
        <v>1.2</v>
      </c>
      <c r="Y101" s="48">
        <f>(I101-V101-W101-X101-U101)</f>
        <v>20.3</v>
      </c>
      <c r="Z101" s="5">
        <f>(Y101/V101)</f>
        <v>2.0300000000000002</v>
      </c>
      <c r="AA101" s="74"/>
    </row>
    <row r="102" spans="1:27" x14ac:dyDescent="0.15">
      <c r="A102" s="30" t="s">
        <v>24</v>
      </c>
      <c r="B102" s="30" t="s">
        <v>115</v>
      </c>
      <c r="C102" s="30" t="s">
        <v>16</v>
      </c>
      <c r="D102" s="31">
        <v>13</v>
      </c>
      <c r="E102" s="31">
        <v>9</v>
      </c>
      <c r="F102" s="31">
        <v>1</v>
      </c>
      <c r="G102" s="31">
        <v>1</v>
      </c>
      <c r="H102" s="31">
        <v>1</v>
      </c>
      <c r="I102" s="32">
        <v>39</v>
      </c>
      <c r="J102" s="33">
        <v>0.1111111111111111</v>
      </c>
      <c r="K102">
        <v>0</v>
      </c>
      <c r="L102" s="32">
        <v>4.33</v>
      </c>
      <c r="M102" s="34">
        <v>1</v>
      </c>
      <c r="N102" s="31">
        <v>1</v>
      </c>
      <c r="O102">
        <v>0</v>
      </c>
      <c r="P102" s="30" t="s">
        <v>26</v>
      </c>
      <c r="Q102" s="72"/>
      <c r="R102" s="39">
        <f t="shared" si="21"/>
        <v>39</v>
      </c>
      <c r="S102" s="15">
        <v>17</v>
      </c>
      <c r="T102" s="46">
        <v>0.08</v>
      </c>
      <c r="U102" s="39">
        <f>V102*T102</f>
        <v>1.36</v>
      </c>
      <c r="V102" s="39">
        <f t="shared" si="30"/>
        <v>17</v>
      </c>
      <c r="W102" s="39">
        <v>4</v>
      </c>
      <c r="X102" s="39">
        <v>1.2</v>
      </c>
      <c r="Y102" s="48">
        <f>(I102-V102-W102-X102-U102)</f>
        <v>15.440000000000001</v>
      </c>
      <c r="Z102" s="5">
        <f>(Y102/V102)</f>
        <v>0.90823529411764714</v>
      </c>
      <c r="AA102" s="74"/>
    </row>
    <row r="103" spans="1:27" x14ac:dyDescent="0.15">
      <c r="A103" s="30" t="s">
        <v>142</v>
      </c>
      <c r="B103" s="30" t="s">
        <v>143</v>
      </c>
      <c r="C103" s="30" t="s">
        <v>16</v>
      </c>
      <c r="D103" s="31">
        <v>1</v>
      </c>
      <c r="E103" s="31">
        <v>1</v>
      </c>
      <c r="F103" s="31">
        <v>1</v>
      </c>
      <c r="G103" s="31">
        <v>1</v>
      </c>
      <c r="H103" s="31">
        <v>1</v>
      </c>
      <c r="I103" s="32">
        <v>30</v>
      </c>
      <c r="J103" s="34">
        <v>1</v>
      </c>
      <c r="K103">
        <v>0</v>
      </c>
      <c r="L103" s="32">
        <v>30</v>
      </c>
      <c r="M103" s="34">
        <v>1</v>
      </c>
      <c r="N103">
        <v>0</v>
      </c>
      <c r="O103">
        <v>0</v>
      </c>
      <c r="P103" s="30" t="s">
        <v>47</v>
      </c>
      <c r="Q103" s="72"/>
      <c r="R103" s="39">
        <f t="shared" si="21"/>
        <v>30</v>
      </c>
      <c r="S103" s="15">
        <v>12</v>
      </c>
      <c r="T103" s="46">
        <v>0.08</v>
      </c>
      <c r="U103" s="39">
        <f>V103*T103</f>
        <v>0.96</v>
      </c>
      <c r="V103" s="39">
        <f t="shared" si="30"/>
        <v>12</v>
      </c>
      <c r="W103" s="39">
        <v>4</v>
      </c>
      <c r="X103" s="39">
        <v>1.2</v>
      </c>
      <c r="Y103" s="48">
        <f>(I103-V103-W103-X103-U103)</f>
        <v>11.84</v>
      </c>
      <c r="Z103" s="5">
        <f>(Y103/V103)</f>
        <v>0.98666666666666669</v>
      </c>
      <c r="AA103" s="74"/>
    </row>
    <row r="104" spans="1:27" x14ac:dyDescent="0.15">
      <c r="A104" s="30" t="s">
        <v>107</v>
      </c>
      <c r="B104" s="30" t="s">
        <v>28</v>
      </c>
      <c r="C104" s="30" t="s">
        <v>16</v>
      </c>
      <c r="D104" s="31">
        <v>78</v>
      </c>
      <c r="E104" s="31">
        <v>30</v>
      </c>
      <c r="F104" s="31">
        <v>1</v>
      </c>
      <c r="G104" s="31">
        <v>1</v>
      </c>
      <c r="H104" s="31">
        <v>1</v>
      </c>
      <c r="I104" s="32">
        <v>208</v>
      </c>
      <c r="J104" s="33">
        <v>3.3333333333333333E-2</v>
      </c>
      <c r="K104" s="31">
        <v>1</v>
      </c>
      <c r="L104" s="32">
        <v>6.93</v>
      </c>
      <c r="M104" s="34">
        <v>1</v>
      </c>
      <c r="N104" s="31">
        <v>1</v>
      </c>
      <c r="O104" s="31">
        <v>2</v>
      </c>
      <c r="P104" s="30" t="s">
        <v>29</v>
      </c>
      <c r="Q104" s="72"/>
      <c r="R104" s="39">
        <f t="shared" si="21"/>
        <v>208</v>
      </c>
      <c r="S104" s="15">
        <v>61</v>
      </c>
      <c r="T104" s="46">
        <v>0.08</v>
      </c>
      <c r="U104" s="39">
        <f>V104*T104</f>
        <v>4.88</v>
      </c>
      <c r="V104" s="39">
        <f t="shared" si="30"/>
        <v>61</v>
      </c>
      <c r="W104" s="39">
        <v>4</v>
      </c>
      <c r="X104" s="39">
        <v>1.2</v>
      </c>
      <c r="Y104" s="48">
        <f>(I104-V104-W104-X104-U104)</f>
        <v>136.92000000000002</v>
      </c>
      <c r="Z104" s="5">
        <f>(Y104/V104)</f>
        <v>2.2445901639344266</v>
      </c>
      <c r="AA104" s="74"/>
    </row>
    <row r="105" spans="1:27" s="53" customFormat="1" x14ac:dyDescent="0.15">
      <c r="I105" s="54"/>
      <c r="P105" s="55"/>
      <c r="Q105" s="56"/>
      <c r="T105" s="57"/>
      <c r="Y105" s="58"/>
      <c r="Z105" s="59"/>
    </row>
    <row r="106" spans="1:27" x14ac:dyDescent="0.15">
      <c r="A106" s="30" t="s">
        <v>144</v>
      </c>
      <c r="B106" s="30" t="s">
        <v>145</v>
      </c>
      <c r="C106" s="30" t="s">
        <v>16</v>
      </c>
      <c r="D106" s="31">
        <v>3</v>
      </c>
      <c r="E106" s="31">
        <v>2</v>
      </c>
      <c r="F106" s="31">
        <v>1</v>
      </c>
      <c r="G106" s="31">
        <v>1</v>
      </c>
      <c r="H106" s="31">
        <v>5</v>
      </c>
      <c r="I106" s="32">
        <v>64.5</v>
      </c>
      <c r="J106" s="33">
        <v>0.5</v>
      </c>
      <c r="K106">
        <v>0</v>
      </c>
      <c r="L106" s="32">
        <v>32.25</v>
      </c>
      <c r="M106" s="34">
        <v>1</v>
      </c>
      <c r="N106">
        <v>0</v>
      </c>
      <c r="O106">
        <v>0</v>
      </c>
      <c r="P106" s="30" t="s">
        <v>61</v>
      </c>
      <c r="Q106" s="72">
        <v>20170311</v>
      </c>
      <c r="R106" s="50">
        <f t="shared" ref="R106:R114" si="31">I106/H106</f>
        <v>12.9</v>
      </c>
      <c r="S106" s="50">
        <v>7.5</v>
      </c>
      <c r="T106" s="46">
        <v>0.05</v>
      </c>
      <c r="U106" s="50">
        <f>V106*T106</f>
        <v>1.875</v>
      </c>
      <c r="V106" s="50">
        <f t="shared" ref="V106:V114" si="32">H106*S106</f>
        <v>37.5</v>
      </c>
      <c r="W106" s="50">
        <v>4</v>
      </c>
      <c r="X106" s="50">
        <v>1.2</v>
      </c>
      <c r="Y106" s="49">
        <f>(I106-V106-W106-X106-U106)</f>
        <v>19.925000000000001</v>
      </c>
      <c r="Z106" s="5">
        <f>(Y106/V106)</f>
        <v>0.53133333333333332</v>
      </c>
      <c r="AA106" s="73">
        <f>SUM(Y106:Y114)</f>
        <v>389.14000000000004</v>
      </c>
    </row>
    <row r="107" spans="1:27" x14ac:dyDescent="0.15">
      <c r="A107" s="30" t="s">
        <v>127</v>
      </c>
      <c r="B107" s="30" t="s">
        <v>128</v>
      </c>
      <c r="C107" s="30" t="s">
        <v>16</v>
      </c>
      <c r="D107" s="31">
        <v>12</v>
      </c>
      <c r="E107" s="31">
        <v>4</v>
      </c>
      <c r="F107" s="31">
        <v>2</v>
      </c>
      <c r="G107" s="31">
        <v>2</v>
      </c>
      <c r="H107" s="31">
        <v>2</v>
      </c>
      <c r="I107" s="32">
        <v>158</v>
      </c>
      <c r="J107" s="33">
        <v>0.5</v>
      </c>
      <c r="K107" s="31">
        <v>2</v>
      </c>
      <c r="L107" s="32">
        <v>39.5</v>
      </c>
      <c r="M107" s="33">
        <v>0</v>
      </c>
      <c r="N107" s="31">
        <v>1</v>
      </c>
      <c r="O107">
        <v>0</v>
      </c>
      <c r="P107" s="30" t="s">
        <v>129</v>
      </c>
      <c r="Q107" s="72"/>
      <c r="R107" s="50">
        <f t="shared" si="31"/>
        <v>79</v>
      </c>
      <c r="S107" s="50"/>
      <c r="T107" s="46"/>
      <c r="U107" s="50"/>
      <c r="V107" s="50"/>
      <c r="W107" s="50"/>
      <c r="X107" s="50"/>
      <c r="Y107" s="49"/>
      <c r="AA107" s="74"/>
    </row>
    <row r="108" spans="1:27" x14ac:dyDescent="0.15">
      <c r="A108" s="30" t="s">
        <v>132</v>
      </c>
      <c r="B108" s="30" t="s">
        <v>117</v>
      </c>
      <c r="C108" s="30" t="s">
        <v>16</v>
      </c>
      <c r="D108" s="31">
        <v>16</v>
      </c>
      <c r="E108" s="31">
        <v>7</v>
      </c>
      <c r="F108" s="31">
        <v>2</v>
      </c>
      <c r="G108" s="31">
        <v>2</v>
      </c>
      <c r="H108" s="31">
        <v>2</v>
      </c>
      <c r="I108" s="32">
        <v>78</v>
      </c>
      <c r="J108" s="33">
        <v>0.2857142857142857</v>
      </c>
      <c r="K108">
        <v>0</v>
      </c>
      <c r="L108" s="32">
        <v>11.14</v>
      </c>
      <c r="M108" s="33">
        <v>0</v>
      </c>
      <c r="N108">
        <v>0</v>
      </c>
      <c r="O108" s="31">
        <v>2</v>
      </c>
      <c r="P108" s="30" t="s">
        <v>40</v>
      </c>
      <c r="Q108" s="72"/>
      <c r="R108" s="50">
        <f t="shared" si="31"/>
        <v>39</v>
      </c>
      <c r="S108" s="50">
        <v>9.8000000000000007</v>
      </c>
      <c r="T108" s="46">
        <v>0.05</v>
      </c>
      <c r="U108" s="50">
        <f t="shared" ref="U108:U114" si="33">V108*T108</f>
        <v>0.98000000000000009</v>
      </c>
      <c r="V108" s="50">
        <f t="shared" si="32"/>
        <v>19.600000000000001</v>
      </c>
      <c r="W108" s="50">
        <v>4</v>
      </c>
      <c r="X108" s="50">
        <v>1.2</v>
      </c>
      <c r="Y108" s="49">
        <f t="shared" ref="Y108:Y114" si="34">(I108-V108-W108-X108-U108)</f>
        <v>52.22</v>
      </c>
      <c r="Z108" s="5">
        <f t="shared" ref="Z108:Z114" si="35">(Y108/V108)</f>
        <v>2.6642857142857141</v>
      </c>
      <c r="AA108" s="74"/>
    </row>
    <row r="109" spans="1:27" x14ac:dyDescent="0.15">
      <c r="A109" s="30" t="s">
        <v>23</v>
      </c>
      <c r="B109" s="30" t="s">
        <v>133</v>
      </c>
      <c r="C109" s="30" t="s">
        <v>16</v>
      </c>
      <c r="D109" s="31">
        <v>41</v>
      </c>
      <c r="E109" s="31">
        <v>16</v>
      </c>
      <c r="F109" s="31">
        <v>2</v>
      </c>
      <c r="G109" s="31">
        <v>2</v>
      </c>
      <c r="H109" s="31">
        <v>2</v>
      </c>
      <c r="I109" s="32">
        <v>140</v>
      </c>
      <c r="J109" s="33">
        <v>0.125</v>
      </c>
      <c r="K109" s="31">
        <v>1</v>
      </c>
      <c r="L109" s="32">
        <v>8.75</v>
      </c>
      <c r="M109" s="34">
        <v>1</v>
      </c>
      <c r="N109" s="31">
        <v>4</v>
      </c>
      <c r="O109" s="31">
        <v>2</v>
      </c>
      <c r="P109" s="30" t="s">
        <v>19</v>
      </c>
      <c r="Q109" s="72"/>
      <c r="R109" s="50">
        <f t="shared" si="31"/>
        <v>70</v>
      </c>
      <c r="S109" s="50">
        <v>53</v>
      </c>
      <c r="T109" s="46">
        <v>0.05</v>
      </c>
      <c r="U109" s="50">
        <f t="shared" si="33"/>
        <v>5.3000000000000007</v>
      </c>
      <c r="V109" s="50">
        <f t="shared" si="32"/>
        <v>106</v>
      </c>
      <c r="W109" s="50">
        <v>4</v>
      </c>
      <c r="X109" s="50">
        <v>1.2</v>
      </c>
      <c r="Y109" s="49">
        <f t="shared" si="34"/>
        <v>23.5</v>
      </c>
      <c r="Z109" s="5">
        <f t="shared" si="35"/>
        <v>0.22169811320754718</v>
      </c>
      <c r="AA109" s="74"/>
    </row>
    <row r="110" spans="1:27" x14ac:dyDescent="0.15">
      <c r="A110" s="30" t="s">
        <v>84</v>
      </c>
      <c r="B110" s="30" t="s">
        <v>114</v>
      </c>
      <c r="C110" s="30" t="s">
        <v>16</v>
      </c>
      <c r="D110" s="31">
        <v>16</v>
      </c>
      <c r="E110" s="31">
        <v>6</v>
      </c>
      <c r="F110" s="31">
        <v>1</v>
      </c>
      <c r="G110" s="31">
        <v>1</v>
      </c>
      <c r="H110" s="31">
        <v>1</v>
      </c>
      <c r="I110" s="32">
        <v>18.899999999999999</v>
      </c>
      <c r="J110" s="33">
        <v>0.16666666666666666</v>
      </c>
      <c r="K110">
        <v>0</v>
      </c>
      <c r="L110" s="32">
        <v>3.15</v>
      </c>
      <c r="M110" s="34">
        <v>1</v>
      </c>
      <c r="N110" s="31">
        <v>1</v>
      </c>
      <c r="O110">
        <v>0</v>
      </c>
      <c r="P110" s="30" t="s">
        <v>85</v>
      </c>
      <c r="Q110" s="72"/>
      <c r="R110" s="50">
        <f t="shared" si="31"/>
        <v>18.899999999999999</v>
      </c>
      <c r="S110" s="50">
        <v>9.6999999999999993</v>
      </c>
      <c r="T110" s="46">
        <v>0.05</v>
      </c>
      <c r="U110" s="50">
        <f t="shared" si="33"/>
        <v>0.48499999999999999</v>
      </c>
      <c r="V110" s="50">
        <f t="shared" si="32"/>
        <v>9.6999999999999993</v>
      </c>
      <c r="W110" s="50">
        <v>4</v>
      </c>
      <c r="X110" s="50">
        <v>1.2</v>
      </c>
      <c r="Y110" s="49">
        <f t="shared" si="34"/>
        <v>3.5149999999999992</v>
      </c>
      <c r="Z110" s="5">
        <f t="shared" si="35"/>
        <v>0.36237113402061849</v>
      </c>
      <c r="AA110" s="74"/>
    </row>
    <row r="111" spans="1:27" x14ac:dyDescent="0.15">
      <c r="A111" s="30" t="s">
        <v>142</v>
      </c>
      <c r="B111" s="30" t="s">
        <v>143</v>
      </c>
      <c r="C111" s="30" t="s">
        <v>16</v>
      </c>
      <c r="D111" s="31">
        <v>17</v>
      </c>
      <c r="E111" s="31">
        <v>3</v>
      </c>
      <c r="F111" s="31">
        <v>1</v>
      </c>
      <c r="G111" s="31">
        <v>1</v>
      </c>
      <c r="H111" s="31">
        <v>1</v>
      </c>
      <c r="I111" s="32">
        <v>30</v>
      </c>
      <c r="J111" s="33">
        <v>0.33333333333333331</v>
      </c>
      <c r="K111">
        <v>0</v>
      </c>
      <c r="L111" s="32">
        <v>10</v>
      </c>
      <c r="M111" s="34">
        <v>1</v>
      </c>
      <c r="N111" s="31">
        <v>1</v>
      </c>
      <c r="O111">
        <v>0</v>
      </c>
      <c r="P111" s="30" t="s">
        <v>47</v>
      </c>
      <c r="Q111" s="72"/>
      <c r="R111" s="50">
        <f t="shared" si="31"/>
        <v>30</v>
      </c>
      <c r="S111" s="50">
        <v>12</v>
      </c>
      <c r="T111" s="46">
        <v>0.08</v>
      </c>
      <c r="U111" s="50">
        <f t="shared" si="33"/>
        <v>0.96</v>
      </c>
      <c r="V111" s="50">
        <f t="shared" si="32"/>
        <v>12</v>
      </c>
      <c r="W111" s="50">
        <v>4</v>
      </c>
      <c r="X111" s="50">
        <v>1.2</v>
      </c>
      <c r="Y111" s="49">
        <f t="shared" si="34"/>
        <v>11.84</v>
      </c>
      <c r="Z111" s="5">
        <f t="shared" si="35"/>
        <v>0.98666666666666669</v>
      </c>
      <c r="AA111" s="74"/>
    </row>
    <row r="112" spans="1:27" x14ac:dyDescent="0.15">
      <c r="A112" s="30" t="s">
        <v>122</v>
      </c>
      <c r="B112" s="30" t="s">
        <v>63</v>
      </c>
      <c r="C112" s="30" t="s">
        <v>16</v>
      </c>
      <c r="D112" s="31">
        <v>14</v>
      </c>
      <c r="E112" s="31">
        <v>5</v>
      </c>
      <c r="F112" s="31">
        <v>1</v>
      </c>
      <c r="G112" s="31">
        <v>1</v>
      </c>
      <c r="H112" s="31">
        <v>1</v>
      </c>
      <c r="I112" s="32">
        <v>12</v>
      </c>
      <c r="J112" s="33">
        <v>0.2</v>
      </c>
      <c r="K112">
        <v>0</v>
      </c>
      <c r="L112" s="32">
        <v>2.4</v>
      </c>
      <c r="M112" s="34">
        <v>1</v>
      </c>
      <c r="N112">
        <v>0</v>
      </c>
      <c r="O112">
        <v>0</v>
      </c>
      <c r="P112" s="30" t="s">
        <v>64</v>
      </c>
      <c r="Q112" s="72"/>
      <c r="R112" s="50">
        <f t="shared" si="31"/>
        <v>12</v>
      </c>
      <c r="S112" s="50">
        <v>4</v>
      </c>
      <c r="T112" s="46">
        <v>0.08</v>
      </c>
      <c r="U112" s="50">
        <f t="shared" si="33"/>
        <v>0.32</v>
      </c>
      <c r="V112" s="50">
        <f t="shared" si="32"/>
        <v>4</v>
      </c>
      <c r="W112" s="50">
        <v>4</v>
      </c>
      <c r="X112" s="50">
        <v>1.2</v>
      </c>
      <c r="Y112" s="49">
        <f t="shared" si="34"/>
        <v>2.48</v>
      </c>
      <c r="Z112" s="5">
        <f t="shared" si="35"/>
        <v>0.62</v>
      </c>
      <c r="AA112" s="74"/>
    </row>
    <row r="113" spans="1:27" x14ac:dyDescent="0.15">
      <c r="A113" s="30" t="s">
        <v>107</v>
      </c>
      <c r="B113" s="30" t="s">
        <v>28</v>
      </c>
      <c r="C113" s="30" t="s">
        <v>16</v>
      </c>
      <c r="D113" s="31">
        <v>64</v>
      </c>
      <c r="E113" s="31">
        <v>38</v>
      </c>
      <c r="F113" s="31">
        <v>1</v>
      </c>
      <c r="G113" s="31">
        <v>1</v>
      </c>
      <c r="H113" s="31">
        <v>1</v>
      </c>
      <c r="I113" s="32">
        <v>208</v>
      </c>
      <c r="J113" s="33">
        <v>2.6315789473684209E-2</v>
      </c>
      <c r="K113" s="31">
        <v>2</v>
      </c>
      <c r="L113" s="32">
        <v>5.47</v>
      </c>
      <c r="M113" s="34">
        <v>1</v>
      </c>
      <c r="N113">
        <v>0</v>
      </c>
      <c r="O113" s="31">
        <v>3</v>
      </c>
      <c r="P113" s="30" t="s">
        <v>29</v>
      </c>
      <c r="Q113" s="72"/>
      <c r="R113" s="50">
        <f t="shared" si="31"/>
        <v>208</v>
      </c>
      <c r="S113" s="50">
        <v>61</v>
      </c>
      <c r="T113" s="46">
        <v>0.08</v>
      </c>
      <c r="U113" s="50">
        <f t="shared" si="33"/>
        <v>4.88</v>
      </c>
      <c r="V113" s="50">
        <f t="shared" si="32"/>
        <v>61</v>
      </c>
      <c r="W113" s="50">
        <v>4</v>
      </c>
      <c r="X113" s="50">
        <v>1.2</v>
      </c>
      <c r="Y113" s="49">
        <f t="shared" si="34"/>
        <v>136.92000000000002</v>
      </c>
      <c r="Z113" s="5">
        <f t="shared" si="35"/>
        <v>2.2445901639344266</v>
      </c>
      <c r="AA113" s="74"/>
    </row>
    <row r="114" spans="1:27" x14ac:dyDescent="0.15">
      <c r="A114" s="30" t="s">
        <v>96</v>
      </c>
      <c r="B114" s="30" t="s">
        <v>97</v>
      </c>
      <c r="C114" s="30" t="s">
        <v>16</v>
      </c>
      <c r="D114" s="31">
        <v>11</v>
      </c>
      <c r="E114" s="31">
        <v>8</v>
      </c>
      <c r="F114" s="31">
        <v>1</v>
      </c>
      <c r="G114" s="31">
        <v>1</v>
      </c>
      <c r="H114" s="31">
        <v>1</v>
      </c>
      <c r="I114" s="32">
        <v>249</v>
      </c>
      <c r="J114" s="33">
        <v>0.125</v>
      </c>
      <c r="K114">
        <v>0</v>
      </c>
      <c r="L114" s="32">
        <v>31.13</v>
      </c>
      <c r="M114" s="34">
        <v>1</v>
      </c>
      <c r="N114">
        <v>0</v>
      </c>
      <c r="O114">
        <v>0</v>
      </c>
      <c r="P114" s="30" t="s">
        <v>98</v>
      </c>
      <c r="Q114" s="72"/>
      <c r="R114" s="50">
        <f t="shared" si="31"/>
        <v>249</v>
      </c>
      <c r="S114" s="50">
        <v>102</v>
      </c>
      <c r="T114" s="46">
        <v>0.03</v>
      </c>
      <c r="U114" s="50">
        <f t="shared" si="33"/>
        <v>3.06</v>
      </c>
      <c r="V114" s="50">
        <f t="shared" si="32"/>
        <v>102</v>
      </c>
      <c r="W114" s="50">
        <v>4</v>
      </c>
      <c r="X114" s="50">
        <v>1.2</v>
      </c>
      <c r="Y114" s="49">
        <f t="shared" si="34"/>
        <v>138.74</v>
      </c>
      <c r="Z114" s="5">
        <f t="shared" si="35"/>
        <v>1.3601960784313727</v>
      </c>
      <c r="AA114" s="74"/>
    </row>
    <row r="115" spans="1:27" s="53" customFormat="1" x14ac:dyDescent="0.15">
      <c r="I115" s="54"/>
      <c r="P115" s="55"/>
      <c r="Q115" s="56"/>
      <c r="R115" s="50"/>
      <c r="S115" s="50"/>
      <c r="T115" s="46"/>
      <c r="U115" s="50"/>
      <c r="V115" s="50"/>
      <c r="W115" s="50"/>
      <c r="X115" s="50"/>
      <c r="Y115" s="49"/>
      <c r="Z115" s="5"/>
    </row>
    <row r="116" spans="1:27" x14ac:dyDescent="0.15">
      <c r="A116" s="30" t="s">
        <v>132</v>
      </c>
      <c r="B116" s="30" t="s">
        <v>117</v>
      </c>
      <c r="C116" s="30" t="s">
        <v>16</v>
      </c>
      <c r="D116" s="31">
        <v>6</v>
      </c>
      <c r="E116" s="31">
        <v>5</v>
      </c>
      <c r="F116" s="31">
        <v>1</v>
      </c>
      <c r="G116" s="31">
        <v>1</v>
      </c>
      <c r="H116" s="31">
        <v>3</v>
      </c>
      <c r="I116" s="32">
        <v>117</v>
      </c>
      <c r="J116" s="33">
        <v>0.2</v>
      </c>
      <c r="K116">
        <v>0</v>
      </c>
      <c r="L116" s="32">
        <v>23.4</v>
      </c>
      <c r="M116" s="33">
        <v>0</v>
      </c>
      <c r="N116" s="31">
        <v>1</v>
      </c>
      <c r="O116">
        <v>0</v>
      </c>
      <c r="P116" s="30" t="s">
        <v>40</v>
      </c>
      <c r="Q116" s="72">
        <v>20170312</v>
      </c>
      <c r="R116" s="50">
        <f t="shared" ref="R116:R129" si="36">I116/H116</f>
        <v>39</v>
      </c>
      <c r="S116" s="50">
        <v>9.8000000000000007</v>
      </c>
      <c r="T116" s="46">
        <v>0.05</v>
      </c>
      <c r="U116" s="50">
        <f t="shared" ref="U116:U129" si="37">V116*T116</f>
        <v>1.4700000000000002</v>
      </c>
      <c r="V116" s="50">
        <f t="shared" ref="V116:V129" si="38">H116*S116</f>
        <v>29.400000000000002</v>
      </c>
      <c r="W116" s="50">
        <v>4</v>
      </c>
      <c r="X116" s="50">
        <v>1.2</v>
      </c>
      <c r="Y116" s="49">
        <f t="shared" ref="Y116:Y129" si="39">(I116-V116-W116-X116-U116)</f>
        <v>80.929999999999993</v>
      </c>
      <c r="Z116" s="5">
        <f t="shared" ref="Z116:Z129" si="40">(Y116/V116)</f>
        <v>2.7527210884353739</v>
      </c>
      <c r="AA116" s="73">
        <f>SUM(Y116:Y129)</f>
        <v>501.40000000000003</v>
      </c>
    </row>
    <row r="117" spans="1:27" x14ac:dyDescent="0.15">
      <c r="A117" s="30" t="s">
        <v>83</v>
      </c>
      <c r="B117" s="30" t="s">
        <v>146</v>
      </c>
      <c r="C117" s="30" t="s">
        <v>16</v>
      </c>
      <c r="D117" s="31">
        <v>10</v>
      </c>
      <c r="E117" s="31">
        <v>5</v>
      </c>
      <c r="F117" s="31">
        <v>1</v>
      </c>
      <c r="G117" s="31">
        <v>1</v>
      </c>
      <c r="H117" s="31">
        <v>3</v>
      </c>
      <c r="I117" s="32">
        <v>84</v>
      </c>
      <c r="J117" s="33">
        <v>0.2</v>
      </c>
      <c r="K117">
        <v>0</v>
      </c>
      <c r="L117" s="32">
        <v>16.8</v>
      </c>
      <c r="M117" s="34">
        <v>1</v>
      </c>
      <c r="N117">
        <v>0</v>
      </c>
      <c r="O117">
        <v>0</v>
      </c>
      <c r="P117" s="30" t="s">
        <v>47</v>
      </c>
      <c r="Q117" s="72"/>
      <c r="R117" s="50">
        <f t="shared" si="36"/>
        <v>28</v>
      </c>
      <c r="S117" s="50">
        <v>12</v>
      </c>
      <c r="T117" s="46">
        <v>0.08</v>
      </c>
      <c r="U117" s="50">
        <f t="shared" si="37"/>
        <v>2.88</v>
      </c>
      <c r="V117" s="50">
        <f t="shared" si="38"/>
        <v>36</v>
      </c>
      <c r="W117" s="50">
        <v>4</v>
      </c>
      <c r="X117" s="50">
        <v>1.2</v>
      </c>
      <c r="Y117" s="49">
        <f t="shared" si="39"/>
        <v>39.919999999999995</v>
      </c>
      <c r="Z117" s="5">
        <f t="shared" si="40"/>
        <v>1.1088888888888888</v>
      </c>
      <c r="AA117" s="74"/>
    </row>
    <row r="118" spans="1:27" x14ac:dyDescent="0.15">
      <c r="A118" s="30" t="s">
        <v>62</v>
      </c>
      <c r="B118" s="30" t="s">
        <v>63</v>
      </c>
      <c r="C118" s="30" t="s">
        <v>16</v>
      </c>
      <c r="D118" s="31">
        <v>5</v>
      </c>
      <c r="E118" s="31">
        <v>4</v>
      </c>
      <c r="F118" s="31">
        <v>1</v>
      </c>
      <c r="G118" s="31">
        <v>1</v>
      </c>
      <c r="H118" s="31">
        <v>2</v>
      </c>
      <c r="I118" s="32">
        <v>28</v>
      </c>
      <c r="J118" s="33">
        <v>0.25</v>
      </c>
      <c r="K118">
        <v>0</v>
      </c>
      <c r="L118" s="32">
        <v>7</v>
      </c>
      <c r="M118" s="34">
        <v>1</v>
      </c>
      <c r="N118">
        <v>0</v>
      </c>
      <c r="O118">
        <v>0</v>
      </c>
      <c r="P118" s="30" t="s">
        <v>64</v>
      </c>
      <c r="Q118" s="72"/>
      <c r="R118" s="50">
        <f t="shared" si="36"/>
        <v>14</v>
      </c>
      <c r="S118" s="50">
        <v>4</v>
      </c>
      <c r="T118" s="46">
        <v>0.08</v>
      </c>
      <c r="U118" s="50">
        <f t="shared" si="37"/>
        <v>0.64</v>
      </c>
      <c r="V118" s="50">
        <f t="shared" si="38"/>
        <v>8</v>
      </c>
      <c r="W118" s="50">
        <v>4</v>
      </c>
      <c r="X118" s="50">
        <v>1.2</v>
      </c>
      <c r="Y118" s="49">
        <f t="shared" si="39"/>
        <v>14.16</v>
      </c>
      <c r="Z118" s="5">
        <f t="shared" si="40"/>
        <v>1.77</v>
      </c>
      <c r="AA118" s="74"/>
    </row>
    <row r="119" spans="1:27" x14ac:dyDescent="0.15">
      <c r="A119" s="30" t="s">
        <v>86</v>
      </c>
      <c r="B119" s="30" t="s">
        <v>87</v>
      </c>
      <c r="C119" s="30" t="s">
        <v>16</v>
      </c>
      <c r="D119" s="31">
        <v>7</v>
      </c>
      <c r="E119" s="31">
        <v>7</v>
      </c>
      <c r="F119" s="31">
        <v>1</v>
      </c>
      <c r="G119" s="31">
        <v>1</v>
      </c>
      <c r="H119" s="31">
        <v>2</v>
      </c>
      <c r="I119" s="32">
        <v>70</v>
      </c>
      <c r="J119" s="33">
        <v>0.14285714285714285</v>
      </c>
      <c r="K119">
        <v>0</v>
      </c>
      <c r="L119" s="32">
        <v>10</v>
      </c>
      <c r="M119" s="34">
        <v>1</v>
      </c>
      <c r="N119">
        <v>0</v>
      </c>
      <c r="O119" s="31">
        <v>1</v>
      </c>
      <c r="P119" s="30" t="s">
        <v>72</v>
      </c>
      <c r="Q119" s="72"/>
      <c r="R119" s="50">
        <f t="shared" si="36"/>
        <v>35</v>
      </c>
      <c r="S119" s="50">
        <v>23</v>
      </c>
      <c r="T119" s="46">
        <v>0.05</v>
      </c>
      <c r="U119" s="50">
        <f t="shared" si="37"/>
        <v>2.3000000000000003</v>
      </c>
      <c r="V119" s="50">
        <f t="shared" si="38"/>
        <v>46</v>
      </c>
      <c r="W119" s="50">
        <v>4</v>
      </c>
      <c r="X119" s="50">
        <v>1.2</v>
      </c>
      <c r="Y119" s="49">
        <f t="shared" si="39"/>
        <v>16.5</v>
      </c>
      <c r="Z119" s="5">
        <f t="shared" si="40"/>
        <v>0.35869565217391303</v>
      </c>
      <c r="AA119" s="74"/>
    </row>
    <row r="120" spans="1:27" x14ac:dyDescent="0.15">
      <c r="A120" s="30" t="s">
        <v>84</v>
      </c>
      <c r="B120" s="30" t="s">
        <v>114</v>
      </c>
      <c r="C120" s="30" t="s">
        <v>16</v>
      </c>
      <c r="D120" s="31">
        <v>10</v>
      </c>
      <c r="E120" s="31">
        <v>8</v>
      </c>
      <c r="F120" s="31">
        <v>1</v>
      </c>
      <c r="G120" s="31">
        <v>1</v>
      </c>
      <c r="H120" s="31">
        <v>2</v>
      </c>
      <c r="I120" s="32">
        <v>31.8</v>
      </c>
      <c r="J120" s="33">
        <v>0.125</v>
      </c>
      <c r="K120">
        <v>0</v>
      </c>
      <c r="L120" s="32">
        <v>3.98</v>
      </c>
      <c r="M120" s="34">
        <v>1</v>
      </c>
      <c r="N120">
        <v>0</v>
      </c>
      <c r="O120">
        <v>0</v>
      </c>
      <c r="P120" s="30" t="s">
        <v>85</v>
      </c>
      <c r="Q120" s="72"/>
      <c r="R120" s="50">
        <f t="shared" si="36"/>
        <v>15.9</v>
      </c>
      <c r="S120" s="50">
        <v>9.6999999999999993</v>
      </c>
      <c r="T120" s="46">
        <v>0.05</v>
      </c>
      <c r="U120" s="50">
        <f t="shared" si="37"/>
        <v>0.97</v>
      </c>
      <c r="V120" s="50">
        <f t="shared" si="38"/>
        <v>19.399999999999999</v>
      </c>
      <c r="W120" s="50">
        <v>4</v>
      </c>
      <c r="X120" s="50">
        <v>1.2</v>
      </c>
      <c r="Y120" s="49">
        <f t="shared" si="39"/>
        <v>6.2300000000000022</v>
      </c>
      <c r="Z120" s="5">
        <f t="shared" si="40"/>
        <v>0.32113402061855684</v>
      </c>
      <c r="AA120" s="74"/>
    </row>
    <row r="121" spans="1:27" x14ac:dyDescent="0.15">
      <c r="A121" s="30" t="s">
        <v>134</v>
      </c>
      <c r="B121" s="30" t="s">
        <v>133</v>
      </c>
      <c r="C121" s="30" t="s">
        <v>16</v>
      </c>
      <c r="D121" s="31">
        <v>21</v>
      </c>
      <c r="E121" s="31">
        <v>10</v>
      </c>
      <c r="F121" s="31">
        <v>2</v>
      </c>
      <c r="G121" s="31">
        <v>2</v>
      </c>
      <c r="H121" s="31">
        <v>2</v>
      </c>
      <c r="I121" s="32">
        <v>110</v>
      </c>
      <c r="J121" s="33">
        <v>0.2</v>
      </c>
      <c r="K121">
        <v>0</v>
      </c>
      <c r="L121" s="32">
        <v>11</v>
      </c>
      <c r="M121" s="33">
        <v>0</v>
      </c>
      <c r="N121" s="31">
        <v>1</v>
      </c>
      <c r="O121" s="31">
        <v>1</v>
      </c>
      <c r="P121" s="30" t="s">
        <v>19</v>
      </c>
      <c r="Q121" s="72"/>
      <c r="R121" s="50">
        <f t="shared" si="36"/>
        <v>55</v>
      </c>
      <c r="S121" s="50">
        <v>26.5</v>
      </c>
      <c r="T121" s="46">
        <v>0.05</v>
      </c>
      <c r="U121" s="50">
        <f t="shared" si="37"/>
        <v>2.6500000000000004</v>
      </c>
      <c r="V121" s="50">
        <f t="shared" si="38"/>
        <v>53</v>
      </c>
      <c r="W121" s="50">
        <v>4</v>
      </c>
      <c r="X121" s="50">
        <v>1.2</v>
      </c>
      <c r="Y121" s="49">
        <f t="shared" si="39"/>
        <v>49.15</v>
      </c>
      <c r="Z121" s="5">
        <f t="shared" si="40"/>
        <v>0.9273584905660377</v>
      </c>
      <c r="AA121" s="74"/>
    </row>
    <row r="122" spans="1:27" x14ac:dyDescent="0.15">
      <c r="A122" s="30" t="s">
        <v>65</v>
      </c>
      <c r="B122" s="30" t="s">
        <v>66</v>
      </c>
      <c r="C122" s="30" t="s">
        <v>16</v>
      </c>
      <c r="D122" s="31">
        <v>3</v>
      </c>
      <c r="E122" s="31">
        <v>3</v>
      </c>
      <c r="F122" s="31">
        <v>1</v>
      </c>
      <c r="G122" s="31">
        <v>1</v>
      </c>
      <c r="H122" s="31">
        <v>1</v>
      </c>
      <c r="I122" s="32">
        <v>13</v>
      </c>
      <c r="J122" s="33">
        <v>0.33333333333333331</v>
      </c>
      <c r="K122">
        <v>0</v>
      </c>
      <c r="L122" s="32">
        <v>4.33</v>
      </c>
      <c r="M122" s="34">
        <v>1</v>
      </c>
      <c r="N122">
        <v>0</v>
      </c>
      <c r="O122">
        <v>0</v>
      </c>
      <c r="P122" s="30" t="s">
        <v>64</v>
      </c>
      <c r="Q122" s="72"/>
      <c r="R122" s="50">
        <f t="shared" si="36"/>
        <v>13</v>
      </c>
      <c r="S122" s="50">
        <v>3.5</v>
      </c>
      <c r="T122" s="46">
        <v>0.08</v>
      </c>
      <c r="U122" s="50">
        <f t="shared" si="37"/>
        <v>0.28000000000000003</v>
      </c>
      <c r="V122" s="50">
        <f t="shared" si="38"/>
        <v>3.5</v>
      </c>
      <c r="W122" s="50">
        <v>4</v>
      </c>
      <c r="X122" s="50">
        <v>1.2</v>
      </c>
      <c r="Y122" s="49">
        <f t="shared" si="39"/>
        <v>4.0199999999999996</v>
      </c>
      <c r="Z122" s="5">
        <f t="shared" si="40"/>
        <v>1.1485714285714284</v>
      </c>
      <c r="AA122" s="74"/>
    </row>
    <row r="123" spans="1:27" x14ac:dyDescent="0.15">
      <c r="A123" s="30" t="s">
        <v>109</v>
      </c>
      <c r="B123" s="30" t="s">
        <v>115</v>
      </c>
      <c r="C123" s="30" t="s">
        <v>16</v>
      </c>
      <c r="D123" s="31">
        <v>3</v>
      </c>
      <c r="E123" s="31">
        <v>2</v>
      </c>
      <c r="F123" s="31">
        <v>1</v>
      </c>
      <c r="G123" s="31">
        <v>1</v>
      </c>
      <c r="H123" s="31">
        <v>1</v>
      </c>
      <c r="I123" s="32">
        <v>39</v>
      </c>
      <c r="J123" s="33">
        <v>0.5</v>
      </c>
      <c r="K123">
        <v>0</v>
      </c>
      <c r="L123" s="32">
        <v>19.5</v>
      </c>
      <c r="M123" s="34">
        <v>1</v>
      </c>
      <c r="N123">
        <v>0</v>
      </c>
      <c r="O123">
        <v>0</v>
      </c>
      <c r="P123" s="30" t="s">
        <v>26</v>
      </c>
      <c r="Q123" s="72"/>
      <c r="R123" s="50">
        <f t="shared" si="36"/>
        <v>39</v>
      </c>
      <c r="S123" s="50">
        <v>17</v>
      </c>
      <c r="T123" s="46">
        <v>0.08</v>
      </c>
      <c r="U123" s="50">
        <f t="shared" si="37"/>
        <v>1.36</v>
      </c>
      <c r="V123" s="50">
        <f t="shared" si="38"/>
        <v>17</v>
      </c>
      <c r="W123" s="50">
        <v>4</v>
      </c>
      <c r="X123" s="50">
        <v>1.2</v>
      </c>
      <c r="Y123" s="49">
        <f t="shared" si="39"/>
        <v>15.440000000000001</v>
      </c>
      <c r="Z123" s="5">
        <f t="shared" si="40"/>
        <v>0.90823529411764714</v>
      </c>
      <c r="AA123" s="74"/>
    </row>
    <row r="124" spans="1:27" x14ac:dyDescent="0.15">
      <c r="A124" s="30" t="s">
        <v>93</v>
      </c>
      <c r="B124" s="30" t="s">
        <v>21</v>
      </c>
      <c r="C124" s="30" t="s">
        <v>16</v>
      </c>
      <c r="D124" s="31">
        <v>13</v>
      </c>
      <c r="E124" s="31">
        <v>6</v>
      </c>
      <c r="F124" s="31">
        <v>1</v>
      </c>
      <c r="G124" s="31">
        <v>1</v>
      </c>
      <c r="H124" s="31">
        <v>1</v>
      </c>
      <c r="I124" s="32">
        <v>9.9</v>
      </c>
      <c r="J124" s="33">
        <v>0.16666666666666666</v>
      </c>
      <c r="K124">
        <v>0</v>
      </c>
      <c r="L124" s="32">
        <v>1.65</v>
      </c>
      <c r="M124" s="34">
        <v>1</v>
      </c>
      <c r="N124">
        <v>0</v>
      </c>
      <c r="O124">
        <v>0</v>
      </c>
      <c r="P124" s="30" t="s">
        <v>94</v>
      </c>
      <c r="Q124" s="72"/>
      <c r="R124" s="50">
        <f t="shared" si="36"/>
        <v>9.9</v>
      </c>
      <c r="S124" s="50">
        <v>3</v>
      </c>
      <c r="T124" s="46">
        <v>0.08</v>
      </c>
      <c r="U124" s="50">
        <f t="shared" si="37"/>
        <v>0.24</v>
      </c>
      <c r="V124" s="50">
        <f t="shared" si="38"/>
        <v>3</v>
      </c>
      <c r="W124" s="50">
        <v>4</v>
      </c>
      <c r="X124" s="50">
        <v>1.2</v>
      </c>
      <c r="Y124" s="49">
        <f t="shared" si="39"/>
        <v>1.4600000000000004</v>
      </c>
      <c r="Z124" s="5">
        <f t="shared" si="40"/>
        <v>0.4866666666666668</v>
      </c>
      <c r="AA124" s="74"/>
    </row>
    <row r="125" spans="1:27" x14ac:dyDescent="0.15">
      <c r="A125" s="30" t="s">
        <v>147</v>
      </c>
      <c r="B125" s="30" t="s">
        <v>148</v>
      </c>
      <c r="C125" s="30" t="s">
        <v>16</v>
      </c>
      <c r="D125">
        <v>0</v>
      </c>
      <c r="E125">
        <v>0</v>
      </c>
      <c r="F125" s="31">
        <v>1</v>
      </c>
      <c r="G125" s="31">
        <v>1</v>
      </c>
      <c r="H125" s="31">
        <v>1</v>
      </c>
      <c r="I125" s="32">
        <v>70</v>
      </c>
      <c r="J125" s="33">
        <v>0</v>
      </c>
      <c r="K125">
        <v>0</v>
      </c>
      <c r="L125" s="60">
        <v>0</v>
      </c>
      <c r="M125" s="33">
        <v>0.5</v>
      </c>
      <c r="N125">
        <v>0</v>
      </c>
      <c r="O125">
        <v>0</v>
      </c>
      <c r="P125" s="30" t="s">
        <v>64</v>
      </c>
      <c r="Q125" s="72"/>
      <c r="R125" s="50">
        <f t="shared" si="36"/>
        <v>70</v>
      </c>
      <c r="S125" s="50">
        <v>53</v>
      </c>
      <c r="T125" s="46">
        <v>0.05</v>
      </c>
      <c r="U125" s="50">
        <f t="shared" si="37"/>
        <v>2.6500000000000004</v>
      </c>
      <c r="V125" s="50">
        <f t="shared" si="38"/>
        <v>53</v>
      </c>
      <c r="W125" s="50">
        <v>4</v>
      </c>
      <c r="X125" s="50">
        <v>1.2</v>
      </c>
      <c r="Y125" s="49">
        <f t="shared" si="39"/>
        <v>9.15</v>
      </c>
      <c r="Z125" s="5">
        <f t="shared" si="40"/>
        <v>0.17264150943396228</v>
      </c>
      <c r="AA125" s="74"/>
    </row>
    <row r="126" spans="1:27" x14ac:dyDescent="0.15">
      <c r="A126" s="30" t="s">
        <v>92</v>
      </c>
      <c r="B126" s="30" t="s">
        <v>21</v>
      </c>
      <c r="C126" s="30" t="s">
        <v>16</v>
      </c>
      <c r="D126" s="31">
        <v>13</v>
      </c>
      <c r="E126" s="31">
        <v>5</v>
      </c>
      <c r="F126" s="31">
        <v>1</v>
      </c>
      <c r="G126" s="31">
        <v>1</v>
      </c>
      <c r="H126" s="31">
        <v>1</v>
      </c>
      <c r="I126" s="32">
        <v>32</v>
      </c>
      <c r="J126" s="33">
        <v>0.2</v>
      </c>
      <c r="K126">
        <v>0</v>
      </c>
      <c r="L126" s="32">
        <v>6.4</v>
      </c>
      <c r="M126" s="34">
        <v>1</v>
      </c>
      <c r="N126">
        <v>0</v>
      </c>
      <c r="O126" s="31">
        <v>1</v>
      </c>
      <c r="P126" s="30" t="s">
        <v>47</v>
      </c>
      <c r="Q126" s="72"/>
      <c r="R126" s="50">
        <f t="shared" si="36"/>
        <v>32</v>
      </c>
      <c r="S126" s="50">
        <v>18</v>
      </c>
      <c r="T126" s="46">
        <v>0.08</v>
      </c>
      <c r="U126" s="50">
        <f t="shared" si="37"/>
        <v>1.44</v>
      </c>
      <c r="V126" s="50">
        <f t="shared" si="38"/>
        <v>18</v>
      </c>
      <c r="W126" s="50">
        <v>4</v>
      </c>
      <c r="X126" s="50">
        <v>1.2</v>
      </c>
      <c r="Y126" s="49">
        <f t="shared" si="39"/>
        <v>7.3600000000000012</v>
      </c>
      <c r="Z126" s="5">
        <f t="shared" si="40"/>
        <v>0.40888888888888897</v>
      </c>
      <c r="AA126" s="74"/>
    </row>
    <row r="127" spans="1:27" x14ac:dyDescent="0.15">
      <c r="A127" s="30" t="s">
        <v>27</v>
      </c>
      <c r="B127" s="30" t="s">
        <v>28</v>
      </c>
      <c r="C127" s="30" t="s">
        <v>16</v>
      </c>
      <c r="D127" s="31">
        <v>2</v>
      </c>
      <c r="E127" s="31">
        <v>2</v>
      </c>
      <c r="F127" s="31">
        <v>1</v>
      </c>
      <c r="G127" s="31">
        <v>1</v>
      </c>
      <c r="H127" s="31">
        <v>1</v>
      </c>
      <c r="I127" s="32">
        <v>328</v>
      </c>
      <c r="J127" s="33">
        <v>0.5</v>
      </c>
      <c r="K127">
        <v>0</v>
      </c>
      <c r="L127" s="32">
        <v>164</v>
      </c>
      <c r="M127" s="33">
        <v>0.67</v>
      </c>
      <c r="N127" s="31">
        <v>1</v>
      </c>
      <c r="O127">
        <v>0</v>
      </c>
      <c r="P127" s="30" t="s">
        <v>29</v>
      </c>
      <c r="Q127" s="72"/>
      <c r="R127" s="50">
        <f t="shared" si="36"/>
        <v>328</v>
      </c>
      <c r="S127" s="50">
        <v>99</v>
      </c>
      <c r="T127" s="46">
        <v>0.08</v>
      </c>
      <c r="U127" s="50">
        <f t="shared" si="37"/>
        <v>7.92</v>
      </c>
      <c r="V127" s="50">
        <f t="shared" si="38"/>
        <v>99</v>
      </c>
      <c r="W127" s="50">
        <v>4</v>
      </c>
      <c r="X127" s="50">
        <v>1.2</v>
      </c>
      <c r="Y127" s="49">
        <f t="shared" si="39"/>
        <v>215.88000000000002</v>
      </c>
      <c r="Z127" s="5">
        <f t="shared" si="40"/>
        <v>2.1806060606060607</v>
      </c>
      <c r="AA127" s="74"/>
    </row>
    <row r="128" spans="1:27" x14ac:dyDescent="0.15">
      <c r="A128" s="30" t="s">
        <v>149</v>
      </c>
      <c r="B128" s="30" t="s">
        <v>136</v>
      </c>
      <c r="C128" s="30" t="s">
        <v>16</v>
      </c>
      <c r="D128" s="31">
        <v>1</v>
      </c>
      <c r="E128" s="31">
        <v>1</v>
      </c>
      <c r="F128" s="31">
        <v>1</v>
      </c>
      <c r="G128" s="31">
        <v>1</v>
      </c>
      <c r="H128" s="31">
        <v>1</v>
      </c>
      <c r="I128" s="32">
        <v>25</v>
      </c>
      <c r="J128" s="34">
        <v>1</v>
      </c>
      <c r="K128">
        <v>0</v>
      </c>
      <c r="L128" s="32">
        <v>25</v>
      </c>
      <c r="M128" s="34">
        <v>1</v>
      </c>
      <c r="N128">
        <v>0</v>
      </c>
      <c r="O128">
        <v>0</v>
      </c>
      <c r="P128" s="30" t="s">
        <v>137</v>
      </c>
      <c r="Q128" s="72"/>
      <c r="R128" s="50">
        <f t="shared" si="36"/>
        <v>25</v>
      </c>
      <c r="S128" s="50">
        <v>12</v>
      </c>
      <c r="T128" s="46">
        <v>0.08</v>
      </c>
      <c r="U128" s="50">
        <f t="shared" si="37"/>
        <v>0.96</v>
      </c>
      <c r="V128" s="50">
        <f t="shared" si="38"/>
        <v>12</v>
      </c>
      <c r="W128" s="50">
        <v>4</v>
      </c>
      <c r="X128" s="50">
        <v>1.2</v>
      </c>
      <c r="Y128" s="49">
        <f t="shared" si="39"/>
        <v>6.84</v>
      </c>
      <c r="Z128" s="5">
        <f t="shared" si="40"/>
        <v>0.56999999999999995</v>
      </c>
      <c r="AA128" s="74"/>
    </row>
    <row r="129" spans="1:27" x14ac:dyDescent="0.15">
      <c r="A129" s="30" t="s">
        <v>41</v>
      </c>
      <c r="B129" s="30" t="s">
        <v>42</v>
      </c>
      <c r="C129" s="30" t="s">
        <v>16</v>
      </c>
      <c r="D129" s="31">
        <v>28</v>
      </c>
      <c r="E129" s="31">
        <v>15</v>
      </c>
      <c r="F129" s="31">
        <v>1</v>
      </c>
      <c r="G129" s="31">
        <v>1</v>
      </c>
      <c r="H129" s="31">
        <v>1</v>
      </c>
      <c r="I129" s="32">
        <v>59</v>
      </c>
      <c r="J129" s="33">
        <v>6.6666666666666666E-2</v>
      </c>
      <c r="K129">
        <v>0</v>
      </c>
      <c r="L129" s="32">
        <v>3.93</v>
      </c>
      <c r="M129" s="34">
        <v>1</v>
      </c>
      <c r="N129">
        <v>0</v>
      </c>
      <c r="O129">
        <v>0</v>
      </c>
      <c r="P129" s="30" t="s">
        <v>43</v>
      </c>
      <c r="Q129" s="72"/>
      <c r="R129" s="50">
        <f t="shared" si="36"/>
        <v>59</v>
      </c>
      <c r="S129" s="50">
        <v>18</v>
      </c>
      <c r="T129" s="46">
        <v>0.08</v>
      </c>
      <c r="U129" s="50">
        <f t="shared" si="37"/>
        <v>1.44</v>
      </c>
      <c r="V129" s="50">
        <f t="shared" si="38"/>
        <v>18</v>
      </c>
      <c r="W129" s="50">
        <v>4</v>
      </c>
      <c r="X129" s="50">
        <v>1.2</v>
      </c>
      <c r="Y129" s="49">
        <f t="shared" si="39"/>
        <v>34.36</v>
      </c>
      <c r="Z129" s="5">
        <f t="shared" si="40"/>
        <v>1.9088888888888889</v>
      </c>
      <c r="AA129" s="74"/>
    </row>
    <row r="130" spans="1:27" s="53" customFormat="1" x14ac:dyDescent="0.15">
      <c r="I130" s="54"/>
      <c r="P130" s="55"/>
      <c r="Q130" s="56"/>
      <c r="T130" s="57"/>
      <c r="Y130" s="58"/>
      <c r="Z130" s="59"/>
    </row>
    <row r="131" spans="1:27" x14ac:dyDescent="0.15">
      <c r="A131" s="30" t="s">
        <v>151</v>
      </c>
      <c r="B131" s="30" t="s">
        <v>104</v>
      </c>
      <c r="C131" s="30" t="s">
        <v>16</v>
      </c>
      <c r="D131" s="31">
        <v>20</v>
      </c>
      <c r="E131" s="31">
        <v>6</v>
      </c>
      <c r="F131" s="31">
        <v>1</v>
      </c>
      <c r="G131" s="31">
        <v>1</v>
      </c>
      <c r="H131" s="31">
        <v>5</v>
      </c>
      <c r="I131" s="32">
        <v>90</v>
      </c>
      <c r="J131" s="33">
        <v>0.16666666666666666</v>
      </c>
      <c r="K131">
        <v>0</v>
      </c>
      <c r="L131" s="32">
        <v>15</v>
      </c>
      <c r="M131" s="34">
        <v>1</v>
      </c>
      <c r="N131" s="31">
        <v>2</v>
      </c>
      <c r="O131" s="31">
        <v>1</v>
      </c>
      <c r="P131" s="30" t="s">
        <v>72</v>
      </c>
      <c r="Q131" s="72">
        <v>20170313</v>
      </c>
      <c r="R131" s="52">
        <f t="shared" ref="R131:R143" si="41">I131/H131</f>
        <v>18</v>
      </c>
      <c r="S131" s="52">
        <v>14.1</v>
      </c>
      <c r="T131" s="46">
        <v>0.05</v>
      </c>
      <c r="U131" s="52">
        <f t="shared" ref="U131:U152" si="42">V131*T131</f>
        <v>3.5250000000000004</v>
      </c>
      <c r="V131" s="52">
        <f>H131*S131</f>
        <v>70.5</v>
      </c>
      <c r="W131" s="52">
        <v>4</v>
      </c>
      <c r="X131" s="52">
        <v>1.2</v>
      </c>
      <c r="Y131" s="51">
        <f t="shared" ref="Y131:Y143" si="43">(I131-V131-W131-X131-U131)</f>
        <v>10.775</v>
      </c>
      <c r="Z131" s="5">
        <f t="shared" ref="Z131:Z143" si="44">(Y131/V131)</f>
        <v>0.15283687943262411</v>
      </c>
      <c r="AA131" s="73">
        <f>SUM(Y131:Y143)</f>
        <v>384.541</v>
      </c>
    </row>
    <row r="132" spans="1:27" x14ac:dyDescent="0.15">
      <c r="A132" s="30" t="s">
        <v>152</v>
      </c>
      <c r="B132" s="30" t="s">
        <v>114</v>
      </c>
      <c r="C132" s="30" t="s">
        <v>16</v>
      </c>
      <c r="D132" s="31">
        <v>69</v>
      </c>
      <c r="E132" s="31">
        <v>23</v>
      </c>
      <c r="F132" s="31">
        <v>3</v>
      </c>
      <c r="G132" s="31">
        <v>3</v>
      </c>
      <c r="H132" s="31">
        <v>4</v>
      </c>
      <c r="I132" s="32">
        <v>73.599999999999994</v>
      </c>
      <c r="J132" s="33">
        <v>0.13043478260869565</v>
      </c>
      <c r="K132" s="31">
        <v>2</v>
      </c>
      <c r="L132" s="32">
        <v>3.2</v>
      </c>
      <c r="M132" s="34">
        <v>1</v>
      </c>
      <c r="N132" s="31">
        <v>2</v>
      </c>
      <c r="O132" s="31">
        <v>1</v>
      </c>
      <c r="P132" s="30" t="s">
        <v>82</v>
      </c>
      <c r="Q132" s="72"/>
      <c r="R132" s="52">
        <f t="shared" si="41"/>
        <v>18.399999999999999</v>
      </c>
      <c r="S132" s="52">
        <v>9.6999999999999993</v>
      </c>
      <c r="T132" s="46">
        <v>0.05</v>
      </c>
      <c r="U132" s="52">
        <f t="shared" si="42"/>
        <v>1.94</v>
      </c>
      <c r="V132" s="52">
        <f>H132*S132</f>
        <v>38.799999999999997</v>
      </c>
      <c r="W132" s="52">
        <v>4</v>
      </c>
      <c r="X132" s="52">
        <v>1.2</v>
      </c>
      <c r="Y132" s="51">
        <f t="shared" si="43"/>
        <v>27.659999999999997</v>
      </c>
      <c r="Z132" s="5">
        <f t="shared" si="44"/>
        <v>0.71288659793814424</v>
      </c>
      <c r="AA132" s="74"/>
    </row>
    <row r="133" spans="1:27" x14ac:dyDescent="0.15">
      <c r="A133" s="30" t="s">
        <v>153</v>
      </c>
      <c r="B133" s="30" t="s">
        <v>133</v>
      </c>
      <c r="C133" s="30" t="s">
        <v>16</v>
      </c>
      <c r="D133" s="31">
        <v>60</v>
      </c>
      <c r="E133" s="31">
        <v>30</v>
      </c>
      <c r="F133" s="31">
        <v>2</v>
      </c>
      <c r="G133" s="31">
        <v>2</v>
      </c>
      <c r="H133" s="31">
        <v>3</v>
      </c>
      <c r="I133" s="32">
        <v>210</v>
      </c>
      <c r="J133" s="33">
        <v>6.6666666666666666E-2</v>
      </c>
      <c r="K133">
        <v>0</v>
      </c>
      <c r="L133" s="32">
        <v>7</v>
      </c>
      <c r="M133" s="34">
        <v>1</v>
      </c>
      <c r="N133" s="31">
        <v>6</v>
      </c>
      <c r="O133" s="31">
        <v>2</v>
      </c>
      <c r="P133" s="30" t="s">
        <v>154</v>
      </c>
      <c r="Q133" s="72"/>
      <c r="R133" s="52">
        <f t="shared" si="41"/>
        <v>70</v>
      </c>
      <c r="S133" s="52">
        <v>53</v>
      </c>
      <c r="T133" s="46">
        <v>0.05</v>
      </c>
      <c r="U133" s="52">
        <f t="shared" si="42"/>
        <v>7.95</v>
      </c>
      <c r="V133" s="52">
        <f t="shared" ref="V133" si="45">H133*S133</f>
        <v>159</v>
      </c>
      <c r="W133" s="52">
        <v>4</v>
      </c>
      <c r="X133" s="52">
        <v>1.2</v>
      </c>
      <c r="Y133" s="51">
        <f t="shared" si="43"/>
        <v>37.849999999999994</v>
      </c>
      <c r="Z133" s="5">
        <f t="shared" si="44"/>
        <v>0.23805031446540878</v>
      </c>
      <c r="AA133" s="74"/>
    </row>
    <row r="134" spans="1:27" x14ac:dyDescent="0.15">
      <c r="A134" s="30" t="s">
        <v>155</v>
      </c>
      <c r="B134" s="30" t="s">
        <v>71</v>
      </c>
      <c r="C134" s="30" t="s">
        <v>16</v>
      </c>
      <c r="D134" s="31">
        <v>48</v>
      </c>
      <c r="E134" s="31">
        <v>20</v>
      </c>
      <c r="F134" s="31">
        <v>1</v>
      </c>
      <c r="G134" s="31">
        <v>1</v>
      </c>
      <c r="H134" s="31">
        <v>2</v>
      </c>
      <c r="I134" s="32">
        <v>112</v>
      </c>
      <c r="J134" s="33">
        <v>0.05</v>
      </c>
      <c r="K134">
        <v>0</v>
      </c>
      <c r="L134" s="32">
        <v>5.6</v>
      </c>
      <c r="M134" s="33">
        <v>0.94</v>
      </c>
      <c r="N134" s="31">
        <v>3</v>
      </c>
      <c r="O134" s="31">
        <v>3</v>
      </c>
      <c r="P134" s="30" t="s">
        <v>72</v>
      </c>
      <c r="Q134" s="72"/>
      <c r="R134" s="52">
        <f t="shared" si="41"/>
        <v>56</v>
      </c>
      <c r="S134" s="52">
        <v>18</v>
      </c>
      <c r="T134" s="46">
        <v>0.08</v>
      </c>
      <c r="U134" s="52">
        <f t="shared" si="42"/>
        <v>2.88</v>
      </c>
      <c r="V134" s="52">
        <f t="shared" ref="V134:V143" si="46">H134*S134</f>
        <v>36</v>
      </c>
      <c r="W134" s="52">
        <v>4</v>
      </c>
      <c r="X134" s="52">
        <v>1.2</v>
      </c>
      <c r="Y134" s="51">
        <f t="shared" si="43"/>
        <v>67.92</v>
      </c>
      <c r="Z134" s="5">
        <f t="shared" si="44"/>
        <v>1.8866666666666667</v>
      </c>
      <c r="AA134" s="74"/>
    </row>
    <row r="135" spans="1:27" x14ac:dyDescent="0.15">
      <c r="A135" s="30" t="s">
        <v>156</v>
      </c>
      <c r="B135" s="30" t="s">
        <v>128</v>
      </c>
      <c r="C135" s="30" t="s">
        <v>16</v>
      </c>
      <c r="D135" s="31">
        <v>25</v>
      </c>
      <c r="E135" s="31">
        <v>9</v>
      </c>
      <c r="F135" s="31">
        <v>2</v>
      </c>
      <c r="G135" s="31">
        <v>2</v>
      </c>
      <c r="H135" s="31">
        <v>2</v>
      </c>
      <c r="I135" s="32">
        <v>158</v>
      </c>
      <c r="J135" s="33">
        <v>0.22222222222222221</v>
      </c>
      <c r="K135" s="31">
        <v>2</v>
      </c>
      <c r="L135" s="32">
        <v>17.559999999999999</v>
      </c>
      <c r="M135" s="34">
        <v>1</v>
      </c>
      <c r="N135" s="31">
        <v>3</v>
      </c>
      <c r="O135" s="31">
        <v>1</v>
      </c>
      <c r="P135" s="30" t="s">
        <v>129</v>
      </c>
      <c r="Q135" s="72"/>
      <c r="R135" s="52">
        <f t="shared" si="41"/>
        <v>79</v>
      </c>
      <c r="S135" s="52">
        <v>38</v>
      </c>
      <c r="T135" s="46">
        <v>0.08</v>
      </c>
      <c r="U135" s="52">
        <f t="shared" si="42"/>
        <v>6.08</v>
      </c>
      <c r="V135" s="52">
        <f t="shared" si="46"/>
        <v>76</v>
      </c>
      <c r="W135" s="52">
        <v>4</v>
      </c>
      <c r="X135" s="52">
        <v>1.2</v>
      </c>
      <c r="Y135" s="51">
        <f t="shared" si="43"/>
        <v>70.72</v>
      </c>
      <c r="Z135" s="5">
        <f t="shared" si="44"/>
        <v>0.93052631578947365</v>
      </c>
      <c r="AA135" s="74"/>
    </row>
    <row r="136" spans="1:27" x14ac:dyDescent="0.15">
      <c r="A136" s="30" t="s">
        <v>58</v>
      </c>
      <c r="B136" s="30" t="s">
        <v>117</v>
      </c>
      <c r="C136" s="30" t="s">
        <v>16</v>
      </c>
      <c r="D136" s="31">
        <v>40</v>
      </c>
      <c r="E136" s="31">
        <v>18</v>
      </c>
      <c r="F136" s="31">
        <v>1</v>
      </c>
      <c r="G136" s="31">
        <v>1</v>
      </c>
      <c r="H136" s="31">
        <v>1</v>
      </c>
      <c r="I136" s="32">
        <v>15</v>
      </c>
      <c r="J136" s="33">
        <v>5.5555555555555552E-2</v>
      </c>
      <c r="K136" s="31">
        <v>1</v>
      </c>
      <c r="L136" s="60">
        <v>0.83</v>
      </c>
      <c r="M136" s="33">
        <v>0</v>
      </c>
      <c r="N136">
        <v>0</v>
      </c>
      <c r="O136">
        <v>0</v>
      </c>
      <c r="P136" s="30" t="s">
        <v>40</v>
      </c>
      <c r="Q136" s="72"/>
      <c r="R136" s="52">
        <f t="shared" si="41"/>
        <v>15</v>
      </c>
      <c r="S136" s="52">
        <v>9.8000000000000007</v>
      </c>
      <c r="T136" s="46">
        <v>0.08</v>
      </c>
      <c r="U136" s="52">
        <f t="shared" si="42"/>
        <v>0.78400000000000003</v>
      </c>
      <c r="V136" s="52">
        <f t="shared" si="46"/>
        <v>9.8000000000000007</v>
      </c>
      <c r="W136" s="52">
        <v>4</v>
      </c>
      <c r="X136" s="52">
        <v>1.2</v>
      </c>
      <c r="Y136" s="51">
        <f t="shared" si="43"/>
        <v>-0.7840000000000007</v>
      </c>
      <c r="Z136" s="5">
        <f t="shared" si="44"/>
        <v>-8.0000000000000071E-2</v>
      </c>
      <c r="AA136" s="74"/>
    </row>
    <row r="137" spans="1:27" x14ac:dyDescent="0.15">
      <c r="A137" s="30" t="s">
        <v>157</v>
      </c>
      <c r="B137" s="30" t="s">
        <v>119</v>
      </c>
      <c r="C137" s="30" t="s">
        <v>16</v>
      </c>
      <c r="D137" s="31">
        <v>22</v>
      </c>
      <c r="E137" s="31">
        <v>7</v>
      </c>
      <c r="F137" s="31">
        <v>1</v>
      </c>
      <c r="G137" s="31">
        <v>1</v>
      </c>
      <c r="H137" s="31">
        <v>1</v>
      </c>
      <c r="I137" s="32">
        <v>77</v>
      </c>
      <c r="J137" s="33">
        <v>0.14285714285714285</v>
      </c>
      <c r="K137">
        <v>0</v>
      </c>
      <c r="L137" s="32">
        <v>11</v>
      </c>
      <c r="M137" s="34">
        <v>1</v>
      </c>
      <c r="N137">
        <v>0</v>
      </c>
      <c r="O137" s="31">
        <v>3</v>
      </c>
      <c r="P137" s="30" t="s">
        <v>57</v>
      </c>
      <c r="Q137" s="72"/>
      <c r="R137" s="52">
        <f t="shared" si="41"/>
        <v>77</v>
      </c>
      <c r="S137" s="52">
        <v>10</v>
      </c>
      <c r="T137" s="46">
        <v>0.08</v>
      </c>
      <c r="U137" s="52">
        <f t="shared" si="42"/>
        <v>0.8</v>
      </c>
      <c r="V137" s="52">
        <f t="shared" si="46"/>
        <v>10</v>
      </c>
      <c r="W137" s="52">
        <v>4</v>
      </c>
      <c r="X137" s="52">
        <v>1.2</v>
      </c>
      <c r="Y137" s="51">
        <f t="shared" si="43"/>
        <v>61</v>
      </c>
      <c r="Z137" s="5">
        <f t="shared" si="44"/>
        <v>6.1</v>
      </c>
      <c r="AA137" s="74"/>
    </row>
    <row r="138" spans="1:27" x14ac:dyDescent="0.15">
      <c r="A138" s="30" t="s">
        <v>158</v>
      </c>
      <c r="B138" s="30" t="s">
        <v>115</v>
      </c>
      <c r="C138" s="30" t="s">
        <v>16</v>
      </c>
      <c r="D138" s="31">
        <v>27</v>
      </c>
      <c r="E138" s="31">
        <v>13</v>
      </c>
      <c r="F138" s="31">
        <v>1</v>
      </c>
      <c r="G138" s="31">
        <v>1</v>
      </c>
      <c r="H138" s="31">
        <v>1</v>
      </c>
      <c r="I138" s="32">
        <v>39</v>
      </c>
      <c r="J138" s="33">
        <v>7.6923076923076927E-2</v>
      </c>
      <c r="K138">
        <v>0</v>
      </c>
      <c r="L138" s="32">
        <v>3</v>
      </c>
      <c r="M138" s="34">
        <v>1</v>
      </c>
      <c r="N138" s="31">
        <v>5</v>
      </c>
      <c r="O138" s="31">
        <v>1</v>
      </c>
      <c r="P138" s="30" t="s">
        <v>26</v>
      </c>
      <c r="Q138" s="72"/>
      <c r="R138" s="52">
        <f t="shared" si="41"/>
        <v>39</v>
      </c>
      <c r="S138" s="52">
        <v>17</v>
      </c>
      <c r="T138" s="46">
        <v>0.08</v>
      </c>
      <c r="U138" s="52">
        <f t="shared" si="42"/>
        <v>1.36</v>
      </c>
      <c r="V138" s="52">
        <f t="shared" si="46"/>
        <v>17</v>
      </c>
      <c r="W138" s="52">
        <v>4</v>
      </c>
      <c r="X138" s="52">
        <v>1.2</v>
      </c>
      <c r="Y138" s="51">
        <f t="shared" si="43"/>
        <v>15.440000000000001</v>
      </c>
      <c r="Z138" s="5">
        <f t="shared" si="44"/>
        <v>0.90823529411764714</v>
      </c>
      <c r="AA138" s="74"/>
    </row>
    <row r="139" spans="1:27" x14ac:dyDescent="0.15">
      <c r="A139" s="30" t="s">
        <v>159</v>
      </c>
      <c r="B139" s="30" t="s">
        <v>160</v>
      </c>
      <c r="C139" s="30" t="s">
        <v>16</v>
      </c>
      <c r="D139" s="31">
        <v>5</v>
      </c>
      <c r="E139" s="31">
        <v>1</v>
      </c>
      <c r="F139" s="31">
        <v>1</v>
      </c>
      <c r="G139" s="31">
        <v>1</v>
      </c>
      <c r="H139" s="31">
        <v>1</v>
      </c>
      <c r="I139" s="32">
        <v>85</v>
      </c>
      <c r="J139" s="34">
        <v>1</v>
      </c>
      <c r="K139">
        <v>0</v>
      </c>
      <c r="L139" s="32">
        <v>85</v>
      </c>
      <c r="M139" s="34">
        <v>1</v>
      </c>
      <c r="N139">
        <v>0</v>
      </c>
      <c r="O139">
        <v>0</v>
      </c>
      <c r="P139" s="30" t="s">
        <v>64</v>
      </c>
      <c r="Q139" s="72"/>
      <c r="R139" s="52">
        <f t="shared" si="41"/>
        <v>85</v>
      </c>
      <c r="S139" s="52">
        <v>42</v>
      </c>
      <c r="T139" s="46">
        <v>0.08</v>
      </c>
      <c r="U139" s="52">
        <f t="shared" si="42"/>
        <v>3.36</v>
      </c>
      <c r="V139" s="52">
        <f t="shared" si="46"/>
        <v>42</v>
      </c>
      <c r="W139" s="52">
        <v>4</v>
      </c>
      <c r="X139" s="52">
        <v>1.2</v>
      </c>
      <c r="Y139" s="51">
        <f t="shared" si="43"/>
        <v>34.44</v>
      </c>
      <c r="Z139" s="5">
        <f t="shared" si="44"/>
        <v>0.82</v>
      </c>
      <c r="AA139" s="74"/>
    </row>
    <row r="140" spans="1:27" x14ac:dyDescent="0.15">
      <c r="A140" s="30" t="s">
        <v>161</v>
      </c>
      <c r="B140" s="30" t="s">
        <v>66</v>
      </c>
      <c r="C140" s="30" t="s">
        <v>16</v>
      </c>
      <c r="D140" s="31">
        <v>12</v>
      </c>
      <c r="E140" s="31">
        <v>8</v>
      </c>
      <c r="F140" s="31">
        <v>1</v>
      </c>
      <c r="G140" s="31">
        <v>1</v>
      </c>
      <c r="H140" s="31">
        <v>1</v>
      </c>
      <c r="I140" s="32">
        <v>12</v>
      </c>
      <c r="J140" s="33">
        <v>0.125</v>
      </c>
      <c r="K140">
        <v>0</v>
      </c>
      <c r="L140" s="32">
        <v>1.5</v>
      </c>
      <c r="M140" s="34">
        <v>1</v>
      </c>
      <c r="N140" s="31">
        <v>1</v>
      </c>
      <c r="O140" s="31">
        <v>1</v>
      </c>
      <c r="P140" s="30" t="s">
        <v>64</v>
      </c>
      <c r="Q140" s="72"/>
      <c r="R140" s="52">
        <f t="shared" si="41"/>
        <v>12</v>
      </c>
      <c r="S140" s="52">
        <v>4</v>
      </c>
      <c r="T140" s="46">
        <v>0.08</v>
      </c>
      <c r="U140" s="52">
        <f t="shared" si="42"/>
        <v>0.32</v>
      </c>
      <c r="V140" s="52">
        <f t="shared" si="46"/>
        <v>4</v>
      </c>
      <c r="W140" s="52">
        <v>4</v>
      </c>
      <c r="X140" s="52">
        <v>1.2</v>
      </c>
      <c r="Y140" s="51">
        <f t="shared" si="43"/>
        <v>2.48</v>
      </c>
      <c r="Z140" s="5">
        <f t="shared" si="44"/>
        <v>0.62</v>
      </c>
      <c r="AA140" s="74"/>
    </row>
    <row r="141" spans="1:27" x14ac:dyDescent="0.15">
      <c r="A141" s="30" t="s">
        <v>162</v>
      </c>
      <c r="B141" s="30" t="s">
        <v>63</v>
      </c>
      <c r="C141" s="30" t="s">
        <v>16</v>
      </c>
      <c r="D141" s="31">
        <v>26</v>
      </c>
      <c r="E141" s="31">
        <v>13</v>
      </c>
      <c r="F141" s="31">
        <v>1</v>
      </c>
      <c r="G141" s="31">
        <v>1</v>
      </c>
      <c r="H141" s="31">
        <v>1</v>
      </c>
      <c r="I141" s="32">
        <v>14</v>
      </c>
      <c r="J141" s="33">
        <v>7.6923076923076927E-2</v>
      </c>
      <c r="K141" s="31">
        <v>1</v>
      </c>
      <c r="L141" s="32">
        <v>1.08</v>
      </c>
      <c r="M141" s="34">
        <v>1</v>
      </c>
      <c r="N141" s="31">
        <v>2</v>
      </c>
      <c r="O141" s="31">
        <v>1</v>
      </c>
      <c r="P141" s="30" t="s">
        <v>64</v>
      </c>
      <c r="Q141" s="72"/>
      <c r="R141" s="52">
        <f t="shared" si="41"/>
        <v>14</v>
      </c>
      <c r="S141" s="52">
        <v>4</v>
      </c>
      <c r="T141" s="46">
        <v>0.08</v>
      </c>
      <c r="U141" s="52">
        <f t="shared" si="42"/>
        <v>0.32</v>
      </c>
      <c r="V141" s="52">
        <f t="shared" si="46"/>
        <v>4</v>
      </c>
      <c r="W141" s="52">
        <v>4</v>
      </c>
      <c r="X141" s="52">
        <v>1.2</v>
      </c>
      <c r="Y141" s="51">
        <f t="shared" si="43"/>
        <v>4.4799999999999995</v>
      </c>
      <c r="Z141" s="5">
        <f t="shared" si="44"/>
        <v>1.1199999999999999</v>
      </c>
      <c r="AA141" s="74"/>
    </row>
    <row r="142" spans="1:27" x14ac:dyDescent="0.15">
      <c r="A142" s="30" t="s">
        <v>163</v>
      </c>
      <c r="B142" s="30" t="s">
        <v>148</v>
      </c>
      <c r="C142" s="30" t="s">
        <v>16</v>
      </c>
      <c r="D142" s="31">
        <v>5</v>
      </c>
      <c r="E142" s="31">
        <v>1</v>
      </c>
      <c r="F142" s="31">
        <v>1</v>
      </c>
      <c r="G142" s="31">
        <v>1</v>
      </c>
      <c r="H142" s="31">
        <v>1</v>
      </c>
      <c r="I142" s="32">
        <v>45</v>
      </c>
      <c r="J142" s="34">
        <v>1</v>
      </c>
      <c r="K142">
        <v>0</v>
      </c>
      <c r="L142" s="32">
        <v>45</v>
      </c>
      <c r="M142" s="33">
        <v>0.8</v>
      </c>
      <c r="N142">
        <v>0</v>
      </c>
      <c r="O142">
        <v>0</v>
      </c>
      <c r="P142" s="30" t="s">
        <v>64</v>
      </c>
      <c r="Q142" s="72"/>
      <c r="R142" s="52">
        <f t="shared" si="41"/>
        <v>45</v>
      </c>
      <c r="S142" s="52">
        <v>20</v>
      </c>
      <c r="T142" s="46">
        <v>0.08</v>
      </c>
      <c r="U142" s="52">
        <f t="shared" si="42"/>
        <v>1.6</v>
      </c>
      <c r="V142" s="52">
        <f t="shared" si="46"/>
        <v>20</v>
      </c>
      <c r="W142" s="52">
        <v>4</v>
      </c>
      <c r="X142" s="52">
        <v>1.2</v>
      </c>
      <c r="Y142" s="51">
        <f t="shared" si="43"/>
        <v>18.2</v>
      </c>
      <c r="Z142" s="5">
        <f t="shared" si="44"/>
        <v>0.90999999999999992</v>
      </c>
      <c r="AA142" s="74"/>
    </row>
    <row r="143" spans="1:27" x14ac:dyDescent="0.15">
      <c r="A143" s="30" t="s">
        <v>164</v>
      </c>
      <c r="B143" s="30" t="s">
        <v>42</v>
      </c>
      <c r="C143" s="30" t="s">
        <v>16</v>
      </c>
      <c r="D143" s="31">
        <v>17</v>
      </c>
      <c r="E143" s="31">
        <v>15</v>
      </c>
      <c r="F143" s="31">
        <v>1</v>
      </c>
      <c r="G143" s="31">
        <v>1</v>
      </c>
      <c r="H143" s="31">
        <v>1</v>
      </c>
      <c r="I143" s="32">
        <v>59</v>
      </c>
      <c r="J143" s="33">
        <v>6.6666666666666666E-2</v>
      </c>
      <c r="K143">
        <v>0</v>
      </c>
      <c r="L143" s="32">
        <v>3.93</v>
      </c>
      <c r="M143" s="34">
        <v>1</v>
      </c>
      <c r="N143" s="31">
        <v>1</v>
      </c>
      <c r="O143" s="31">
        <v>2</v>
      </c>
      <c r="P143" s="30" t="s">
        <v>43</v>
      </c>
      <c r="Q143" s="72"/>
      <c r="R143" s="52">
        <f t="shared" si="41"/>
        <v>59</v>
      </c>
      <c r="S143" s="52">
        <v>18</v>
      </c>
      <c r="T143" s="46">
        <v>0.08</v>
      </c>
      <c r="U143" s="52">
        <f t="shared" si="42"/>
        <v>1.44</v>
      </c>
      <c r="V143" s="52">
        <f t="shared" si="46"/>
        <v>18</v>
      </c>
      <c r="W143" s="52">
        <v>4</v>
      </c>
      <c r="X143" s="52">
        <v>1.2</v>
      </c>
      <c r="Y143" s="51">
        <f t="shared" si="43"/>
        <v>34.36</v>
      </c>
      <c r="Z143" s="5">
        <f t="shared" si="44"/>
        <v>1.9088888888888889</v>
      </c>
      <c r="AA143" s="74"/>
    </row>
    <row r="144" spans="1:27" s="53" customFormat="1" x14ac:dyDescent="0.15">
      <c r="I144" s="54"/>
      <c r="P144" s="55"/>
      <c r="Q144" s="56"/>
      <c r="R144" s="63"/>
      <c r="S144" s="63"/>
      <c r="T144" s="46"/>
      <c r="U144" s="63"/>
      <c r="V144" s="63"/>
      <c r="W144" s="63"/>
      <c r="X144" s="63"/>
      <c r="Y144" s="62"/>
      <c r="Z144" s="5"/>
    </row>
    <row r="145" spans="1:27" x14ac:dyDescent="0.15">
      <c r="A145" s="30" t="s">
        <v>165</v>
      </c>
      <c r="B145" s="30" t="s">
        <v>71</v>
      </c>
      <c r="C145" s="30" t="s">
        <v>16</v>
      </c>
      <c r="D145" s="31">
        <v>12</v>
      </c>
      <c r="E145" s="31">
        <v>6</v>
      </c>
      <c r="F145" s="31">
        <v>1</v>
      </c>
      <c r="G145" s="31">
        <v>1</v>
      </c>
      <c r="H145" s="31">
        <v>100</v>
      </c>
      <c r="I145" s="32">
        <v>5500</v>
      </c>
      <c r="J145" s="33">
        <v>0.16666666666666666</v>
      </c>
      <c r="K145">
        <v>0</v>
      </c>
      <c r="L145" s="32">
        <v>916.67</v>
      </c>
      <c r="M145" s="33">
        <v>0</v>
      </c>
      <c r="N145" s="31">
        <v>2</v>
      </c>
      <c r="O145">
        <v>0</v>
      </c>
      <c r="P145" s="30" t="s">
        <v>76</v>
      </c>
      <c r="Q145" s="75">
        <v>20170314</v>
      </c>
      <c r="R145" s="63">
        <f t="shared" ref="R145:R152" si="47">I145/H145</f>
        <v>55</v>
      </c>
      <c r="S145" s="63">
        <v>22</v>
      </c>
      <c r="T145" s="46">
        <v>0.08</v>
      </c>
      <c r="U145" s="63">
        <f t="shared" si="42"/>
        <v>176</v>
      </c>
      <c r="V145" s="63">
        <f t="shared" ref="V145:V152" si="48">H145*S145</f>
        <v>2200</v>
      </c>
      <c r="W145" s="63">
        <v>700</v>
      </c>
      <c r="X145" s="63">
        <v>1.2</v>
      </c>
      <c r="Y145" s="62">
        <f t="shared" ref="Y145:Y152" si="49">(I145-V145-W145-X145-U145)</f>
        <v>2422.8000000000002</v>
      </c>
      <c r="Z145" s="5">
        <f t="shared" ref="Z145:Z152" si="50">(Y145/V145)</f>
        <v>1.1012727272727274</v>
      </c>
      <c r="AA145" s="73">
        <f>SUM(Y145:Y152)</f>
        <v>2544.1500000000005</v>
      </c>
    </row>
    <row r="146" spans="1:27" x14ac:dyDescent="0.15">
      <c r="A146" s="30" t="s">
        <v>62</v>
      </c>
      <c r="B146" s="30" t="s">
        <v>63</v>
      </c>
      <c r="C146" s="30" t="s">
        <v>16</v>
      </c>
      <c r="D146" s="31">
        <v>5</v>
      </c>
      <c r="E146" s="31">
        <v>4</v>
      </c>
      <c r="F146" s="31">
        <v>2</v>
      </c>
      <c r="G146" s="31">
        <v>2</v>
      </c>
      <c r="H146" s="31">
        <v>3</v>
      </c>
      <c r="I146" s="32">
        <v>42</v>
      </c>
      <c r="J146" s="33">
        <v>0.5</v>
      </c>
      <c r="K146">
        <v>0</v>
      </c>
      <c r="L146" s="32">
        <v>10.5</v>
      </c>
      <c r="M146" s="34">
        <v>1</v>
      </c>
      <c r="N146" s="31">
        <v>1</v>
      </c>
      <c r="O146">
        <v>0</v>
      </c>
      <c r="P146" s="30" t="s">
        <v>64</v>
      </c>
      <c r="Q146" s="75"/>
      <c r="R146" s="63">
        <f t="shared" si="47"/>
        <v>14</v>
      </c>
      <c r="S146" s="63">
        <v>4</v>
      </c>
      <c r="T146" s="46">
        <v>0.08</v>
      </c>
      <c r="U146" s="63">
        <f t="shared" si="42"/>
        <v>0.96</v>
      </c>
      <c r="V146" s="63">
        <f t="shared" si="48"/>
        <v>12</v>
      </c>
      <c r="W146" s="63">
        <v>4</v>
      </c>
      <c r="X146" s="63">
        <v>1.2</v>
      </c>
      <c r="Y146" s="62">
        <f t="shared" si="49"/>
        <v>23.84</v>
      </c>
      <c r="Z146" s="5">
        <f t="shared" si="50"/>
        <v>1.9866666666666666</v>
      </c>
      <c r="AA146" s="74"/>
    </row>
    <row r="147" spans="1:27" x14ac:dyDescent="0.15">
      <c r="A147" s="30" t="s">
        <v>109</v>
      </c>
      <c r="B147" s="30" t="s">
        <v>115</v>
      </c>
      <c r="C147" s="30" t="s">
        <v>16</v>
      </c>
      <c r="D147" s="31">
        <v>4</v>
      </c>
      <c r="E147" s="31">
        <v>2</v>
      </c>
      <c r="F147" s="31">
        <v>1</v>
      </c>
      <c r="G147" s="31">
        <v>1</v>
      </c>
      <c r="H147" s="31">
        <v>2</v>
      </c>
      <c r="I147" s="32">
        <v>78</v>
      </c>
      <c r="J147" s="33">
        <v>0.5</v>
      </c>
      <c r="K147">
        <v>0</v>
      </c>
      <c r="L147" s="32">
        <v>39</v>
      </c>
      <c r="M147" s="34">
        <v>1</v>
      </c>
      <c r="N147">
        <v>0</v>
      </c>
      <c r="O147">
        <v>0</v>
      </c>
      <c r="P147" s="30" t="s">
        <v>26</v>
      </c>
      <c r="Q147" s="75"/>
      <c r="R147" s="63">
        <f t="shared" si="47"/>
        <v>39</v>
      </c>
      <c r="S147" s="63">
        <v>17</v>
      </c>
      <c r="T147" s="46">
        <v>0.08</v>
      </c>
      <c r="U147" s="63">
        <f t="shared" si="42"/>
        <v>2.72</v>
      </c>
      <c r="V147" s="63">
        <f t="shared" si="48"/>
        <v>34</v>
      </c>
      <c r="W147" s="63">
        <v>4</v>
      </c>
      <c r="X147" s="63">
        <v>1.2</v>
      </c>
      <c r="Y147" s="62">
        <f t="shared" si="49"/>
        <v>36.08</v>
      </c>
      <c r="Z147" s="5">
        <f t="shared" si="50"/>
        <v>1.0611764705882352</v>
      </c>
      <c r="AA147" s="74"/>
    </row>
    <row r="148" spans="1:27" x14ac:dyDescent="0.15">
      <c r="A148" s="30" t="s">
        <v>132</v>
      </c>
      <c r="B148" s="30" t="s">
        <v>117</v>
      </c>
      <c r="C148" s="30" t="s">
        <v>16</v>
      </c>
      <c r="D148" s="31">
        <v>19</v>
      </c>
      <c r="E148" s="31">
        <v>4</v>
      </c>
      <c r="F148" s="31">
        <v>1</v>
      </c>
      <c r="G148" s="31">
        <v>1</v>
      </c>
      <c r="H148" s="31">
        <v>1</v>
      </c>
      <c r="I148" s="32">
        <v>39</v>
      </c>
      <c r="J148" s="33">
        <v>0.25</v>
      </c>
      <c r="K148">
        <v>0</v>
      </c>
      <c r="L148" s="32">
        <v>9.75</v>
      </c>
      <c r="M148" s="33">
        <v>0</v>
      </c>
      <c r="N148">
        <v>0</v>
      </c>
      <c r="O148">
        <v>0</v>
      </c>
      <c r="P148" s="30" t="s">
        <v>40</v>
      </c>
      <c r="Q148" s="75"/>
      <c r="R148" s="63">
        <f t="shared" si="47"/>
        <v>39</v>
      </c>
      <c r="S148" s="63">
        <v>9.8000000000000007</v>
      </c>
      <c r="T148" s="46">
        <v>0.05</v>
      </c>
      <c r="U148" s="63">
        <f t="shared" si="42"/>
        <v>0.49000000000000005</v>
      </c>
      <c r="V148" s="63">
        <f t="shared" si="48"/>
        <v>9.8000000000000007</v>
      </c>
      <c r="W148" s="63">
        <v>4</v>
      </c>
      <c r="X148" s="63">
        <v>1.2</v>
      </c>
      <c r="Y148" s="62">
        <f t="shared" si="49"/>
        <v>23.51</v>
      </c>
      <c r="Z148" s="5">
        <f t="shared" si="50"/>
        <v>2.3989795918367345</v>
      </c>
      <c r="AA148" s="74"/>
    </row>
    <row r="149" spans="1:27" x14ac:dyDescent="0.15">
      <c r="A149" s="30" t="s">
        <v>134</v>
      </c>
      <c r="B149" s="30" t="s">
        <v>133</v>
      </c>
      <c r="C149" s="30" t="s">
        <v>16</v>
      </c>
      <c r="D149" s="31">
        <v>37</v>
      </c>
      <c r="E149" s="31">
        <v>11</v>
      </c>
      <c r="F149" s="31">
        <v>1</v>
      </c>
      <c r="G149" s="31">
        <v>1</v>
      </c>
      <c r="H149" s="31">
        <v>1</v>
      </c>
      <c r="I149" s="32">
        <v>45</v>
      </c>
      <c r="J149" s="33">
        <v>9.0909090909090912E-2</v>
      </c>
      <c r="K149" s="31">
        <v>1</v>
      </c>
      <c r="L149" s="32">
        <v>4.09</v>
      </c>
      <c r="M149" s="33">
        <v>0</v>
      </c>
      <c r="N149" s="31">
        <v>1</v>
      </c>
      <c r="O149">
        <v>0</v>
      </c>
      <c r="P149" s="30" t="s">
        <v>19</v>
      </c>
      <c r="Q149" s="75"/>
      <c r="R149" s="63">
        <f t="shared" si="47"/>
        <v>45</v>
      </c>
      <c r="S149" s="63">
        <v>27</v>
      </c>
      <c r="T149" s="46">
        <v>0.05</v>
      </c>
      <c r="U149" s="63">
        <f t="shared" si="42"/>
        <v>1.35</v>
      </c>
      <c r="V149" s="63">
        <f t="shared" si="48"/>
        <v>27</v>
      </c>
      <c r="W149" s="63">
        <v>4</v>
      </c>
      <c r="X149" s="63">
        <v>1.2</v>
      </c>
      <c r="Y149" s="62">
        <f t="shared" si="49"/>
        <v>11.450000000000001</v>
      </c>
      <c r="Z149" s="5">
        <f t="shared" si="50"/>
        <v>0.4240740740740741</v>
      </c>
      <c r="AA149" s="74"/>
    </row>
    <row r="150" spans="1:27" x14ac:dyDescent="0.15">
      <c r="A150" s="30" t="s">
        <v>23</v>
      </c>
      <c r="B150" s="30" t="s">
        <v>133</v>
      </c>
      <c r="C150" s="30" t="s">
        <v>16</v>
      </c>
      <c r="D150" s="31">
        <v>33</v>
      </c>
      <c r="E150" s="31">
        <v>16</v>
      </c>
      <c r="F150" s="31">
        <v>1</v>
      </c>
      <c r="G150" s="31">
        <v>1</v>
      </c>
      <c r="H150" s="31">
        <v>1</v>
      </c>
      <c r="I150" s="32">
        <v>70</v>
      </c>
      <c r="J150" s="33">
        <v>6.25E-2</v>
      </c>
      <c r="K150" s="31">
        <v>2</v>
      </c>
      <c r="L150" s="32">
        <v>4.38</v>
      </c>
      <c r="M150" s="34">
        <v>1</v>
      </c>
      <c r="N150" s="31">
        <v>1</v>
      </c>
      <c r="O150" s="31">
        <v>1</v>
      </c>
      <c r="P150" s="30" t="s">
        <v>19</v>
      </c>
      <c r="Q150" s="75"/>
      <c r="R150" s="63">
        <f t="shared" si="47"/>
        <v>70</v>
      </c>
      <c r="S150" s="63">
        <v>53</v>
      </c>
      <c r="T150" s="46">
        <v>0.05</v>
      </c>
      <c r="U150" s="63">
        <f t="shared" si="42"/>
        <v>2.6500000000000004</v>
      </c>
      <c r="V150" s="63">
        <f t="shared" si="48"/>
        <v>53</v>
      </c>
      <c r="W150" s="63">
        <v>4</v>
      </c>
      <c r="X150" s="63">
        <v>1.2</v>
      </c>
      <c r="Y150" s="62">
        <f t="shared" si="49"/>
        <v>9.15</v>
      </c>
      <c r="Z150" s="5">
        <f t="shared" si="50"/>
        <v>0.17264150943396228</v>
      </c>
      <c r="AA150" s="74"/>
    </row>
    <row r="151" spans="1:27" x14ac:dyDescent="0.15">
      <c r="A151" s="30" t="s">
        <v>65</v>
      </c>
      <c r="B151" s="30" t="s">
        <v>66</v>
      </c>
      <c r="C151" s="30" t="s">
        <v>16</v>
      </c>
      <c r="D151" s="31">
        <v>5</v>
      </c>
      <c r="E151" s="31">
        <v>2</v>
      </c>
      <c r="F151" s="31">
        <v>1</v>
      </c>
      <c r="G151" s="31">
        <v>1</v>
      </c>
      <c r="H151" s="31">
        <v>1</v>
      </c>
      <c r="I151" s="32">
        <v>13</v>
      </c>
      <c r="J151" s="33">
        <v>0.5</v>
      </c>
      <c r="K151">
        <v>0</v>
      </c>
      <c r="L151" s="32">
        <v>6.5</v>
      </c>
      <c r="M151" s="34">
        <v>1</v>
      </c>
      <c r="N151">
        <v>0</v>
      </c>
      <c r="O151">
        <v>0</v>
      </c>
      <c r="P151" s="30" t="s">
        <v>64</v>
      </c>
      <c r="Q151" s="75"/>
      <c r="R151" s="63">
        <f t="shared" si="47"/>
        <v>13</v>
      </c>
      <c r="S151" s="63">
        <v>4</v>
      </c>
      <c r="T151" s="46">
        <v>0.08</v>
      </c>
      <c r="U151" s="63">
        <f t="shared" si="42"/>
        <v>0.32</v>
      </c>
      <c r="V151" s="63">
        <f t="shared" si="48"/>
        <v>4</v>
      </c>
      <c r="W151" s="63">
        <v>4</v>
      </c>
      <c r="X151" s="63">
        <v>1.2</v>
      </c>
      <c r="Y151" s="62">
        <f t="shared" si="49"/>
        <v>3.48</v>
      </c>
      <c r="Z151" s="5">
        <f t="shared" si="50"/>
        <v>0.87</v>
      </c>
      <c r="AA151" s="74"/>
    </row>
    <row r="152" spans="1:27" x14ac:dyDescent="0.15">
      <c r="A152" s="30" t="s">
        <v>92</v>
      </c>
      <c r="B152" s="30" t="s">
        <v>21</v>
      </c>
      <c r="C152" s="30" t="s">
        <v>16</v>
      </c>
      <c r="D152" s="31">
        <v>5</v>
      </c>
      <c r="E152" s="31">
        <v>1</v>
      </c>
      <c r="F152" s="31">
        <v>1</v>
      </c>
      <c r="G152" s="31">
        <v>1</v>
      </c>
      <c r="H152" s="31">
        <v>1</v>
      </c>
      <c r="I152" s="32">
        <v>32</v>
      </c>
      <c r="J152" s="34">
        <v>1</v>
      </c>
      <c r="K152">
        <v>0</v>
      </c>
      <c r="L152" s="32">
        <v>32</v>
      </c>
      <c r="M152" s="34">
        <v>1</v>
      </c>
      <c r="N152">
        <v>0</v>
      </c>
      <c r="O152">
        <v>0</v>
      </c>
      <c r="P152" s="30" t="s">
        <v>47</v>
      </c>
      <c r="Q152" s="75"/>
      <c r="R152" s="63">
        <f t="shared" si="47"/>
        <v>32</v>
      </c>
      <c r="S152" s="63">
        <v>12</v>
      </c>
      <c r="T152" s="46">
        <v>0.08</v>
      </c>
      <c r="U152" s="63">
        <f t="shared" si="42"/>
        <v>0.96</v>
      </c>
      <c r="V152" s="63">
        <f t="shared" si="48"/>
        <v>12</v>
      </c>
      <c r="W152" s="63">
        <v>4</v>
      </c>
      <c r="X152" s="63">
        <v>1.2</v>
      </c>
      <c r="Y152" s="62">
        <f t="shared" si="49"/>
        <v>13.84</v>
      </c>
      <c r="Z152" s="5">
        <f t="shared" si="50"/>
        <v>1.1533333333333333</v>
      </c>
      <c r="AA152" s="74"/>
    </row>
    <row r="153" spans="1:27" s="53" customFormat="1" x14ac:dyDescent="0.15">
      <c r="I153" s="54"/>
      <c r="P153" s="55"/>
      <c r="Q153" s="56"/>
      <c r="T153" s="57"/>
      <c r="Y153" s="58"/>
      <c r="Z153" s="59"/>
    </row>
    <row r="154" spans="1:27" x14ac:dyDescent="0.15">
      <c r="A154" s="30" t="s">
        <v>70</v>
      </c>
      <c r="B154" s="30" t="s">
        <v>166</v>
      </c>
      <c r="C154" s="30" t="s">
        <v>16</v>
      </c>
      <c r="D154" s="31">
        <v>21</v>
      </c>
      <c r="E154" s="31">
        <v>6</v>
      </c>
      <c r="F154" s="31">
        <v>1</v>
      </c>
      <c r="G154" s="31">
        <v>1</v>
      </c>
      <c r="H154" s="31">
        <v>10</v>
      </c>
      <c r="I154" s="32">
        <v>500</v>
      </c>
      <c r="J154" s="33">
        <v>0.16666666666666666</v>
      </c>
      <c r="K154">
        <v>0</v>
      </c>
      <c r="L154" s="32">
        <v>83.33</v>
      </c>
      <c r="M154" s="34">
        <v>1</v>
      </c>
      <c r="N154" s="31">
        <v>1</v>
      </c>
      <c r="O154">
        <v>0</v>
      </c>
      <c r="P154" s="30" t="s">
        <v>72</v>
      </c>
      <c r="Q154" s="75">
        <v>20170315</v>
      </c>
      <c r="R154" s="65">
        <f t="shared" ref="R154:R164" si="51">I154/H154</f>
        <v>50</v>
      </c>
      <c r="S154" s="65">
        <v>18</v>
      </c>
      <c r="T154" s="46">
        <v>0.08</v>
      </c>
      <c r="U154" s="65">
        <f t="shared" ref="U154:U164" si="52">V154*T154</f>
        <v>14.4</v>
      </c>
      <c r="V154" s="65">
        <f t="shared" ref="V154:V164" si="53">H154*S154</f>
        <v>180</v>
      </c>
      <c r="W154" s="65">
        <v>150</v>
      </c>
      <c r="X154" s="65">
        <v>1.2</v>
      </c>
      <c r="Y154" s="64">
        <f t="shared" ref="Y154:Y164" si="54">(I154-V154-W154-X154-U154)</f>
        <v>154.4</v>
      </c>
      <c r="Z154" s="5">
        <f t="shared" ref="Z154:Z164" si="55">(Y154/V154)</f>
        <v>0.85777777777777786</v>
      </c>
      <c r="AA154" s="73">
        <f>SUM(Y154:Y164)</f>
        <v>374.11999999999995</v>
      </c>
    </row>
    <row r="155" spans="1:27" x14ac:dyDescent="0.15">
      <c r="A155" s="30" t="s">
        <v>144</v>
      </c>
      <c r="B155" s="30" t="s">
        <v>145</v>
      </c>
      <c r="C155" s="30" t="s">
        <v>16</v>
      </c>
      <c r="D155" s="31">
        <v>2</v>
      </c>
      <c r="E155" s="31">
        <v>2</v>
      </c>
      <c r="F155" s="31">
        <v>1</v>
      </c>
      <c r="G155" s="31">
        <v>1</v>
      </c>
      <c r="H155" s="31">
        <v>5</v>
      </c>
      <c r="I155" s="32">
        <v>64.5</v>
      </c>
      <c r="J155" s="33">
        <v>0.5</v>
      </c>
      <c r="K155">
        <v>0</v>
      </c>
      <c r="L155" s="32">
        <v>32.25</v>
      </c>
      <c r="M155" s="34">
        <v>1</v>
      </c>
      <c r="N155">
        <v>0</v>
      </c>
      <c r="O155">
        <v>0</v>
      </c>
      <c r="P155" s="30" t="s">
        <v>61</v>
      </c>
      <c r="Q155" s="75"/>
      <c r="R155" s="65">
        <f t="shared" si="51"/>
        <v>12.9</v>
      </c>
      <c r="S155" s="65">
        <v>6.5</v>
      </c>
      <c r="T155" s="46">
        <v>0.05</v>
      </c>
      <c r="U155" s="65">
        <f t="shared" si="52"/>
        <v>1.625</v>
      </c>
      <c r="V155" s="65">
        <f t="shared" si="53"/>
        <v>32.5</v>
      </c>
      <c r="W155" s="65">
        <v>4</v>
      </c>
      <c r="X155" s="65">
        <v>1.2</v>
      </c>
      <c r="Y155" s="64">
        <f t="shared" si="54"/>
        <v>25.175000000000001</v>
      </c>
      <c r="Z155" s="5">
        <f t="shared" si="55"/>
        <v>0.77461538461538459</v>
      </c>
      <c r="AA155" s="74"/>
    </row>
    <row r="156" spans="1:27" x14ac:dyDescent="0.15">
      <c r="A156" s="30" t="s">
        <v>62</v>
      </c>
      <c r="B156" s="30" t="s">
        <v>63</v>
      </c>
      <c r="C156" s="30" t="s">
        <v>16</v>
      </c>
      <c r="D156" s="31">
        <v>25</v>
      </c>
      <c r="E156" s="31">
        <v>4</v>
      </c>
      <c r="F156" s="31">
        <v>2</v>
      </c>
      <c r="G156" s="31">
        <v>2</v>
      </c>
      <c r="H156" s="31">
        <v>3</v>
      </c>
      <c r="I156" s="32">
        <v>48</v>
      </c>
      <c r="J156" s="33">
        <v>0.5</v>
      </c>
      <c r="K156">
        <v>0</v>
      </c>
      <c r="L156" s="32">
        <v>12</v>
      </c>
      <c r="M156" s="34">
        <v>1</v>
      </c>
      <c r="N156">
        <v>0</v>
      </c>
      <c r="O156">
        <v>0</v>
      </c>
      <c r="P156" s="30" t="s">
        <v>64</v>
      </c>
      <c r="Q156" s="75"/>
      <c r="R156" s="65">
        <f t="shared" si="51"/>
        <v>16</v>
      </c>
      <c r="S156" s="65">
        <v>4</v>
      </c>
      <c r="T156" s="46">
        <v>0.08</v>
      </c>
      <c r="U156" s="65">
        <f t="shared" si="52"/>
        <v>0.96</v>
      </c>
      <c r="V156" s="65">
        <f t="shared" si="53"/>
        <v>12</v>
      </c>
      <c r="W156" s="65">
        <v>4</v>
      </c>
      <c r="X156" s="65">
        <v>1.2</v>
      </c>
      <c r="Y156" s="64">
        <f t="shared" si="54"/>
        <v>29.84</v>
      </c>
      <c r="Z156" s="5">
        <f t="shared" si="55"/>
        <v>2.4866666666666668</v>
      </c>
      <c r="AA156" s="74"/>
    </row>
    <row r="157" spans="1:27" x14ac:dyDescent="0.15">
      <c r="A157" s="30" t="s">
        <v>167</v>
      </c>
      <c r="B157" s="30" t="s">
        <v>145</v>
      </c>
      <c r="C157" s="30" t="s">
        <v>16</v>
      </c>
      <c r="D157">
        <v>0</v>
      </c>
      <c r="E157">
        <v>0</v>
      </c>
      <c r="F157" s="31">
        <v>1</v>
      </c>
      <c r="G157" s="31">
        <v>1</v>
      </c>
      <c r="H157" s="31">
        <v>2</v>
      </c>
      <c r="I157" s="32">
        <v>25.8</v>
      </c>
      <c r="J157" s="33">
        <v>0</v>
      </c>
      <c r="K157">
        <v>0</v>
      </c>
      <c r="L157" s="60">
        <v>0</v>
      </c>
      <c r="M157" s="34">
        <v>1</v>
      </c>
      <c r="N157">
        <v>0</v>
      </c>
      <c r="O157">
        <v>0</v>
      </c>
      <c r="P157" s="30" t="s">
        <v>19</v>
      </c>
      <c r="Q157" s="75"/>
      <c r="R157" s="65">
        <f t="shared" si="51"/>
        <v>12.9</v>
      </c>
      <c r="S157" s="65">
        <v>6.5</v>
      </c>
      <c r="T157" s="46">
        <v>0.05</v>
      </c>
      <c r="U157" s="65">
        <f t="shared" si="52"/>
        <v>0.65</v>
      </c>
      <c r="V157" s="65">
        <f t="shared" si="53"/>
        <v>13</v>
      </c>
      <c r="W157" s="65">
        <v>4</v>
      </c>
      <c r="X157" s="65">
        <v>1.2</v>
      </c>
      <c r="Y157" s="64">
        <f t="shared" si="54"/>
        <v>6.95</v>
      </c>
      <c r="Z157" s="5">
        <f t="shared" si="55"/>
        <v>0.5346153846153846</v>
      </c>
      <c r="AA157" s="74"/>
    </row>
    <row r="158" spans="1:27" x14ac:dyDescent="0.15">
      <c r="A158" s="30" t="s">
        <v>83</v>
      </c>
      <c r="B158" s="30" t="s">
        <v>146</v>
      </c>
      <c r="C158" s="30" t="s">
        <v>16</v>
      </c>
      <c r="D158" s="31">
        <v>9</v>
      </c>
      <c r="E158" s="31">
        <v>7</v>
      </c>
      <c r="F158" s="31">
        <v>1</v>
      </c>
      <c r="G158" s="31">
        <v>1</v>
      </c>
      <c r="H158" s="31">
        <v>1</v>
      </c>
      <c r="I158" s="32">
        <v>28</v>
      </c>
      <c r="J158" s="33">
        <v>0.14285714285714285</v>
      </c>
      <c r="K158">
        <v>0</v>
      </c>
      <c r="L158" s="32">
        <v>4</v>
      </c>
      <c r="M158" s="34">
        <v>1</v>
      </c>
      <c r="N158">
        <v>0</v>
      </c>
      <c r="O158">
        <v>0</v>
      </c>
      <c r="P158" s="30" t="s">
        <v>47</v>
      </c>
      <c r="Q158" s="75"/>
      <c r="R158" s="65">
        <f t="shared" si="51"/>
        <v>28</v>
      </c>
      <c r="S158" s="65">
        <v>12</v>
      </c>
      <c r="T158" s="46">
        <v>0.08</v>
      </c>
      <c r="U158" s="65">
        <f t="shared" si="52"/>
        <v>0.96</v>
      </c>
      <c r="V158" s="65">
        <f t="shared" si="53"/>
        <v>12</v>
      </c>
      <c r="W158" s="65">
        <v>4</v>
      </c>
      <c r="X158" s="65">
        <v>1.2</v>
      </c>
      <c r="Y158" s="64">
        <f t="shared" si="54"/>
        <v>9.84</v>
      </c>
      <c r="Z158" s="5">
        <f t="shared" si="55"/>
        <v>0.82</v>
      </c>
      <c r="AA158" s="74"/>
    </row>
    <row r="159" spans="1:27" x14ac:dyDescent="0.15">
      <c r="A159" s="30" t="s">
        <v>120</v>
      </c>
      <c r="B159" s="30" t="s">
        <v>115</v>
      </c>
      <c r="C159" s="30" t="s">
        <v>16</v>
      </c>
      <c r="D159" s="31">
        <v>1</v>
      </c>
      <c r="E159" s="31">
        <v>1</v>
      </c>
      <c r="F159" s="31">
        <v>1</v>
      </c>
      <c r="G159" s="31">
        <v>1</v>
      </c>
      <c r="H159" s="31">
        <v>1</v>
      </c>
      <c r="I159" s="32">
        <v>45</v>
      </c>
      <c r="J159" s="34">
        <v>1</v>
      </c>
      <c r="K159">
        <v>0</v>
      </c>
      <c r="L159" s="32">
        <v>45</v>
      </c>
      <c r="M159" s="33">
        <v>0</v>
      </c>
      <c r="N159">
        <v>0</v>
      </c>
      <c r="O159" s="31">
        <v>1</v>
      </c>
      <c r="P159" s="30" t="s">
        <v>26</v>
      </c>
      <c r="Q159" s="75"/>
      <c r="R159" s="65">
        <f t="shared" si="51"/>
        <v>45</v>
      </c>
      <c r="S159" s="65">
        <v>17</v>
      </c>
      <c r="T159" s="46">
        <v>0.08</v>
      </c>
      <c r="U159" s="65">
        <f t="shared" si="52"/>
        <v>1.36</v>
      </c>
      <c r="V159" s="65">
        <f t="shared" si="53"/>
        <v>17</v>
      </c>
      <c r="W159" s="65">
        <v>4</v>
      </c>
      <c r="X159" s="65">
        <v>1.2</v>
      </c>
      <c r="Y159" s="64">
        <f t="shared" si="54"/>
        <v>21.44</v>
      </c>
      <c r="Z159" s="5">
        <f t="shared" si="55"/>
        <v>1.2611764705882353</v>
      </c>
      <c r="AA159" s="74"/>
    </row>
    <row r="160" spans="1:27" x14ac:dyDescent="0.15">
      <c r="A160" s="30" t="s">
        <v>95</v>
      </c>
      <c r="B160" s="30" t="s">
        <v>114</v>
      </c>
      <c r="C160" s="30" t="s">
        <v>16</v>
      </c>
      <c r="D160" s="31">
        <v>5</v>
      </c>
      <c r="E160" s="31">
        <v>5</v>
      </c>
      <c r="F160" s="31">
        <v>1</v>
      </c>
      <c r="G160" s="31">
        <v>1</v>
      </c>
      <c r="H160" s="31">
        <v>1</v>
      </c>
      <c r="I160" s="32">
        <v>22.9</v>
      </c>
      <c r="J160" s="33">
        <v>0.2</v>
      </c>
      <c r="K160">
        <v>0</v>
      </c>
      <c r="L160" s="32">
        <v>4.58</v>
      </c>
      <c r="M160" s="33">
        <v>0</v>
      </c>
      <c r="N160">
        <v>0</v>
      </c>
      <c r="O160">
        <v>0</v>
      </c>
      <c r="P160" s="30" t="s">
        <v>85</v>
      </c>
      <c r="Q160" s="75"/>
      <c r="R160" s="65">
        <f t="shared" si="51"/>
        <v>22.9</v>
      </c>
      <c r="S160" s="65">
        <v>9.6999999999999993</v>
      </c>
      <c r="T160" s="46">
        <v>0.05</v>
      </c>
      <c r="U160" s="65">
        <f t="shared" si="52"/>
        <v>0.48499999999999999</v>
      </c>
      <c r="V160" s="65">
        <f t="shared" si="53"/>
        <v>9.6999999999999993</v>
      </c>
      <c r="W160" s="65">
        <v>4</v>
      </c>
      <c r="X160" s="65">
        <v>1.2</v>
      </c>
      <c r="Y160" s="64">
        <f t="shared" si="54"/>
        <v>7.5149999999999988</v>
      </c>
      <c r="Z160" s="5">
        <f t="shared" si="55"/>
        <v>0.77474226804123703</v>
      </c>
      <c r="AA160" s="74"/>
    </row>
    <row r="161" spans="1:27" x14ac:dyDescent="0.15">
      <c r="A161" s="30" t="s">
        <v>168</v>
      </c>
      <c r="B161" s="30" t="s">
        <v>169</v>
      </c>
      <c r="C161" s="30" t="s">
        <v>16</v>
      </c>
      <c r="D161">
        <v>0</v>
      </c>
      <c r="E161">
        <v>0</v>
      </c>
      <c r="F161" s="31">
        <v>1</v>
      </c>
      <c r="G161" s="31">
        <v>1</v>
      </c>
      <c r="H161" s="31">
        <v>1</v>
      </c>
      <c r="I161" s="32">
        <v>175</v>
      </c>
      <c r="J161" s="33">
        <v>0</v>
      </c>
      <c r="K161">
        <v>0</v>
      </c>
      <c r="L161" s="60">
        <v>0</v>
      </c>
      <c r="M161" s="33">
        <v>0</v>
      </c>
      <c r="N161">
        <v>0</v>
      </c>
      <c r="O161">
        <v>0</v>
      </c>
      <c r="P161" s="30" t="s">
        <v>64</v>
      </c>
      <c r="Q161" s="75"/>
      <c r="R161" s="65">
        <f t="shared" si="51"/>
        <v>175</v>
      </c>
      <c r="S161" s="65">
        <v>100</v>
      </c>
      <c r="T161" s="46">
        <v>0.08</v>
      </c>
      <c r="U161" s="65">
        <f t="shared" si="52"/>
        <v>8</v>
      </c>
      <c r="V161" s="65">
        <f t="shared" si="53"/>
        <v>100</v>
      </c>
      <c r="W161" s="65">
        <v>4</v>
      </c>
      <c r="X161" s="65">
        <v>1.2</v>
      </c>
      <c r="Y161" s="64">
        <f t="shared" si="54"/>
        <v>61.8</v>
      </c>
      <c r="Z161" s="5">
        <f t="shared" si="55"/>
        <v>0.61799999999999999</v>
      </c>
      <c r="AA161" s="74"/>
    </row>
    <row r="162" spans="1:27" x14ac:dyDescent="0.15">
      <c r="A162" s="30" t="s">
        <v>149</v>
      </c>
      <c r="B162" s="30" t="s">
        <v>136</v>
      </c>
      <c r="C162" s="30" t="s">
        <v>16</v>
      </c>
      <c r="D162" s="31">
        <v>1</v>
      </c>
      <c r="E162" s="31">
        <v>1</v>
      </c>
      <c r="F162" s="31">
        <v>1</v>
      </c>
      <c r="G162" s="31">
        <v>1</v>
      </c>
      <c r="H162" s="31">
        <v>1</v>
      </c>
      <c r="I162" s="32">
        <v>25</v>
      </c>
      <c r="J162" s="34">
        <v>1</v>
      </c>
      <c r="K162" s="31">
        <v>1</v>
      </c>
      <c r="L162" s="32">
        <v>25</v>
      </c>
      <c r="M162" s="34">
        <v>1</v>
      </c>
      <c r="N162">
        <v>0</v>
      </c>
      <c r="O162">
        <v>0</v>
      </c>
      <c r="P162" s="30" t="s">
        <v>137</v>
      </c>
      <c r="Q162" s="75"/>
      <c r="R162" s="65">
        <f t="shared" si="51"/>
        <v>25</v>
      </c>
      <c r="S162" s="65">
        <v>12</v>
      </c>
      <c r="T162" s="46">
        <v>0.08</v>
      </c>
      <c r="U162" s="65">
        <f t="shared" si="52"/>
        <v>0.96</v>
      </c>
      <c r="V162" s="65">
        <f t="shared" si="53"/>
        <v>12</v>
      </c>
      <c r="W162" s="65">
        <v>4</v>
      </c>
      <c r="X162" s="65">
        <v>1.2</v>
      </c>
      <c r="Y162" s="64">
        <f t="shared" si="54"/>
        <v>6.84</v>
      </c>
      <c r="Z162" s="5">
        <f t="shared" si="55"/>
        <v>0.56999999999999995</v>
      </c>
      <c r="AA162" s="74"/>
    </row>
    <row r="163" spans="1:27" x14ac:dyDescent="0.15">
      <c r="A163" s="30" t="s">
        <v>170</v>
      </c>
      <c r="B163" s="30" t="s">
        <v>171</v>
      </c>
      <c r="C163" s="30" t="s">
        <v>16</v>
      </c>
      <c r="D163" s="31">
        <v>1</v>
      </c>
      <c r="E163" s="31">
        <v>1</v>
      </c>
      <c r="F163" s="31">
        <v>1</v>
      </c>
      <c r="G163" s="31">
        <v>1</v>
      </c>
      <c r="H163" s="31">
        <v>1</v>
      </c>
      <c r="I163" s="32">
        <v>49</v>
      </c>
      <c r="J163" s="34">
        <v>1</v>
      </c>
      <c r="K163">
        <v>0</v>
      </c>
      <c r="L163" s="32">
        <v>49</v>
      </c>
      <c r="M163" s="33">
        <v>0</v>
      </c>
      <c r="N163">
        <v>0</v>
      </c>
      <c r="O163">
        <v>0</v>
      </c>
      <c r="P163" s="30" t="s">
        <v>112</v>
      </c>
      <c r="Q163" s="75"/>
      <c r="R163" s="65">
        <f t="shared" si="51"/>
        <v>49</v>
      </c>
      <c r="S163" s="65">
        <v>23</v>
      </c>
      <c r="T163" s="46">
        <v>0.08</v>
      </c>
      <c r="U163" s="65">
        <f t="shared" si="52"/>
        <v>1.84</v>
      </c>
      <c r="V163" s="65">
        <f t="shared" si="53"/>
        <v>23</v>
      </c>
      <c r="W163" s="65">
        <v>4</v>
      </c>
      <c r="X163" s="65">
        <v>1.2</v>
      </c>
      <c r="Y163" s="64">
        <f t="shared" si="54"/>
        <v>18.96</v>
      </c>
      <c r="Z163" s="5">
        <f t="shared" si="55"/>
        <v>0.82434782608695656</v>
      </c>
      <c r="AA163" s="74"/>
    </row>
    <row r="164" spans="1:27" x14ac:dyDescent="0.15">
      <c r="A164" s="30" t="s">
        <v>49</v>
      </c>
      <c r="B164" s="30" t="s">
        <v>166</v>
      </c>
      <c r="C164" s="30" t="s">
        <v>16</v>
      </c>
      <c r="D164" s="31">
        <v>9</v>
      </c>
      <c r="E164" s="31">
        <v>3</v>
      </c>
      <c r="F164" s="31">
        <v>1</v>
      </c>
      <c r="G164" s="31">
        <v>1</v>
      </c>
      <c r="H164" s="31">
        <v>1</v>
      </c>
      <c r="I164" s="32">
        <v>56</v>
      </c>
      <c r="J164" s="33">
        <v>0.33333333333333331</v>
      </c>
      <c r="K164">
        <v>0</v>
      </c>
      <c r="L164" s="32">
        <v>18.670000000000002</v>
      </c>
      <c r="M164" s="34">
        <v>1</v>
      </c>
      <c r="N164" s="31">
        <v>7</v>
      </c>
      <c r="O164">
        <v>0</v>
      </c>
      <c r="P164" s="30" t="s">
        <v>43</v>
      </c>
      <c r="Q164" s="75"/>
      <c r="R164" s="65">
        <f t="shared" si="51"/>
        <v>56</v>
      </c>
      <c r="S164" s="65">
        <v>18</v>
      </c>
      <c r="T164" s="46">
        <v>0.08</v>
      </c>
      <c r="U164" s="65">
        <f t="shared" si="52"/>
        <v>1.44</v>
      </c>
      <c r="V164" s="65">
        <f t="shared" si="53"/>
        <v>18</v>
      </c>
      <c r="W164" s="65">
        <v>4</v>
      </c>
      <c r="X164" s="65">
        <v>1.2</v>
      </c>
      <c r="Y164" s="64">
        <f t="shared" si="54"/>
        <v>31.359999999999996</v>
      </c>
      <c r="Z164" s="5">
        <f t="shared" si="55"/>
        <v>1.7422222222222219</v>
      </c>
      <c r="AA164" s="74"/>
    </row>
    <row r="165" spans="1:27" s="53" customFormat="1" x14ac:dyDescent="0.15">
      <c r="I165" s="54"/>
      <c r="P165" s="55"/>
      <c r="Q165" s="56"/>
      <c r="R165" s="67"/>
      <c r="S165" s="67"/>
      <c r="T165" s="46"/>
      <c r="U165" s="67"/>
      <c r="V165" s="67"/>
      <c r="W165" s="67"/>
      <c r="X165" s="67"/>
      <c r="Y165" s="66"/>
      <c r="Z165" s="5"/>
    </row>
    <row r="166" spans="1:27" x14ac:dyDescent="0.15">
      <c r="A166" s="30" t="s">
        <v>84</v>
      </c>
      <c r="B166" s="30" t="s">
        <v>114</v>
      </c>
      <c r="C166" s="30" t="s">
        <v>16</v>
      </c>
      <c r="D166" s="31">
        <v>13</v>
      </c>
      <c r="E166" s="31">
        <v>6</v>
      </c>
      <c r="F166" s="31">
        <v>1</v>
      </c>
      <c r="G166" s="31">
        <v>1</v>
      </c>
      <c r="H166" s="31">
        <v>2</v>
      </c>
      <c r="I166" s="32">
        <v>31.8</v>
      </c>
      <c r="J166" s="33">
        <v>0.16666666666666666</v>
      </c>
      <c r="K166">
        <v>0</v>
      </c>
      <c r="L166" s="32">
        <v>5.3</v>
      </c>
      <c r="M166" s="34">
        <v>1</v>
      </c>
      <c r="N166">
        <v>0</v>
      </c>
      <c r="O166">
        <v>0</v>
      </c>
      <c r="P166" s="30" t="s">
        <v>85</v>
      </c>
      <c r="Q166" s="75">
        <v>20170316</v>
      </c>
      <c r="R166" s="67">
        <f t="shared" ref="R166:R170" si="56">I166/H166</f>
        <v>15.9</v>
      </c>
      <c r="S166" s="67">
        <v>9.8000000000000007</v>
      </c>
      <c r="T166" s="46">
        <v>0.05</v>
      </c>
      <c r="U166" s="67">
        <f t="shared" ref="U166:U170" si="57">V166*T166</f>
        <v>0.98000000000000009</v>
      </c>
      <c r="V166" s="67">
        <f t="shared" ref="V166:V170" si="58">H166*S166</f>
        <v>19.600000000000001</v>
      </c>
      <c r="W166" s="67">
        <v>4</v>
      </c>
      <c r="X166" s="67">
        <v>1.2</v>
      </c>
      <c r="Y166" s="66">
        <f t="shared" ref="Y166:Y170" si="59">(I166-V166-W166-X166-U166)</f>
        <v>6.0199999999999987</v>
      </c>
      <c r="Z166" s="5">
        <f t="shared" ref="Z166:Z170" si="60">(Y166/V166)</f>
        <v>0.30714285714285705</v>
      </c>
      <c r="AA166" s="73">
        <f>SUM(Y166:Y170)</f>
        <v>116.21</v>
      </c>
    </row>
    <row r="167" spans="1:27" x14ac:dyDescent="0.15">
      <c r="A167" s="30" t="s">
        <v>127</v>
      </c>
      <c r="B167" s="30" t="s">
        <v>128</v>
      </c>
      <c r="C167" s="30" t="s">
        <v>16</v>
      </c>
      <c r="D167" s="31">
        <v>34</v>
      </c>
      <c r="E167" s="31">
        <v>10</v>
      </c>
      <c r="F167" s="31">
        <v>2</v>
      </c>
      <c r="G167" s="31">
        <v>2</v>
      </c>
      <c r="H167" s="31">
        <v>2</v>
      </c>
      <c r="I167" s="32">
        <v>158</v>
      </c>
      <c r="J167" s="33">
        <v>0.2</v>
      </c>
      <c r="K167" s="31">
        <v>2</v>
      </c>
      <c r="L167" s="32">
        <v>15.8</v>
      </c>
      <c r="M167" s="34">
        <v>1</v>
      </c>
      <c r="N167" s="31">
        <v>1</v>
      </c>
      <c r="O167">
        <v>0</v>
      </c>
      <c r="P167" s="30" t="s">
        <v>129</v>
      </c>
      <c r="Q167" s="75"/>
      <c r="R167" s="67">
        <f t="shared" si="56"/>
        <v>79</v>
      </c>
      <c r="S167" s="67"/>
      <c r="T167" s="46"/>
      <c r="U167" s="67"/>
      <c r="V167" s="67"/>
      <c r="W167" s="67"/>
      <c r="X167" s="67"/>
      <c r="Y167" s="66"/>
      <c r="AA167" s="74"/>
    </row>
    <row r="168" spans="1:27" x14ac:dyDescent="0.15">
      <c r="A168" s="30" t="s">
        <v>23</v>
      </c>
      <c r="B168" s="30" t="s">
        <v>133</v>
      </c>
      <c r="C168" s="30" t="s">
        <v>16</v>
      </c>
      <c r="D168" s="31">
        <v>41</v>
      </c>
      <c r="E168" s="31">
        <v>23</v>
      </c>
      <c r="F168" s="31">
        <v>1</v>
      </c>
      <c r="G168" s="31">
        <v>1</v>
      </c>
      <c r="H168" s="31">
        <v>1</v>
      </c>
      <c r="I168" s="32">
        <v>70</v>
      </c>
      <c r="J168" s="33">
        <v>4.3478260869565216E-2</v>
      </c>
      <c r="K168">
        <v>0</v>
      </c>
      <c r="L168" s="32">
        <v>3.04</v>
      </c>
      <c r="M168" s="34">
        <v>1</v>
      </c>
      <c r="N168" s="31">
        <v>2</v>
      </c>
      <c r="O168" s="31">
        <v>2</v>
      </c>
      <c r="P168" s="30" t="s">
        <v>19</v>
      </c>
      <c r="Q168" s="75"/>
      <c r="R168" s="67">
        <f t="shared" si="56"/>
        <v>70</v>
      </c>
      <c r="S168" s="67">
        <v>53</v>
      </c>
      <c r="T168" s="46">
        <v>0.05</v>
      </c>
      <c r="U168" s="67">
        <f t="shared" si="57"/>
        <v>2.6500000000000004</v>
      </c>
      <c r="V168" s="67">
        <f t="shared" si="58"/>
        <v>53</v>
      </c>
      <c r="W168" s="67">
        <v>4</v>
      </c>
      <c r="X168" s="67">
        <v>1.2</v>
      </c>
      <c r="Y168" s="66">
        <f t="shared" si="59"/>
        <v>9.15</v>
      </c>
      <c r="Z168" s="5">
        <f t="shared" si="60"/>
        <v>0.17264150943396228</v>
      </c>
      <c r="AA168" s="74"/>
    </row>
    <row r="169" spans="1:27" x14ac:dyDescent="0.15">
      <c r="A169" s="30" t="s">
        <v>24</v>
      </c>
      <c r="B169" s="30" t="s">
        <v>115</v>
      </c>
      <c r="C169" s="30" t="s">
        <v>16</v>
      </c>
      <c r="D169" s="31">
        <v>7</v>
      </c>
      <c r="E169" s="31">
        <v>2</v>
      </c>
      <c r="F169" s="31">
        <v>1</v>
      </c>
      <c r="G169" s="31">
        <v>1</v>
      </c>
      <c r="H169" s="31">
        <v>1</v>
      </c>
      <c r="I169" s="32">
        <v>39</v>
      </c>
      <c r="J169" s="33">
        <v>0.5</v>
      </c>
      <c r="K169">
        <v>0</v>
      </c>
      <c r="L169" s="32">
        <v>19.5</v>
      </c>
      <c r="M169" s="34">
        <v>1</v>
      </c>
      <c r="N169">
        <v>0</v>
      </c>
      <c r="O169">
        <v>0</v>
      </c>
      <c r="P169" s="30" t="s">
        <v>26</v>
      </c>
      <c r="Q169" s="75"/>
      <c r="R169" s="67">
        <f t="shared" si="56"/>
        <v>39</v>
      </c>
      <c r="S169" s="67">
        <v>17</v>
      </c>
      <c r="T169" s="46">
        <v>0.08</v>
      </c>
      <c r="U169" s="67">
        <f t="shared" si="57"/>
        <v>1.36</v>
      </c>
      <c r="V169" s="67">
        <f t="shared" si="58"/>
        <v>17</v>
      </c>
      <c r="W169" s="67">
        <v>4</v>
      </c>
      <c r="X169" s="67">
        <v>1.2</v>
      </c>
      <c r="Y169" s="66">
        <f t="shared" si="59"/>
        <v>15.440000000000001</v>
      </c>
      <c r="Z169" s="5">
        <f t="shared" si="60"/>
        <v>0.90823529411764714</v>
      </c>
      <c r="AA169" s="74"/>
    </row>
    <row r="170" spans="1:27" x14ac:dyDescent="0.15">
      <c r="A170" s="30" t="s">
        <v>172</v>
      </c>
      <c r="B170" s="30" t="s">
        <v>111</v>
      </c>
      <c r="C170" s="30" t="s">
        <v>16</v>
      </c>
      <c r="D170" s="31">
        <v>6</v>
      </c>
      <c r="E170" s="31">
        <v>1</v>
      </c>
      <c r="F170" s="31">
        <v>1</v>
      </c>
      <c r="G170" s="31">
        <v>1</v>
      </c>
      <c r="H170" s="31">
        <v>1</v>
      </c>
      <c r="I170" s="32">
        <v>188</v>
      </c>
      <c r="J170" s="34">
        <v>1</v>
      </c>
      <c r="K170">
        <v>0</v>
      </c>
      <c r="L170" s="32">
        <v>188</v>
      </c>
      <c r="M170" s="34">
        <v>1</v>
      </c>
      <c r="N170">
        <v>0</v>
      </c>
      <c r="O170">
        <v>0</v>
      </c>
      <c r="P170" s="30" t="s">
        <v>112</v>
      </c>
      <c r="Q170" s="75"/>
      <c r="R170" s="67">
        <f t="shared" si="56"/>
        <v>188</v>
      </c>
      <c r="S170" s="67">
        <v>90</v>
      </c>
      <c r="T170" s="46">
        <v>0.08</v>
      </c>
      <c r="U170" s="67">
        <f t="shared" si="57"/>
        <v>7.2</v>
      </c>
      <c r="V170" s="67">
        <f t="shared" si="58"/>
        <v>90</v>
      </c>
      <c r="W170" s="67">
        <v>4</v>
      </c>
      <c r="X170" s="67">
        <v>1.2</v>
      </c>
      <c r="Y170" s="66">
        <f t="shared" si="59"/>
        <v>85.6</v>
      </c>
      <c r="Z170" s="5">
        <f t="shared" si="60"/>
        <v>0.95111111111111102</v>
      </c>
      <c r="AA170" s="74"/>
    </row>
    <row r="171" spans="1:27" s="53" customFormat="1" x14ac:dyDescent="0.15">
      <c r="I171" s="54"/>
      <c r="P171" s="55"/>
      <c r="Q171" s="56"/>
      <c r="T171" s="57"/>
      <c r="Y171" s="58"/>
      <c r="Z171" s="59"/>
    </row>
    <row r="172" spans="1:27" x14ac:dyDescent="0.15">
      <c r="A172" s="30" t="s">
        <v>116</v>
      </c>
      <c r="B172" s="30" t="s">
        <v>117</v>
      </c>
      <c r="C172" s="30" t="s">
        <v>16</v>
      </c>
      <c r="D172" s="31">
        <v>16</v>
      </c>
      <c r="E172" s="31">
        <v>9</v>
      </c>
      <c r="F172" s="31">
        <v>2</v>
      </c>
      <c r="G172" s="31">
        <v>2</v>
      </c>
      <c r="H172" s="31">
        <v>4</v>
      </c>
      <c r="I172" s="32">
        <v>84</v>
      </c>
      <c r="J172" s="33">
        <v>0.22222222222222221</v>
      </c>
      <c r="K172" s="61">
        <v>0</v>
      </c>
      <c r="L172" s="32">
        <v>9.33</v>
      </c>
      <c r="M172" s="33">
        <v>0</v>
      </c>
      <c r="N172" s="31">
        <v>1</v>
      </c>
      <c r="O172" s="61">
        <v>0</v>
      </c>
      <c r="P172" s="30" t="s">
        <v>40</v>
      </c>
      <c r="Q172" s="72">
        <v>20170317</v>
      </c>
      <c r="R172" s="69">
        <f t="shared" ref="R172:R183" si="61">I172/H172</f>
        <v>21</v>
      </c>
      <c r="S172" s="69">
        <v>9.8000000000000007</v>
      </c>
      <c r="T172" s="46">
        <v>0.05</v>
      </c>
      <c r="U172" s="69">
        <f t="shared" ref="U172:U183" si="62">V172*T172</f>
        <v>1.9600000000000002</v>
      </c>
      <c r="V172" s="69">
        <f t="shared" ref="V172:V183" si="63">H172*S172</f>
        <v>39.200000000000003</v>
      </c>
      <c r="W172" s="69">
        <v>4</v>
      </c>
      <c r="X172" s="69">
        <v>1.2</v>
      </c>
      <c r="Y172" s="68">
        <f t="shared" ref="Y172:Y183" si="64">(I172-V172-W172-X172-U172)</f>
        <v>37.639999999999993</v>
      </c>
      <c r="Z172" s="5">
        <f t="shared" ref="Z172:Z183" si="65">(Y172/V172)</f>
        <v>0.96020408163265281</v>
      </c>
      <c r="AA172" s="73">
        <f>SUM(Y172:Y183)</f>
        <v>437.73499999999996</v>
      </c>
    </row>
    <row r="173" spans="1:27" x14ac:dyDescent="0.15">
      <c r="A173" s="30" t="s">
        <v>73</v>
      </c>
      <c r="B173" s="30" t="s">
        <v>173</v>
      </c>
      <c r="C173" s="30" t="s">
        <v>16</v>
      </c>
      <c r="D173" s="31">
        <v>4</v>
      </c>
      <c r="E173" s="31">
        <v>3</v>
      </c>
      <c r="F173" s="31">
        <v>1</v>
      </c>
      <c r="G173" s="31">
        <v>1</v>
      </c>
      <c r="H173" s="31">
        <v>3</v>
      </c>
      <c r="I173" s="32">
        <v>75</v>
      </c>
      <c r="J173" s="33">
        <v>0.33333333333333331</v>
      </c>
      <c r="K173" s="61">
        <v>0</v>
      </c>
      <c r="L173" s="32">
        <v>25</v>
      </c>
      <c r="M173" s="34">
        <v>1</v>
      </c>
      <c r="N173" s="31">
        <v>2</v>
      </c>
      <c r="O173" s="61">
        <v>0</v>
      </c>
      <c r="P173" s="30" t="s">
        <v>19</v>
      </c>
      <c r="Q173" s="72"/>
      <c r="R173" s="69">
        <f t="shared" si="61"/>
        <v>25</v>
      </c>
      <c r="S173" s="69">
        <v>18</v>
      </c>
      <c r="T173" s="46">
        <v>0.05</v>
      </c>
      <c r="U173" s="69">
        <f t="shared" si="62"/>
        <v>2.7</v>
      </c>
      <c r="V173" s="69">
        <f t="shared" si="63"/>
        <v>54</v>
      </c>
      <c r="W173" s="69">
        <v>4</v>
      </c>
      <c r="X173" s="69">
        <v>1.2</v>
      </c>
      <c r="Y173" s="68">
        <f t="shared" si="64"/>
        <v>13.100000000000001</v>
      </c>
      <c r="Z173" s="5">
        <f t="shared" si="65"/>
        <v>0.24259259259259261</v>
      </c>
      <c r="AA173" s="74"/>
    </row>
    <row r="174" spans="1:27" x14ac:dyDescent="0.15">
      <c r="A174" s="30" t="s">
        <v>113</v>
      </c>
      <c r="B174" s="30" t="s">
        <v>114</v>
      </c>
      <c r="C174" s="30" t="s">
        <v>16</v>
      </c>
      <c r="D174" s="31">
        <v>12</v>
      </c>
      <c r="E174" s="31">
        <v>9</v>
      </c>
      <c r="F174" s="31">
        <v>1</v>
      </c>
      <c r="G174" s="31">
        <v>1</v>
      </c>
      <c r="H174" s="31">
        <v>3</v>
      </c>
      <c r="I174" s="32">
        <v>56.7</v>
      </c>
      <c r="J174" s="33">
        <v>0.1111111111111111</v>
      </c>
      <c r="K174" s="61">
        <v>0</v>
      </c>
      <c r="L174" s="32">
        <v>6.3</v>
      </c>
      <c r="M174" s="33">
        <v>0</v>
      </c>
      <c r="N174" s="61">
        <v>0</v>
      </c>
      <c r="O174" s="61">
        <v>0</v>
      </c>
      <c r="P174" s="30" t="s">
        <v>85</v>
      </c>
      <c r="Q174" s="72"/>
      <c r="R174" s="69">
        <f t="shared" si="61"/>
        <v>18.900000000000002</v>
      </c>
      <c r="S174" s="69">
        <v>9.6999999999999993</v>
      </c>
      <c r="T174" s="46">
        <v>0.05</v>
      </c>
      <c r="U174" s="69">
        <f t="shared" si="62"/>
        <v>1.4550000000000001</v>
      </c>
      <c r="V174" s="69">
        <f t="shared" si="63"/>
        <v>29.099999999999998</v>
      </c>
      <c r="W174" s="69">
        <v>4</v>
      </c>
      <c r="X174" s="69">
        <v>1.2</v>
      </c>
      <c r="Y174" s="68">
        <f t="shared" si="64"/>
        <v>20.945000000000007</v>
      </c>
      <c r="Z174" s="5">
        <f t="shared" si="65"/>
        <v>0.71975945017182164</v>
      </c>
      <c r="AA174" s="74"/>
    </row>
    <row r="175" spans="1:27" x14ac:dyDescent="0.15">
      <c r="A175" s="30" t="s">
        <v>132</v>
      </c>
      <c r="B175" s="30" t="s">
        <v>117</v>
      </c>
      <c r="C175" s="30" t="s">
        <v>16</v>
      </c>
      <c r="D175" s="31">
        <v>29</v>
      </c>
      <c r="E175" s="31">
        <v>16</v>
      </c>
      <c r="F175" s="31">
        <v>1</v>
      </c>
      <c r="G175" s="31">
        <v>1</v>
      </c>
      <c r="H175" s="31">
        <v>2</v>
      </c>
      <c r="I175" s="32">
        <v>78</v>
      </c>
      <c r="J175" s="33">
        <v>6.25E-2</v>
      </c>
      <c r="K175" s="31">
        <v>1</v>
      </c>
      <c r="L175" s="32">
        <v>4.88</v>
      </c>
      <c r="M175" s="33">
        <v>0</v>
      </c>
      <c r="N175" s="61">
        <v>0</v>
      </c>
      <c r="O175" s="31">
        <v>3</v>
      </c>
      <c r="P175" s="30" t="s">
        <v>40</v>
      </c>
      <c r="Q175" s="72"/>
      <c r="R175" s="69">
        <f t="shared" si="61"/>
        <v>39</v>
      </c>
      <c r="S175" s="69">
        <v>9.8000000000000007</v>
      </c>
      <c r="T175" s="46">
        <v>0.05</v>
      </c>
      <c r="U175" s="69">
        <f t="shared" si="62"/>
        <v>0.98000000000000009</v>
      </c>
      <c r="V175" s="69">
        <f t="shared" si="63"/>
        <v>19.600000000000001</v>
      </c>
      <c r="W175" s="69">
        <v>4</v>
      </c>
      <c r="X175" s="69">
        <v>1.2</v>
      </c>
      <c r="Y175" s="68">
        <f t="shared" si="64"/>
        <v>52.22</v>
      </c>
      <c r="Z175" s="5">
        <f t="shared" si="65"/>
        <v>2.6642857142857141</v>
      </c>
      <c r="AA175" s="74"/>
    </row>
    <row r="176" spans="1:27" x14ac:dyDescent="0.15">
      <c r="A176" s="30" t="s">
        <v>84</v>
      </c>
      <c r="B176" s="30" t="s">
        <v>114</v>
      </c>
      <c r="C176" s="30" t="s">
        <v>16</v>
      </c>
      <c r="D176" s="31">
        <v>17</v>
      </c>
      <c r="E176" s="31">
        <v>9</v>
      </c>
      <c r="F176" s="31">
        <v>1</v>
      </c>
      <c r="G176" s="31">
        <v>1</v>
      </c>
      <c r="H176" s="31">
        <v>2</v>
      </c>
      <c r="I176" s="32">
        <v>31.8</v>
      </c>
      <c r="J176" s="33">
        <v>0.1111111111111111</v>
      </c>
      <c r="K176" s="61">
        <v>0</v>
      </c>
      <c r="L176" s="32">
        <v>3.53</v>
      </c>
      <c r="M176" s="34">
        <v>1</v>
      </c>
      <c r="N176" s="61">
        <v>0</v>
      </c>
      <c r="O176" s="61">
        <v>0</v>
      </c>
      <c r="P176" s="30" t="s">
        <v>85</v>
      </c>
      <c r="Q176" s="72"/>
      <c r="R176" s="69">
        <f t="shared" si="61"/>
        <v>15.9</v>
      </c>
      <c r="S176" s="69">
        <v>9.6999999999999993</v>
      </c>
      <c r="T176" s="46">
        <v>0.05</v>
      </c>
      <c r="U176" s="69">
        <f t="shared" si="62"/>
        <v>0.97</v>
      </c>
      <c r="V176" s="69">
        <f t="shared" si="63"/>
        <v>19.399999999999999</v>
      </c>
      <c r="W176" s="69">
        <v>4</v>
      </c>
      <c r="X176" s="69">
        <v>1.2</v>
      </c>
      <c r="Y176" s="68">
        <f t="shared" si="64"/>
        <v>6.2300000000000022</v>
      </c>
      <c r="Z176" s="5">
        <f t="shared" si="65"/>
        <v>0.32113402061855684</v>
      </c>
      <c r="AA176" s="74"/>
    </row>
    <row r="177" spans="1:27" x14ac:dyDescent="0.15">
      <c r="A177" s="30" t="s">
        <v>127</v>
      </c>
      <c r="B177" s="30" t="s">
        <v>128</v>
      </c>
      <c r="C177" s="30" t="s">
        <v>16</v>
      </c>
      <c r="D177" s="31">
        <v>9</v>
      </c>
      <c r="E177" s="31">
        <v>4</v>
      </c>
      <c r="F177" s="31">
        <v>2</v>
      </c>
      <c r="G177" s="31">
        <v>2</v>
      </c>
      <c r="H177" s="31">
        <v>2</v>
      </c>
      <c r="I177" s="32">
        <v>158</v>
      </c>
      <c r="J177" s="33">
        <v>0.5</v>
      </c>
      <c r="K177" s="31">
        <v>2</v>
      </c>
      <c r="L177" s="32">
        <v>39.5</v>
      </c>
      <c r="M177" s="34">
        <v>1</v>
      </c>
      <c r="N177" s="31">
        <v>1</v>
      </c>
      <c r="O177" s="61">
        <v>0</v>
      </c>
      <c r="P177" s="30" t="s">
        <v>129</v>
      </c>
      <c r="Q177" s="72"/>
      <c r="R177" s="69">
        <f t="shared" si="61"/>
        <v>79</v>
      </c>
      <c r="S177" s="69"/>
      <c r="T177" s="46"/>
      <c r="U177" s="69"/>
      <c r="V177" s="69"/>
      <c r="W177" s="69"/>
      <c r="X177" s="69"/>
      <c r="Y177" s="68"/>
      <c r="AA177" s="74"/>
    </row>
    <row r="178" spans="1:27" x14ac:dyDescent="0.15">
      <c r="A178" s="30" t="s">
        <v>23</v>
      </c>
      <c r="B178" s="30" t="s">
        <v>133</v>
      </c>
      <c r="C178" s="30" t="s">
        <v>16</v>
      </c>
      <c r="D178" s="31">
        <v>37</v>
      </c>
      <c r="E178" s="31">
        <v>17</v>
      </c>
      <c r="F178" s="31">
        <v>1</v>
      </c>
      <c r="G178" s="31">
        <v>1</v>
      </c>
      <c r="H178" s="31">
        <v>1</v>
      </c>
      <c r="I178" s="32">
        <v>70</v>
      </c>
      <c r="J178" s="33">
        <v>5.8823529411764705E-2</v>
      </c>
      <c r="K178" s="31">
        <v>1</v>
      </c>
      <c r="L178" s="32">
        <v>4.12</v>
      </c>
      <c r="M178" s="34">
        <v>1</v>
      </c>
      <c r="N178" s="61">
        <v>0</v>
      </c>
      <c r="O178" s="61">
        <v>0</v>
      </c>
      <c r="P178" s="30" t="s">
        <v>19</v>
      </c>
      <c r="Q178" s="72"/>
      <c r="R178" s="69">
        <f t="shared" si="61"/>
        <v>70</v>
      </c>
      <c r="S178" s="69">
        <v>53</v>
      </c>
      <c r="T178" s="46">
        <v>0.05</v>
      </c>
      <c r="U178" s="69">
        <f t="shared" si="62"/>
        <v>2.6500000000000004</v>
      </c>
      <c r="V178" s="69">
        <f t="shared" si="63"/>
        <v>53</v>
      </c>
      <c r="W178" s="69">
        <v>4</v>
      </c>
      <c r="X178" s="69">
        <v>1.2</v>
      </c>
      <c r="Y178" s="68">
        <f t="shared" si="64"/>
        <v>9.15</v>
      </c>
      <c r="Z178" s="5">
        <f t="shared" si="65"/>
        <v>0.17264150943396228</v>
      </c>
      <c r="AA178" s="74"/>
    </row>
    <row r="179" spans="1:27" x14ac:dyDescent="0.15">
      <c r="A179" s="30" t="s">
        <v>174</v>
      </c>
      <c r="B179" s="30" t="s">
        <v>175</v>
      </c>
      <c r="C179" s="30" t="s">
        <v>16</v>
      </c>
      <c r="D179" s="31">
        <v>2</v>
      </c>
      <c r="E179" s="31">
        <v>2</v>
      </c>
      <c r="F179" s="31">
        <v>1</v>
      </c>
      <c r="G179" s="31">
        <v>1</v>
      </c>
      <c r="H179" s="31">
        <v>1</v>
      </c>
      <c r="I179" s="32">
        <v>189</v>
      </c>
      <c r="J179" s="33">
        <v>0.5</v>
      </c>
      <c r="K179" s="61">
        <v>0</v>
      </c>
      <c r="L179" s="32">
        <v>94.5</v>
      </c>
      <c r="M179" s="33">
        <v>0</v>
      </c>
      <c r="N179" s="61">
        <v>0</v>
      </c>
      <c r="O179" s="61">
        <v>0</v>
      </c>
      <c r="P179" s="30" t="s">
        <v>64</v>
      </c>
      <c r="Q179" s="72"/>
      <c r="R179" s="69">
        <f t="shared" si="61"/>
        <v>189</v>
      </c>
      <c r="S179" s="69">
        <v>55</v>
      </c>
      <c r="T179" s="46">
        <v>0.08</v>
      </c>
      <c r="U179" s="69">
        <f t="shared" si="62"/>
        <v>4.4000000000000004</v>
      </c>
      <c r="V179" s="69">
        <f t="shared" si="63"/>
        <v>55</v>
      </c>
      <c r="W179" s="69">
        <v>4</v>
      </c>
      <c r="X179" s="69">
        <v>1.2</v>
      </c>
      <c r="Y179" s="68">
        <f t="shared" si="64"/>
        <v>124.4</v>
      </c>
      <c r="Z179" s="5">
        <f t="shared" si="65"/>
        <v>2.2618181818181817</v>
      </c>
      <c r="AA179" s="74"/>
    </row>
    <row r="180" spans="1:27" x14ac:dyDescent="0.15">
      <c r="A180" s="30" t="s">
        <v>134</v>
      </c>
      <c r="B180" s="30" t="s">
        <v>133</v>
      </c>
      <c r="C180" s="30" t="s">
        <v>16</v>
      </c>
      <c r="D180" s="31">
        <v>26</v>
      </c>
      <c r="E180" s="31">
        <v>16</v>
      </c>
      <c r="F180" s="31">
        <v>1</v>
      </c>
      <c r="G180" s="31">
        <v>1</v>
      </c>
      <c r="H180" s="31">
        <v>1</v>
      </c>
      <c r="I180" s="32">
        <v>49</v>
      </c>
      <c r="J180" s="33">
        <v>6.25E-2</v>
      </c>
      <c r="K180" s="61">
        <v>0</v>
      </c>
      <c r="L180" s="32">
        <v>3.06</v>
      </c>
      <c r="M180" s="33">
        <v>0</v>
      </c>
      <c r="N180" s="61">
        <v>0</v>
      </c>
      <c r="O180" s="31">
        <v>1</v>
      </c>
      <c r="P180" s="30" t="s">
        <v>19</v>
      </c>
      <c r="Q180" s="72"/>
      <c r="R180" s="69">
        <f t="shared" si="61"/>
        <v>49</v>
      </c>
      <c r="S180" s="69">
        <v>27</v>
      </c>
      <c r="T180" s="46">
        <v>0.05</v>
      </c>
      <c r="U180" s="69">
        <f t="shared" si="62"/>
        <v>1.35</v>
      </c>
      <c r="V180" s="69">
        <f t="shared" si="63"/>
        <v>27</v>
      </c>
      <c r="W180" s="69">
        <v>4</v>
      </c>
      <c r="X180" s="69">
        <v>1.2</v>
      </c>
      <c r="Y180" s="68">
        <f t="shared" si="64"/>
        <v>15.450000000000001</v>
      </c>
      <c r="Z180" s="5">
        <f t="shared" si="65"/>
        <v>0.5722222222222223</v>
      </c>
      <c r="AA180" s="74"/>
    </row>
    <row r="181" spans="1:27" x14ac:dyDescent="0.15">
      <c r="A181" s="30" t="s">
        <v>176</v>
      </c>
      <c r="B181" s="30" t="s">
        <v>177</v>
      </c>
      <c r="C181" s="30" t="s">
        <v>16</v>
      </c>
      <c r="D181" s="31">
        <v>3</v>
      </c>
      <c r="E181" s="31">
        <v>3</v>
      </c>
      <c r="F181" s="31">
        <v>1</v>
      </c>
      <c r="G181" s="31">
        <v>1</v>
      </c>
      <c r="H181" s="31">
        <v>1</v>
      </c>
      <c r="I181" s="32">
        <v>30</v>
      </c>
      <c r="J181" s="33">
        <v>0.33333333333333331</v>
      </c>
      <c r="K181" s="61">
        <v>0</v>
      </c>
      <c r="L181" s="32">
        <v>10</v>
      </c>
      <c r="M181" s="33">
        <v>0</v>
      </c>
      <c r="N181" s="61">
        <v>0</v>
      </c>
      <c r="O181" s="61">
        <v>0</v>
      </c>
      <c r="P181" s="30" t="s">
        <v>47</v>
      </c>
      <c r="Q181" s="72"/>
      <c r="R181" s="69">
        <f t="shared" si="61"/>
        <v>30</v>
      </c>
      <c r="S181" s="69">
        <v>12</v>
      </c>
      <c r="T181" s="46">
        <v>0.08</v>
      </c>
      <c r="U181" s="69">
        <f t="shared" si="62"/>
        <v>0.96</v>
      </c>
      <c r="V181" s="69">
        <f t="shared" si="63"/>
        <v>12</v>
      </c>
      <c r="W181" s="69">
        <v>4</v>
      </c>
      <c r="X181" s="69">
        <v>1.2</v>
      </c>
      <c r="Y181" s="68">
        <f t="shared" si="64"/>
        <v>11.84</v>
      </c>
      <c r="Z181" s="5">
        <f t="shared" si="65"/>
        <v>0.98666666666666669</v>
      </c>
      <c r="AA181" s="74"/>
    </row>
    <row r="182" spans="1:27" x14ac:dyDescent="0.15">
      <c r="A182" s="30" t="s">
        <v>178</v>
      </c>
      <c r="B182" s="30" t="s">
        <v>146</v>
      </c>
      <c r="C182" s="30" t="s">
        <v>16</v>
      </c>
      <c r="D182" s="31">
        <v>5</v>
      </c>
      <c r="E182" s="31">
        <v>2</v>
      </c>
      <c r="F182" s="31">
        <v>1</v>
      </c>
      <c r="G182" s="31">
        <v>1</v>
      </c>
      <c r="H182" s="31">
        <v>1</v>
      </c>
      <c r="I182" s="32">
        <v>28</v>
      </c>
      <c r="J182" s="33">
        <v>0.5</v>
      </c>
      <c r="K182" s="61">
        <v>0</v>
      </c>
      <c r="L182" s="32">
        <v>14</v>
      </c>
      <c r="M182" s="34">
        <v>1</v>
      </c>
      <c r="N182" s="61">
        <v>0</v>
      </c>
      <c r="O182" s="61">
        <v>0</v>
      </c>
      <c r="P182" s="30" t="s">
        <v>47</v>
      </c>
      <c r="Q182" s="72"/>
      <c r="R182" s="69">
        <f t="shared" si="61"/>
        <v>28</v>
      </c>
      <c r="S182" s="69">
        <v>12</v>
      </c>
      <c r="T182" s="46">
        <v>0.08</v>
      </c>
      <c r="U182" s="69">
        <f t="shared" si="62"/>
        <v>0.96</v>
      </c>
      <c r="V182" s="69">
        <f t="shared" si="63"/>
        <v>12</v>
      </c>
      <c r="W182" s="69">
        <v>4</v>
      </c>
      <c r="X182" s="69">
        <v>1.2</v>
      </c>
      <c r="Y182" s="68">
        <f t="shared" si="64"/>
        <v>9.84</v>
      </c>
      <c r="Z182" s="5">
        <f t="shared" si="65"/>
        <v>0.82</v>
      </c>
      <c r="AA182" s="74"/>
    </row>
    <row r="183" spans="1:27" x14ac:dyDescent="0.15">
      <c r="A183" s="30" t="s">
        <v>107</v>
      </c>
      <c r="B183" s="30" t="s">
        <v>28</v>
      </c>
      <c r="C183" s="30" t="s">
        <v>16</v>
      </c>
      <c r="D183" s="31">
        <v>40</v>
      </c>
      <c r="E183" s="31">
        <v>27</v>
      </c>
      <c r="F183" s="31">
        <v>1</v>
      </c>
      <c r="G183" s="31">
        <v>1</v>
      </c>
      <c r="H183" s="31">
        <v>1</v>
      </c>
      <c r="I183" s="32">
        <v>208</v>
      </c>
      <c r="J183" s="33">
        <v>3.7037037037037035E-2</v>
      </c>
      <c r="K183" s="31">
        <v>1</v>
      </c>
      <c r="L183" s="32">
        <v>7.7</v>
      </c>
      <c r="M183" s="34">
        <v>1</v>
      </c>
      <c r="N183" s="31">
        <v>2</v>
      </c>
      <c r="O183" s="31">
        <v>4</v>
      </c>
      <c r="P183" s="30" t="s">
        <v>29</v>
      </c>
      <c r="Q183" s="72"/>
      <c r="R183" s="69">
        <f t="shared" si="61"/>
        <v>208</v>
      </c>
      <c r="S183" s="69">
        <v>61</v>
      </c>
      <c r="T183" s="46">
        <v>0.08</v>
      </c>
      <c r="U183" s="69">
        <f t="shared" si="62"/>
        <v>4.88</v>
      </c>
      <c r="V183" s="69">
        <f t="shared" si="63"/>
        <v>61</v>
      </c>
      <c r="W183" s="69">
        <v>4</v>
      </c>
      <c r="X183" s="69">
        <v>1.2</v>
      </c>
      <c r="Y183" s="68">
        <f t="shared" si="64"/>
        <v>136.92000000000002</v>
      </c>
      <c r="Z183" s="5">
        <f t="shared" si="65"/>
        <v>2.2445901639344266</v>
      </c>
      <c r="AA183" s="74"/>
    </row>
    <row r="184" spans="1:27" s="53" customFormat="1" x14ac:dyDescent="0.15">
      <c r="I184" s="54"/>
      <c r="P184" s="55"/>
      <c r="Q184" s="56"/>
      <c r="R184" s="71"/>
      <c r="S184" s="71"/>
      <c r="T184" s="46"/>
      <c r="U184" s="71"/>
      <c r="V184" s="71"/>
      <c r="W184" s="71"/>
      <c r="X184" s="71"/>
      <c r="Y184" s="70"/>
      <c r="Z184" s="5"/>
    </row>
    <row r="185" spans="1:27" x14ac:dyDescent="0.15">
      <c r="A185" s="30" t="s">
        <v>20</v>
      </c>
      <c r="B185" s="30" t="s">
        <v>21</v>
      </c>
      <c r="C185" s="30" t="s">
        <v>16</v>
      </c>
      <c r="D185" s="31">
        <v>6</v>
      </c>
      <c r="E185" s="31">
        <v>4</v>
      </c>
      <c r="F185" s="31">
        <v>4</v>
      </c>
      <c r="G185" s="31">
        <v>4</v>
      </c>
      <c r="H185" s="31">
        <v>5</v>
      </c>
      <c r="I185" s="32">
        <v>19.8</v>
      </c>
      <c r="J185" s="34">
        <v>1</v>
      </c>
      <c r="K185" s="61">
        <v>0</v>
      </c>
      <c r="L185" s="32">
        <v>4.95</v>
      </c>
      <c r="M185" s="34">
        <v>1</v>
      </c>
      <c r="N185" s="61">
        <v>0</v>
      </c>
      <c r="O185" s="61">
        <v>0</v>
      </c>
      <c r="P185" s="30" t="s">
        <v>22</v>
      </c>
      <c r="Q185" s="77">
        <v>20170318</v>
      </c>
      <c r="R185" s="71">
        <f t="shared" ref="R184:R191" si="66">I185/H185</f>
        <v>3.96</v>
      </c>
      <c r="S185" s="71">
        <v>3.5</v>
      </c>
      <c r="T185" s="46">
        <v>0.08</v>
      </c>
      <c r="U185" s="71">
        <f t="shared" ref="U184:U191" si="67">V185*T185</f>
        <v>1.4000000000000001</v>
      </c>
      <c r="V185" s="71">
        <f t="shared" ref="V184:V191" si="68">H185*S185</f>
        <v>17.5</v>
      </c>
      <c r="W185" s="71">
        <v>4</v>
      </c>
      <c r="X185" s="71">
        <v>1.2</v>
      </c>
      <c r="Y185" s="70">
        <f t="shared" ref="Y184:Y191" si="69">(I185-V185-W185-X185-U185)</f>
        <v>-4.3</v>
      </c>
      <c r="Z185" s="5">
        <f t="shared" ref="Z184:Z191" si="70">(Y185/V185)</f>
        <v>-0.24571428571428569</v>
      </c>
      <c r="AA185" s="73">
        <f>SUM(Y185:Y191)</f>
        <v>158.95499999999998</v>
      </c>
    </row>
    <row r="186" spans="1:27" x14ac:dyDescent="0.15">
      <c r="A186" s="30" t="s">
        <v>41</v>
      </c>
      <c r="B186" s="30" t="s">
        <v>179</v>
      </c>
      <c r="C186" s="30" t="s">
        <v>16</v>
      </c>
      <c r="D186" s="31">
        <v>38</v>
      </c>
      <c r="E186" s="31">
        <v>14</v>
      </c>
      <c r="F186" s="31">
        <v>2</v>
      </c>
      <c r="G186" s="31">
        <v>2</v>
      </c>
      <c r="H186" s="31">
        <v>3</v>
      </c>
      <c r="I186" s="32">
        <v>207</v>
      </c>
      <c r="J186" s="33">
        <v>0.14285714285714285</v>
      </c>
      <c r="K186" s="31">
        <v>1</v>
      </c>
      <c r="L186" s="32">
        <v>14.79</v>
      </c>
      <c r="M186" s="33">
        <v>0.75</v>
      </c>
      <c r="N186" s="61">
        <v>0</v>
      </c>
      <c r="O186" s="61">
        <v>0</v>
      </c>
      <c r="P186" s="30" t="s">
        <v>43</v>
      </c>
      <c r="Q186" s="77"/>
      <c r="R186" s="71">
        <f t="shared" si="66"/>
        <v>69</v>
      </c>
      <c r="S186" s="71">
        <v>22</v>
      </c>
      <c r="T186" s="46">
        <v>0.08</v>
      </c>
      <c r="U186" s="71">
        <f t="shared" si="67"/>
        <v>5.28</v>
      </c>
      <c r="V186" s="71">
        <f t="shared" si="68"/>
        <v>66</v>
      </c>
      <c r="W186" s="71">
        <v>4</v>
      </c>
      <c r="X186" s="71">
        <v>1.2</v>
      </c>
      <c r="Y186" s="70">
        <f t="shared" si="69"/>
        <v>130.52000000000001</v>
      </c>
      <c r="Z186" s="5">
        <f t="shared" si="70"/>
        <v>1.9775757575757578</v>
      </c>
      <c r="AA186" s="74"/>
    </row>
    <row r="187" spans="1:27" x14ac:dyDescent="0.15">
      <c r="A187" s="30" t="s">
        <v>127</v>
      </c>
      <c r="B187" s="30" t="s">
        <v>128</v>
      </c>
      <c r="C187" s="30" t="s">
        <v>16</v>
      </c>
      <c r="D187" s="31">
        <v>19</v>
      </c>
      <c r="E187" s="31">
        <v>6</v>
      </c>
      <c r="F187" s="31">
        <v>2</v>
      </c>
      <c r="G187" s="31">
        <v>2</v>
      </c>
      <c r="H187" s="31">
        <v>2</v>
      </c>
      <c r="I187" s="32">
        <v>158</v>
      </c>
      <c r="J187" s="33">
        <v>0.33333333333333331</v>
      </c>
      <c r="K187" s="31">
        <v>2</v>
      </c>
      <c r="L187" s="32">
        <v>26.33</v>
      </c>
      <c r="M187" s="34">
        <v>1</v>
      </c>
      <c r="N187" s="61">
        <v>0</v>
      </c>
      <c r="O187" s="61">
        <v>0</v>
      </c>
      <c r="P187" s="30" t="s">
        <v>129</v>
      </c>
      <c r="Q187" s="77"/>
      <c r="R187" s="71">
        <f t="shared" si="66"/>
        <v>79</v>
      </c>
      <c r="S187" s="71"/>
      <c r="T187" s="46"/>
      <c r="U187" s="71"/>
      <c r="V187" s="71"/>
      <c r="W187" s="71"/>
      <c r="X187" s="71"/>
      <c r="Y187" s="70"/>
      <c r="AA187" s="74"/>
    </row>
    <row r="188" spans="1:27" x14ac:dyDescent="0.15">
      <c r="A188" s="30" t="s">
        <v>23</v>
      </c>
      <c r="B188" s="30" t="s">
        <v>180</v>
      </c>
      <c r="C188" s="30" t="s">
        <v>16</v>
      </c>
      <c r="D188" s="31">
        <v>34</v>
      </c>
      <c r="E188" s="31">
        <v>16</v>
      </c>
      <c r="F188" s="31">
        <v>1</v>
      </c>
      <c r="G188" s="31">
        <v>1</v>
      </c>
      <c r="H188" s="31">
        <v>1</v>
      </c>
      <c r="I188" s="32">
        <v>70</v>
      </c>
      <c r="J188" s="33">
        <v>6.25E-2</v>
      </c>
      <c r="K188" s="61">
        <v>0</v>
      </c>
      <c r="L188" s="32">
        <v>4.38</v>
      </c>
      <c r="M188" s="34">
        <v>1</v>
      </c>
      <c r="N188" s="61">
        <v>0</v>
      </c>
      <c r="O188" s="31">
        <v>2</v>
      </c>
      <c r="P188" s="30" t="s">
        <v>19</v>
      </c>
      <c r="Q188" s="77"/>
      <c r="R188" s="71">
        <f t="shared" si="66"/>
        <v>70</v>
      </c>
      <c r="S188" s="71">
        <v>53</v>
      </c>
      <c r="T188" s="46">
        <v>0.05</v>
      </c>
      <c r="U188" s="71">
        <f t="shared" si="67"/>
        <v>2.6500000000000004</v>
      </c>
      <c r="V188" s="71">
        <f t="shared" si="68"/>
        <v>53</v>
      </c>
      <c r="W188" s="71">
        <v>4</v>
      </c>
      <c r="X188" s="71">
        <v>1.2</v>
      </c>
      <c r="Y188" s="70">
        <f t="shared" si="69"/>
        <v>9.15</v>
      </c>
      <c r="Z188" s="5">
        <f t="shared" si="70"/>
        <v>0.17264150943396228</v>
      </c>
      <c r="AA188" s="74"/>
    </row>
    <row r="189" spans="1:27" x14ac:dyDescent="0.15">
      <c r="A189" s="30" t="s">
        <v>144</v>
      </c>
      <c r="B189" s="30" t="s">
        <v>145</v>
      </c>
      <c r="C189" s="30" t="s">
        <v>16</v>
      </c>
      <c r="D189" s="31">
        <v>8</v>
      </c>
      <c r="E189" s="31">
        <v>5</v>
      </c>
      <c r="F189" s="31">
        <v>1</v>
      </c>
      <c r="G189" s="31">
        <v>1</v>
      </c>
      <c r="H189" s="31">
        <v>1</v>
      </c>
      <c r="I189" s="32">
        <v>18.899999999999999</v>
      </c>
      <c r="J189" s="33">
        <v>0.2</v>
      </c>
      <c r="K189" s="61">
        <v>0</v>
      </c>
      <c r="L189" s="32">
        <v>3.78</v>
      </c>
      <c r="M189" s="34">
        <v>1</v>
      </c>
      <c r="N189" s="61">
        <v>0</v>
      </c>
      <c r="O189" s="31">
        <v>1</v>
      </c>
      <c r="P189" s="30" t="s">
        <v>61</v>
      </c>
      <c r="Q189" s="77"/>
      <c r="R189" s="71">
        <f t="shared" si="66"/>
        <v>18.899999999999999</v>
      </c>
      <c r="S189" s="71">
        <v>7.5</v>
      </c>
      <c r="T189" s="46">
        <v>0.05</v>
      </c>
      <c r="U189" s="71">
        <f t="shared" si="67"/>
        <v>0.375</v>
      </c>
      <c r="V189" s="71">
        <f t="shared" si="68"/>
        <v>7.5</v>
      </c>
      <c r="W189" s="71">
        <v>4</v>
      </c>
      <c r="X189" s="71">
        <v>1.2</v>
      </c>
      <c r="Y189" s="70">
        <f t="shared" si="69"/>
        <v>5.8249999999999984</v>
      </c>
      <c r="Z189" s="5">
        <f t="shared" si="70"/>
        <v>0.77666666666666651</v>
      </c>
      <c r="AA189" s="74"/>
    </row>
    <row r="190" spans="1:27" x14ac:dyDescent="0.15">
      <c r="A190" s="30" t="s">
        <v>93</v>
      </c>
      <c r="B190" s="30" t="s">
        <v>21</v>
      </c>
      <c r="C190" s="30" t="s">
        <v>16</v>
      </c>
      <c r="D190" s="31">
        <v>3</v>
      </c>
      <c r="E190" s="31">
        <v>2</v>
      </c>
      <c r="F190" s="31">
        <v>1</v>
      </c>
      <c r="G190" s="31">
        <v>1</v>
      </c>
      <c r="H190" s="31">
        <v>1</v>
      </c>
      <c r="I190" s="32">
        <v>9.9</v>
      </c>
      <c r="J190" s="33">
        <v>0.5</v>
      </c>
      <c r="K190" s="61">
        <v>0</v>
      </c>
      <c r="L190" s="32">
        <v>4.95</v>
      </c>
      <c r="M190" s="34">
        <v>1</v>
      </c>
      <c r="N190" s="61">
        <v>0</v>
      </c>
      <c r="O190" s="61">
        <v>0</v>
      </c>
      <c r="P190" s="30" t="s">
        <v>94</v>
      </c>
      <c r="Q190" s="77"/>
      <c r="R190" s="71">
        <f t="shared" si="66"/>
        <v>9.9</v>
      </c>
      <c r="S190" s="71">
        <v>3.5</v>
      </c>
      <c r="T190" s="46">
        <v>0.08</v>
      </c>
      <c r="U190" s="71">
        <f t="shared" si="67"/>
        <v>0.28000000000000003</v>
      </c>
      <c r="V190" s="71">
        <f t="shared" si="68"/>
        <v>3.5</v>
      </c>
      <c r="W190" s="71">
        <v>4</v>
      </c>
      <c r="X190" s="71">
        <v>1.2</v>
      </c>
      <c r="Y190" s="70">
        <f t="shared" si="69"/>
        <v>0.92000000000000037</v>
      </c>
      <c r="Z190" s="5">
        <f t="shared" si="70"/>
        <v>0.26285714285714296</v>
      </c>
      <c r="AA190" s="74"/>
    </row>
    <row r="191" spans="1:27" x14ac:dyDescent="0.15">
      <c r="A191" s="30" t="s">
        <v>181</v>
      </c>
      <c r="B191" s="30" t="s">
        <v>143</v>
      </c>
      <c r="C191" s="30" t="s">
        <v>16</v>
      </c>
      <c r="D191" s="61">
        <v>0</v>
      </c>
      <c r="E191" s="61">
        <v>0</v>
      </c>
      <c r="F191" s="31">
        <v>1</v>
      </c>
      <c r="G191" s="31">
        <v>1</v>
      </c>
      <c r="H191" s="31">
        <v>1</v>
      </c>
      <c r="I191" s="32">
        <v>35</v>
      </c>
      <c r="J191" s="33">
        <v>0</v>
      </c>
      <c r="K191" s="61">
        <v>0</v>
      </c>
      <c r="L191" s="60">
        <v>0</v>
      </c>
      <c r="M191" s="34">
        <v>1</v>
      </c>
      <c r="N191" s="61">
        <v>0</v>
      </c>
      <c r="O191" s="61">
        <v>0</v>
      </c>
      <c r="P191" s="30" t="s">
        <v>47</v>
      </c>
      <c r="Q191" s="77"/>
      <c r="R191" s="71">
        <f t="shared" si="66"/>
        <v>35</v>
      </c>
      <c r="S191" s="71">
        <v>12</v>
      </c>
      <c r="T191" s="46">
        <v>0.08</v>
      </c>
      <c r="U191" s="71">
        <f t="shared" si="67"/>
        <v>0.96</v>
      </c>
      <c r="V191" s="71">
        <f t="shared" si="68"/>
        <v>12</v>
      </c>
      <c r="W191" s="71">
        <v>4</v>
      </c>
      <c r="X191" s="71">
        <v>1.2</v>
      </c>
      <c r="Y191" s="70">
        <f t="shared" si="69"/>
        <v>16.84</v>
      </c>
      <c r="Z191" s="5">
        <f t="shared" si="70"/>
        <v>1.4033333333333333</v>
      </c>
      <c r="AA191" s="74"/>
    </row>
    <row r="192" spans="1:27" s="53" customFormat="1" x14ac:dyDescent="0.15">
      <c r="I192" s="54"/>
      <c r="P192" s="55"/>
      <c r="Q192" s="56"/>
      <c r="R192" s="71"/>
      <c r="S192" s="71"/>
      <c r="T192" s="46"/>
      <c r="U192" s="71"/>
      <c r="V192" s="71"/>
      <c r="W192" s="71"/>
      <c r="X192" s="71"/>
      <c r="Y192" s="70"/>
      <c r="Z192" s="5"/>
    </row>
    <row r="193" spans="1:27" x14ac:dyDescent="0.15">
      <c r="A193" s="30" t="s">
        <v>23</v>
      </c>
      <c r="B193" s="30" t="s">
        <v>180</v>
      </c>
      <c r="C193" s="30" t="s">
        <v>16</v>
      </c>
      <c r="D193" s="31">
        <v>40</v>
      </c>
      <c r="E193" s="31">
        <v>22</v>
      </c>
      <c r="F193" s="31">
        <v>2</v>
      </c>
      <c r="G193" s="31">
        <v>2</v>
      </c>
      <c r="H193" s="31">
        <v>5</v>
      </c>
      <c r="I193" s="32">
        <v>350</v>
      </c>
      <c r="J193" s="33">
        <v>9.0909090909090912E-2</v>
      </c>
      <c r="K193" s="61">
        <v>0</v>
      </c>
      <c r="L193" s="32">
        <v>15.91</v>
      </c>
      <c r="M193" s="34">
        <v>1</v>
      </c>
      <c r="N193" s="31">
        <v>2</v>
      </c>
      <c r="O193" s="31">
        <v>1</v>
      </c>
      <c r="P193" s="30" t="s">
        <v>19</v>
      </c>
      <c r="Q193" s="75">
        <v>20170319</v>
      </c>
      <c r="R193" s="71">
        <f t="shared" ref="R192:R204" si="71">I193/H193</f>
        <v>70</v>
      </c>
      <c r="S193" s="71">
        <v>53</v>
      </c>
      <c r="T193" s="46">
        <v>0.05</v>
      </c>
      <c r="U193" s="71">
        <f t="shared" ref="U192:U204" si="72">V193*T193</f>
        <v>13.25</v>
      </c>
      <c r="V193" s="71">
        <f t="shared" ref="V192:V204" si="73">H193*S193</f>
        <v>265</v>
      </c>
      <c r="W193" s="71">
        <v>4</v>
      </c>
      <c r="X193" s="71">
        <v>1.2</v>
      </c>
      <c r="Y193" s="70">
        <f t="shared" ref="Y192:Y204" si="74">(I193-V193-W193-X193-U193)</f>
        <v>66.55</v>
      </c>
      <c r="Z193" s="5">
        <f t="shared" ref="Z192:Z204" si="75">(Y193/V193)</f>
        <v>0.25113207547169808</v>
      </c>
      <c r="AA193" s="73">
        <f>SUM(Y193:Y204)</f>
        <v>403.62</v>
      </c>
    </row>
    <row r="194" spans="1:27" x14ac:dyDescent="0.15">
      <c r="A194" s="30" t="s">
        <v>144</v>
      </c>
      <c r="B194" s="30" t="s">
        <v>145</v>
      </c>
      <c r="C194" s="30" t="s">
        <v>16</v>
      </c>
      <c r="D194" s="31">
        <v>14</v>
      </c>
      <c r="E194" s="31">
        <v>5</v>
      </c>
      <c r="F194" s="31">
        <v>1</v>
      </c>
      <c r="G194" s="31">
        <v>1</v>
      </c>
      <c r="H194" s="31">
        <v>4</v>
      </c>
      <c r="I194" s="32">
        <v>51.6</v>
      </c>
      <c r="J194" s="33">
        <v>0.2</v>
      </c>
      <c r="K194" s="61">
        <v>0</v>
      </c>
      <c r="L194" s="32">
        <v>10.32</v>
      </c>
      <c r="M194" s="34">
        <v>1</v>
      </c>
      <c r="N194" s="61">
        <v>0</v>
      </c>
      <c r="O194" s="61">
        <v>0</v>
      </c>
      <c r="P194" s="30" t="s">
        <v>61</v>
      </c>
      <c r="Q194" s="75"/>
      <c r="R194" s="71">
        <f t="shared" si="71"/>
        <v>12.9</v>
      </c>
      <c r="S194" s="71">
        <v>7.5</v>
      </c>
      <c r="T194" s="46">
        <v>0.05</v>
      </c>
      <c r="U194" s="71">
        <f t="shared" si="72"/>
        <v>1.5</v>
      </c>
      <c r="V194" s="71">
        <f t="shared" si="73"/>
        <v>30</v>
      </c>
      <c r="W194" s="71">
        <v>4</v>
      </c>
      <c r="X194" s="71">
        <v>1.2</v>
      </c>
      <c r="Y194" s="70">
        <f t="shared" si="74"/>
        <v>14.900000000000002</v>
      </c>
      <c r="Z194" s="5">
        <f t="shared" si="75"/>
        <v>0.49666666666666676</v>
      </c>
      <c r="AA194" s="74"/>
    </row>
    <row r="195" spans="1:27" x14ac:dyDescent="0.15">
      <c r="A195" s="30" t="s">
        <v>20</v>
      </c>
      <c r="B195" s="30" t="s">
        <v>21</v>
      </c>
      <c r="C195" s="30" t="s">
        <v>16</v>
      </c>
      <c r="D195" s="31">
        <v>4</v>
      </c>
      <c r="E195" s="31">
        <v>3</v>
      </c>
      <c r="F195" s="31">
        <v>2</v>
      </c>
      <c r="G195" s="31">
        <v>2</v>
      </c>
      <c r="H195" s="31">
        <v>3</v>
      </c>
      <c r="I195" s="60">
        <v>0</v>
      </c>
      <c r="J195" s="33">
        <v>0.66666666666666663</v>
      </c>
      <c r="K195" s="61">
        <v>0</v>
      </c>
      <c r="L195" s="60">
        <v>0</v>
      </c>
      <c r="M195" s="34">
        <v>1</v>
      </c>
      <c r="N195" s="31">
        <v>1</v>
      </c>
      <c r="O195" s="61">
        <v>0</v>
      </c>
      <c r="P195" s="30" t="s">
        <v>22</v>
      </c>
      <c r="Q195" s="75"/>
      <c r="R195" s="71">
        <f t="shared" si="71"/>
        <v>0</v>
      </c>
      <c r="S195" s="71">
        <v>3.5</v>
      </c>
      <c r="T195" s="46">
        <v>0.08</v>
      </c>
      <c r="U195" s="71">
        <f t="shared" si="72"/>
        <v>0.84</v>
      </c>
      <c r="V195" s="71">
        <f t="shared" si="73"/>
        <v>10.5</v>
      </c>
      <c r="W195" s="71">
        <v>4</v>
      </c>
      <c r="X195" s="71">
        <v>1.2</v>
      </c>
      <c r="Y195" s="70">
        <f t="shared" si="74"/>
        <v>-16.54</v>
      </c>
      <c r="Z195" s="5">
        <f t="shared" si="75"/>
        <v>-1.5752380952380951</v>
      </c>
      <c r="AA195" s="74"/>
    </row>
    <row r="196" spans="1:27" x14ac:dyDescent="0.15">
      <c r="A196" s="30" t="s">
        <v>123</v>
      </c>
      <c r="B196" s="30" t="s">
        <v>182</v>
      </c>
      <c r="C196" s="30" t="s">
        <v>16</v>
      </c>
      <c r="D196" s="31">
        <v>4</v>
      </c>
      <c r="E196" s="31">
        <v>3</v>
      </c>
      <c r="F196" s="31">
        <v>1</v>
      </c>
      <c r="G196" s="31">
        <v>1</v>
      </c>
      <c r="H196" s="31">
        <v>2</v>
      </c>
      <c r="I196" s="32">
        <v>112</v>
      </c>
      <c r="J196" s="33">
        <v>0.33333333333333331</v>
      </c>
      <c r="K196" s="61">
        <v>0</v>
      </c>
      <c r="L196" s="32">
        <v>37.33</v>
      </c>
      <c r="M196" s="33">
        <v>0.89</v>
      </c>
      <c r="N196" s="31">
        <v>2</v>
      </c>
      <c r="O196" s="61">
        <v>0</v>
      </c>
      <c r="P196" s="30" t="s">
        <v>43</v>
      </c>
      <c r="Q196" s="75"/>
      <c r="R196" s="71">
        <f t="shared" si="71"/>
        <v>56</v>
      </c>
      <c r="S196" s="71">
        <v>18</v>
      </c>
      <c r="T196" s="46">
        <v>0.08</v>
      </c>
      <c r="U196" s="71">
        <f t="shared" si="72"/>
        <v>2.88</v>
      </c>
      <c r="V196" s="71">
        <f t="shared" si="73"/>
        <v>36</v>
      </c>
      <c r="W196" s="71">
        <v>4</v>
      </c>
      <c r="X196" s="71">
        <v>1.2</v>
      </c>
      <c r="Y196" s="70">
        <f t="shared" si="74"/>
        <v>67.92</v>
      </c>
      <c r="Z196" s="5">
        <f t="shared" si="75"/>
        <v>1.8866666666666667</v>
      </c>
      <c r="AA196" s="74"/>
    </row>
    <row r="197" spans="1:27" x14ac:dyDescent="0.15">
      <c r="A197" s="30" t="s">
        <v>134</v>
      </c>
      <c r="B197" s="30" t="s">
        <v>180</v>
      </c>
      <c r="C197" s="30" t="s">
        <v>16</v>
      </c>
      <c r="D197" s="31">
        <v>26</v>
      </c>
      <c r="E197" s="31">
        <v>15</v>
      </c>
      <c r="F197" s="31">
        <v>2</v>
      </c>
      <c r="G197" s="31">
        <v>2</v>
      </c>
      <c r="H197" s="31">
        <v>2</v>
      </c>
      <c r="I197" s="32">
        <v>98</v>
      </c>
      <c r="J197" s="33">
        <v>0.13333333333333333</v>
      </c>
      <c r="K197" s="31">
        <v>1</v>
      </c>
      <c r="L197" s="32">
        <v>6.53</v>
      </c>
      <c r="M197" s="33">
        <v>0</v>
      </c>
      <c r="N197" s="31">
        <v>1</v>
      </c>
      <c r="O197" s="31">
        <v>1</v>
      </c>
      <c r="P197" s="30" t="s">
        <v>19</v>
      </c>
      <c r="Q197" s="75"/>
      <c r="R197" s="71">
        <f t="shared" si="71"/>
        <v>49</v>
      </c>
      <c r="S197" s="71">
        <v>27</v>
      </c>
      <c r="T197" s="46">
        <v>0.05</v>
      </c>
      <c r="U197" s="71">
        <f t="shared" si="72"/>
        <v>2.7</v>
      </c>
      <c r="V197" s="71">
        <f t="shared" si="73"/>
        <v>54</v>
      </c>
      <c r="W197" s="71">
        <v>4</v>
      </c>
      <c r="X197" s="71">
        <v>1.2</v>
      </c>
      <c r="Y197" s="70">
        <f t="shared" si="74"/>
        <v>36.099999999999994</v>
      </c>
      <c r="Z197" s="5">
        <f t="shared" si="75"/>
        <v>0.6685185185185184</v>
      </c>
      <c r="AA197" s="74"/>
    </row>
    <row r="198" spans="1:27" x14ac:dyDescent="0.15">
      <c r="A198" s="30" t="s">
        <v>83</v>
      </c>
      <c r="B198" s="30" t="s">
        <v>146</v>
      </c>
      <c r="C198" s="30" t="s">
        <v>16</v>
      </c>
      <c r="D198" s="31">
        <v>23</v>
      </c>
      <c r="E198" s="31">
        <v>4</v>
      </c>
      <c r="F198" s="31">
        <v>2</v>
      </c>
      <c r="G198" s="31">
        <v>2</v>
      </c>
      <c r="H198" s="31">
        <v>2</v>
      </c>
      <c r="I198" s="32">
        <v>56</v>
      </c>
      <c r="J198" s="33">
        <v>0.5</v>
      </c>
      <c r="K198" s="61">
        <v>0</v>
      </c>
      <c r="L198" s="32">
        <v>14</v>
      </c>
      <c r="M198" s="34">
        <v>1</v>
      </c>
      <c r="N198" s="61">
        <v>0</v>
      </c>
      <c r="O198" s="61">
        <v>0</v>
      </c>
      <c r="P198" s="30" t="s">
        <v>47</v>
      </c>
      <c r="Q198" s="75"/>
      <c r="R198" s="71">
        <f t="shared" si="71"/>
        <v>28</v>
      </c>
      <c r="S198" s="71">
        <v>12</v>
      </c>
      <c r="T198" s="46">
        <v>0.08</v>
      </c>
      <c r="U198" s="71">
        <f t="shared" si="72"/>
        <v>1.92</v>
      </c>
      <c r="V198" s="71">
        <f t="shared" si="73"/>
        <v>24</v>
      </c>
      <c r="W198" s="71">
        <v>4</v>
      </c>
      <c r="X198" s="71">
        <v>1.2</v>
      </c>
      <c r="Y198" s="70">
        <f t="shared" si="74"/>
        <v>24.880000000000003</v>
      </c>
      <c r="Z198" s="5">
        <f t="shared" si="75"/>
        <v>1.0366666666666668</v>
      </c>
      <c r="AA198" s="74"/>
    </row>
    <row r="199" spans="1:27" x14ac:dyDescent="0.15">
      <c r="A199" s="30" t="s">
        <v>120</v>
      </c>
      <c r="B199" s="30" t="s">
        <v>115</v>
      </c>
      <c r="C199" s="30" t="s">
        <v>16</v>
      </c>
      <c r="D199" s="31">
        <v>14</v>
      </c>
      <c r="E199" s="31">
        <v>3</v>
      </c>
      <c r="F199" s="31">
        <v>1</v>
      </c>
      <c r="G199" s="31">
        <v>1</v>
      </c>
      <c r="H199" s="31">
        <v>1</v>
      </c>
      <c r="I199" s="32">
        <v>45</v>
      </c>
      <c r="J199" s="33">
        <v>0.33333333333333331</v>
      </c>
      <c r="K199" s="61">
        <v>0</v>
      </c>
      <c r="L199" s="32">
        <v>15</v>
      </c>
      <c r="M199" s="33">
        <v>0</v>
      </c>
      <c r="N199" s="61">
        <v>0</v>
      </c>
      <c r="O199" s="61">
        <v>0</v>
      </c>
      <c r="P199" s="30" t="s">
        <v>26</v>
      </c>
      <c r="Q199" s="75"/>
      <c r="R199" s="71">
        <f t="shared" si="71"/>
        <v>45</v>
      </c>
      <c r="S199" s="71">
        <v>17</v>
      </c>
      <c r="T199" s="46">
        <v>0.08</v>
      </c>
      <c r="U199" s="71">
        <f t="shared" si="72"/>
        <v>1.36</v>
      </c>
      <c r="V199" s="71">
        <f t="shared" si="73"/>
        <v>17</v>
      </c>
      <c r="W199" s="71">
        <v>4</v>
      </c>
      <c r="X199" s="71">
        <v>1.2</v>
      </c>
      <c r="Y199" s="70">
        <f t="shared" si="74"/>
        <v>21.44</v>
      </c>
      <c r="Z199" s="5">
        <f t="shared" si="75"/>
        <v>1.2611764705882353</v>
      </c>
      <c r="AA199" s="74"/>
    </row>
    <row r="200" spans="1:27" x14ac:dyDescent="0.15">
      <c r="A200" s="30" t="s">
        <v>183</v>
      </c>
      <c r="B200" s="30" t="s">
        <v>28</v>
      </c>
      <c r="C200" s="30" t="s">
        <v>16</v>
      </c>
      <c r="D200" s="31">
        <v>1</v>
      </c>
      <c r="E200" s="31">
        <v>1</v>
      </c>
      <c r="F200" s="31">
        <v>1</v>
      </c>
      <c r="G200" s="31">
        <v>1</v>
      </c>
      <c r="H200" s="31">
        <v>1</v>
      </c>
      <c r="I200" s="32">
        <v>158</v>
      </c>
      <c r="J200" s="34">
        <v>1</v>
      </c>
      <c r="K200" s="61">
        <v>0</v>
      </c>
      <c r="L200" s="32">
        <v>158</v>
      </c>
      <c r="M200" s="34">
        <v>1</v>
      </c>
      <c r="N200" s="61">
        <v>0</v>
      </c>
      <c r="O200" s="61">
        <v>0</v>
      </c>
      <c r="P200" s="30" t="s">
        <v>29</v>
      </c>
      <c r="Q200" s="75"/>
      <c r="R200" s="71">
        <f t="shared" si="71"/>
        <v>158</v>
      </c>
      <c r="S200" s="71">
        <v>40</v>
      </c>
      <c r="T200" s="46">
        <v>0.08</v>
      </c>
      <c r="U200" s="71">
        <f t="shared" si="72"/>
        <v>3.2</v>
      </c>
      <c r="V200" s="71">
        <f t="shared" si="73"/>
        <v>40</v>
      </c>
      <c r="W200" s="71">
        <v>4</v>
      </c>
      <c r="X200" s="71">
        <v>1.2</v>
      </c>
      <c r="Y200" s="70">
        <f t="shared" si="74"/>
        <v>109.6</v>
      </c>
      <c r="Z200" s="5">
        <f t="shared" si="75"/>
        <v>2.7399999999999998</v>
      </c>
      <c r="AA200" s="74"/>
    </row>
    <row r="201" spans="1:27" x14ac:dyDescent="0.15">
      <c r="A201" s="30" t="s">
        <v>184</v>
      </c>
      <c r="B201" s="30" t="s">
        <v>185</v>
      </c>
      <c r="C201" s="30" t="s">
        <v>16</v>
      </c>
      <c r="D201" s="31">
        <v>2</v>
      </c>
      <c r="E201" s="31">
        <v>2</v>
      </c>
      <c r="F201" s="31">
        <v>1</v>
      </c>
      <c r="G201" s="31">
        <v>1</v>
      </c>
      <c r="H201" s="31">
        <v>1</v>
      </c>
      <c r="I201" s="32">
        <v>24</v>
      </c>
      <c r="J201" s="33">
        <v>0.5</v>
      </c>
      <c r="K201" s="61">
        <v>0</v>
      </c>
      <c r="L201" s="32">
        <v>12</v>
      </c>
      <c r="M201" s="33">
        <v>0</v>
      </c>
      <c r="N201" s="31">
        <v>1</v>
      </c>
      <c r="O201" s="61">
        <v>0</v>
      </c>
      <c r="P201" s="30" t="s">
        <v>19</v>
      </c>
      <c r="Q201" s="75"/>
      <c r="R201" s="71">
        <f t="shared" si="71"/>
        <v>24</v>
      </c>
      <c r="S201" s="71">
        <v>11</v>
      </c>
      <c r="T201" s="46">
        <v>0.05</v>
      </c>
      <c r="U201" s="71">
        <f t="shared" si="72"/>
        <v>0.55000000000000004</v>
      </c>
      <c r="V201" s="71">
        <f t="shared" si="73"/>
        <v>11</v>
      </c>
      <c r="W201" s="71">
        <v>4</v>
      </c>
      <c r="X201" s="71">
        <v>1.2</v>
      </c>
      <c r="Y201" s="70">
        <f t="shared" si="74"/>
        <v>7.25</v>
      </c>
      <c r="Z201" s="5">
        <f t="shared" si="75"/>
        <v>0.65909090909090906</v>
      </c>
      <c r="AA201" s="74"/>
    </row>
    <row r="202" spans="1:27" x14ac:dyDescent="0.15">
      <c r="A202" s="30" t="s">
        <v>24</v>
      </c>
      <c r="B202" s="30" t="s">
        <v>115</v>
      </c>
      <c r="C202" s="30" t="s">
        <v>16</v>
      </c>
      <c r="D202" s="31">
        <v>24</v>
      </c>
      <c r="E202" s="31">
        <v>13</v>
      </c>
      <c r="F202" s="31">
        <v>1</v>
      </c>
      <c r="G202" s="31">
        <v>1</v>
      </c>
      <c r="H202" s="31">
        <v>1</v>
      </c>
      <c r="I202" s="32">
        <v>39</v>
      </c>
      <c r="J202" s="33">
        <v>7.6923076923076927E-2</v>
      </c>
      <c r="K202" s="61">
        <v>0</v>
      </c>
      <c r="L202" s="32">
        <v>3</v>
      </c>
      <c r="M202" s="34">
        <v>1</v>
      </c>
      <c r="N202" s="61">
        <v>0</v>
      </c>
      <c r="O202" s="61">
        <v>0</v>
      </c>
      <c r="P202" s="30" t="s">
        <v>26</v>
      </c>
      <c r="Q202" s="75"/>
      <c r="R202" s="71">
        <f t="shared" si="71"/>
        <v>39</v>
      </c>
      <c r="S202" s="71">
        <v>17</v>
      </c>
      <c r="T202" s="46">
        <v>0.08</v>
      </c>
      <c r="U202" s="71">
        <f t="shared" si="72"/>
        <v>1.36</v>
      </c>
      <c r="V202" s="71">
        <f t="shared" si="73"/>
        <v>17</v>
      </c>
      <c r="W202" s="71">
        <v>4</v>
      </c>
      <c r="X202" s="71">
        <v>1.2</v>
      </c>
      <c r="Y202" s="70">
        <f t="shared" si="74"/>
        <v>15.440000000000001</v>
      </c>
      <c r="Z202" s="5">
        <f t="shared" si="75"/>
        <v>0.90823529411764714</v>
      </c>
      <c r="AA202" s="74"/>
    </row>
    <row r="203" spans="1:27" x14ac:dyDescent="0.15">
      <c r="A203" s="30" t="s">
        <v>186</v>
      </c>
      <c r="B203" s="30" t="s">
        <v>187</v>
      </c>
      <c r="C203" s="30" t="s">
        <v>16</v>
      </c>
      <c r="D203" s="31">
        <v>6</v>
      </c>
      <c r="E203" s="31">
        <v>3</v>
      </c>
      <c r="F203" s="31">
        <v>1</v>
      </c>
      <c r="G203" s="31">
        <v>1</v>
      </c>
      <c r="H203" s="31">
        <v>1</v>
      </c>
      <c r="I203" s="32">
        <v>45</v>
      </c>
      <c r="J203" s="33">
        <v>0.33333333333333331</v>
      </c>
      <c r="K203" s="61">
        <v>0</v>
      </c>
      <c r="L203" s="32">
        <v>15</v>
      </c>
      <c r="M203" s="34">
        <v>1</v>
      </c>
      <c r="N203" s="61">
        <v>0</v>
      </c>
      <c r="O203" s="61">
        <v>0</v>
      </c>
      <c r="P203" s="30" t="s">
        <v>64</v>
      </c>
      <c r="Q203" s="75"/>
      <c r="R203" s="71">
        <f t="shared" si="71"/>
        <v>45</v>
      </c>
      <c r="S203" s="71">
        <v>22</v>
      </c>
      <c r="T203" s="46">
        <v>0.08</v>
      </c>
      <c r="U203" s="71">
        <f t="shared" si="72"/>
        <v>1.76</v>
      </c>
      <c r="V203" s="71">
        <f t="shared" si="73"/>
        <v>22</v>
      </c>
      <c r="W203" s="71">
        <v>4</v>
      </c>
      <c r="X203" s="71">
        <v>1.2</v>
      </c>
      <c r="Y203" s="70">
        <f t="shared" si="74"/>
        <v>16.04</v>
      </c>
      <c r="Z203" s="5">
        <f t="shared" si="75"/>
        <v>0.72909090909090901</v>
      </c>
      <c r="AA203" s="74"/>
    </row>
    <row r="204" spans="1:27" x14ac:dyDescent="0.15">
      <c r="A204" s="30" t="s">
        <v>41</v>
      </c>
      <c r="B204" s="30" t="s">
        <v>179</v>
      </c>
      <c r="C204" s="30" t="s">
        <v>16</v>
      </c>
      <c r="D204" s="31">
        <v>19</v>
      </c>
      <c r="E204" s="31">
        <v>13</v>
      </c>
      <c r="F204" s="31">
        <v>1</v>
      </c>
      <c r="G204" s="31">
        <v>1</v>
      </c>
      <c r="H204" s="31">
        <v>1</v>
      </c>
      <c r="I204" s="32">
        <v>69</v>
      </c>
      <c r="J204" s="33">
        <v>7.6923076923076927E-2</v>
      </c>
      <c r="K204" s="61">
        <v>0</v>
      </c>
      <c r="L204" s="32">
        <v>5.31</v>
      </c>
      <c r="M204" s="33">
        <v>0.75</v>
      </c>
      <c r="N204" s="31">
        <v>2</v>
      </c>
      <c r="O204" s="61">
        <v>0</v>
      </c>
      <c r="P204" s="30" t="s">
        <v>43</v>
      </c>
      <c r="Q204" s="75"/>
      <c r="R204" s="71">
        <f t="shared" si="71"/>
        <v>69</v>
      </c>
      <c r="S204" s="71">
        <v>22</v>
      </c>
      <c r="T204" s="46">
        <v>0.08</v>
      </c>
      <c r="U204" s="71">
        <f t="shared" si="72"/>
        <v>1.76</v>
      </c>
      <c r="V204" s="71">
        <f t="shared" si="73"/>
        <v>22</v>
      </c>
      <c r="W204" s="71">
        <v>4</v>
      </c>
      <c r="X204" s="71">
        <v>1.2</v>
      </c>
      <c r="Y204" s="70">
        <f t="shared" si="74"/>
        <v>40.04</v>
      </c>
      <c r="Z204" s="5">
        <f t="shared" si="75"/>
        <v>1.82</v>
      </c>
      <c r="AA204" s="74"/>
    </row>
  </sheetData>
  <autoFilter ref="A1:Z1"/>
  <mergeCells count="40">
    <mergeCell ref="Q193:Q204"/>
    <mergeCell ref="AA193:AA204"/>
    <mergeCell ref="Q86:Q97"/>
    <mergeCell ref="Q99:Q104"/>
    <mergeCell ref="Q106:Q114"/>
    <mergeCell ref="Q185:Q191"/>
    <mergeCell ref="AA185:AA191"/>
    <mergeCell ref="AA29:AA36"/>
    <mergeCell ref="AA21:AA27"/>
    <mergeCell ref="Q75:Q84"/>
    <mergeCell ref="Q38:Q46"/>
    <mergeCell ref="AA75:AA84"/>
    <mergeCell ref="AA62:AA73"/>
    <mergeCell ref="AA48:AA60"/>
    <mergeCell ref="Q21:Q27"/>
    <mergeCell ref="Q62:Q73"/>
    <mergeCell ref="Q29:Q36"/>
    <mergeCell ref="Q48:Q60"/>
    <mergeCell ref="Q2:Q6"/>
    <mergeCell ref="AA2:AA6"/>
    <mergeCell ref="AA8:AA13"/>
    <mergeCell ref="Q8:Q13"/>
    <mergeCell ref="AA14:AA19"/>
    <mergeCell ref="Q15:Q19"/>
    <mergeCell ref="Q172:Q183"/>
    <mergeCell ref="AA172:AA183"/>
    <mergeCell ref="Q154:Q164"/>
    <mergeCell ref="AA154:AA164"/>
    <mergeCell ref="AA38:AA46"/>
    <mergeCell ref="AA86:AA97"/>
    <mergeCell ref="AA99:AA104"/>
    <mergeCell ref="Q145:Q152"/>
    <mergeCell ref="AA145:AA152"/>
    <mergeCell ref="AA106:AA114"/>
    <mergeCell ref="Q116:Q129"/>
    <mergeCell ref="AA116:AA129"/>
    <mergeCell ref="Q131:Q143"/>
    <mergeCell ref="AA131:AA143"/>
    <mergeCell ref="Q166:Q170"/>
    <mergeCell ref="AA166:AA170"/>
  </mergeCells>
  <phoneticPr fontId="1" type="noConversion"/>
  <conditionalFormatting sqref="A75:A84">
    <cfRule type="duplicateValues" dxfId="0" priority="1" stopIfTrue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2017-03-20T02:21:25Z</dcterms:modified>
</cp:coreProperties>
</file>