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Sheet1!$A$1:$Z$1</definedName>
  </definedNames>
  <calcPr calcId="152511"/>
</workbook>
</file>

<file path=xl/calcChain.xml><?xml version="1.0" encoding="utf-8"?>
<calcChain xmlns="http://schemas.openxmlformats.org/spreadsheetml/2006/main">
  <c r="V133" i="1" l="1"/>
  <c r="U133" i="1" s="1"/>
  <c r="Y133" i="1" s="1"/>
  <c r="Z133" i="1" s="1"/>
  <c r="R131" i="1"/>
  <c r="V131" i="1"/>
  <c r="U131" i="1" s="1"/>
  <c r="Y131" i="1" s="1"/>
  <c r="Z131" i="1" s="1"/>
  <c r="R132" i="1"/>
  <c r="V132" i="1"/>
  <c r="U132" i="1" s="1"/>
  <c r="Y132" i="1" s="1"/>
  <c r="Z132" i="1" s="1"/>
  <c r="R133" i="1"/>
  <c r="R134" i="1"/>
  <c r="V134" i="1"/>
  <c r="U134" i="1" s="1"/>
  <c r="Y134" i="1" s="1"/>
  <c r="Z134" i="1" s="1"/>
  <c r="R135" i="1"/>
  <c r="V135" i="1"/>
  <c r="U135" i="1" s="1"/>
  <c r="Y135" i="1" s="1"/>
  <c r="Z135" i="1" s="1"/>
  <c r="R136" i="1"/>
  <c r="V136" i="1"/>
  <c r="U136" i="1" s="1"/>
  <c r="Y136" i="1" s="1"/>
  <c r="Z136" i="1" s="1"/>
  <c r="R137" i="1"/>
  <c r="V137" i="1"/>
  <c r="U137" i="1" s="1"/>
  <c r="Y137" i="1" s="1"/>
  <c r="Z137" i="1" s="1"/>
  <c r="R138" i="1"/>
  <c r="V138" i="1"/>
  <c r="U138" i="1" s="1"/>
  <c r="Y138" i="1" s="1"/>
  <c r="Z138" i="1" s="1"/>
  <c r="R139" i="1"/>
  <c r="V139" i="1"/>
  <c r="U139" i="1" s="1"/>
  <c r="Y139" i="1" s="1"/>
  <c r="Z139" i="1" s="1"/>
  <c r="R140" i="1"/>
  <c r="V140" i="1"/>
  <c r="U140" i="1" s="1"/>
  <c r="Y140" i="1" s="1"/>
  <c r="Z140" i="1" s="1"/>
  <c r="R141" i="1"/>
  <c r="V141" i="1"/>
  <c r="U141" i="1" s="1"/>
  <c r="Y141" i="1" s="1"/>
  <c r="Z141" i="1" s="1"/>
  <c r="R142" i="1"/>
  <c r="V142" i="1"/>
  <c r="U142" i="1" s="1"/>
  <c r="Y142" i="1" s="1"/>
  <c r="Z142" i="1" s="1"/>
  <c r="R143" i="1"/>
  <c r="V143" i="1"/>
  <c r="U143" i="1" s="1"/>
  <c r="Y143" i="1" s="1"/>
  <c r="Z143" i="1" s="1"/>
  <c r="AA131" i="1" l="1"/>
  <c r="U97" i="1"/>
  <c r="V97" i="1"/>
  <c r="R97" i="1"/>
  <c r="U96" i="1"/>
  <c r="V96" i="1"/>
  <c r="R96" i="1"/>
  <c r="U95" i="1"/>
  <c r="V95" i="1"/>
  <c r="R95" i="1"/>
  <c r="U94" i="1"/>
  <c r="V94" i="1"/>
  <c r="R94" i="1"/>
  <c r="U93" i="1"/>
  <c r="V93" i="1"/>
  <c r="R93" i="1"/>
  <c r="U92" i="1"/>
  <c r="V92" i="1"/>
  <c r="R92" i="1"/>
  <c r="U91" i="1"/>
  <c r="V91" i="1"/>
  <c r="R91" i="1"/>
  <c r="U89" i="1"/>
  <c r="V89" i="1"/>
  <c r="R89" i="1"/>
  <c r="U88" i="1"/>
  <c r="V88" i="1"/>
  <c r="R88" i="1"/>
  <c r="U87" i="1"/>
  <c r="V87" i="1"/>
  <c r="R87" i="1"/>
  <c r="U86" i="1"/>
  <c r="V86" i="1"/>
  <c r="R86" i="1"/>
  <c r="Y86" i="1" l="1"/>
  <c r="Y88" i="1"/>
  <c r="Z88" i="1" s="1"/>
  <c r="Y91" i="1"/>
  <c r="Z91" i="1" s="1"/>
  <c r="Y93" i="1"/>
  <c r="Z93" i="1" s="1"/>
  <c r="Y95" i="1"/>
  <c r="Z95" i="1" s="1"/>
  <c r="Y97" i="1"/>
  <c r="Z97" i="1" s="1"/>
  <c r="Y87" i="1"/>
  <c r="Z87" i="1" s="1"/>
  <c r="Y89" i="1"/>
  <c r="Z89" i="1" s="1"/>
  <c r="Y92" i="1"/>
  <c r="Z92" i="1" s="1"/>
  <c r="Y94" i="1"/>
  <c r="Z94" i="1" s="1"/>
  <c r="Y96" i="1"/>
  <c r="Z96" i="1" s="1"/>
  <c r="Z86" i="1"/>
  <c r="AA86" i="1" l="1"/>
  <c r="R116" i="1"/>
  <c r="V116" i="1"/>
  <c r="U116" i="1" s="1"/>
  <c r="Y116" i="1" s="1"/>
  <c r="Z116" i="1" s="1"/>
  <c r="R117" i="1"/>
  <c r="V117" i="1"/>
  <c r="U117" i="1" s="1"/>
  <c r="Y117" i="1" s="1"/>
  <c r="Z117" i="1" s="1"/>
  <c r="R118" i="1"/>
  <c r="V118" i="1"/>
  <c r="U118" i="1" s="1"/>
  <c r="Y118" i="1" s="1"/>
  <c r="Z118" i="1" s="1"/>
  <c r="R119" i="1"/>
  <c r="V119" i="1"/>
  <c r="U119" i="1" s="1"/>
  <c r="Y119" i="1" s="1"/>
  <c r="Z119" i="1" s="1"/>
  <c r="R120" i="1"/>
  <c r="V120" i="1"/>
  <c r="U120" i="1" s="1"/>
  <c r="Y120" i="1" s="1"/>
  <c r="Z120" i="1" s="1"/>
  <c r="R121" i="1"/>
  <c r="V121" i="1"/>
  <c r="U121" i="1" s="1"/>
  <c r="Y121" i="1" s="1"/>
  <c r="Z121" i="1" s="1"/>
  <c r="R122" i="1"/>
  <c r="V122" i="1"/>
  <c r="U122" i="1" s="1"/>
  <c r="Y122" i="1" s="1"/>
  <c r="Z122" i="1" s="1"/>
  <c r="R123" i="1"/>
  <c r="V123" i="1"/>
  <c r="U123" i="1" s="1"/>
  <c r="Y123" i="1" s="1"/>
  <c r="Z123" i="1" s="1"/>
  <c r="R124" i="1"/>
  <c r="V124" i="1"/>
  <c r="U124" i="1" s="1"/>
  <c r="Y124" i="1" s="1"/>
  <c r="Z124" i="1" s="1"/>
  <c r="R125" i="1"/>
  <c r="V125" i="1"/>
  <c r="U125" i="1" s="1"/>
  <c r="Y125" i="1" s="1"/>
  <c r="Z125" i="1" s="1"/>
  <c r="R126" i="1"/>
  <c r="V126" i="1"/>
  <c r="U126" i="1" s="1"/>
  <c r="Y126" i="1" s="1"/>
  <c r="Z126" i="1" s="1"/>
  <c r="R127" i="1"/>
  <c r="V127" i="1"/>
  <c r="U127" i="1" s="1"/>
  <c r="Y127" i="1" s="1"/>
  <c r="Z127" i="1" s="1"/>
  <c r="R128" i="1"/>
  <c r="V128" i="1"/>
  <c r="U128" i="1" s="1"/>
  <c r="Y128" i="1" s="1"/>
  <c r="Z128" i="1" s="1"/>
  <c r="R129" i="1"/>
  <c r="V129" i="1"/>
  <c r="U129" i="1" s="1"/>
  <c r="Y129" i="1" s="1"/>
  <c r="Z129" i="1" s="1"/>
  <c r="R106" i="1"/>
  <c r="V106" i="1"/>
  <c r="U106" i="1" s="1"/>
  <c r="Y106" i="1" s="1"/>
  <c r="Z106" i="1" s="1"/>
  <c r="R107" i="1"/>
  <c r="R108" i="1"/>
  <c r="V108" i="1"/>
  <c r="U108" i="1" s="1"/>
  <c r="Y108" i="1" s="1"/>
  <c r="Z108" i="1" s="1"/>
  <c r="R109" i="1"/>
  <c r="V109" i="1"/>
  <c r="U109" i="1" s="1"/>
  <c r="Y109" i="1" s="1"/>
  <c r="Z109" i="1" s="1"/>
  <c r="R110" i="1"/>
  <c r="V110" i="1"/>
  <c r="U110" i="1" s="1"/>
  <c r="Y110" i="1" s="1"/>
  <c r="Z110" i="1" s="1"/>
  <c r="R111" i="1"/>
  <c r="V111" i="1"/>
  <c r="U111" i="1" s="1"/>
  <c r="Y111" i="1" s="1"/>
  <c r="Z111" i="1" s="1"/>
  <c r="R112" i="1"/>
  <c r="V112" i="1"/>
  <c r="U112" i="1" s="1"/>
  <c r="Y112" i="1" s="1"/>
  <c r="Z112" i="1" s="1"/>
  <c r="R113" i="1"/>
  <c r="V113" i="1"/>
  <c r="U113" i="1" s="1"/>
  <c r="Y113" i="1" s="1"/>
  <c r="Z113" i="1" s="1"/>
  <c r="R114" i="1"/>
  <c r="V114" i="1"/>
  <c r="U114" i="1" s="1"/>
  <c r="Y114" i="1" s="1"/>
  <c r="Z114" i="1" s="1"/>
  <c r="AA106" i="1" l="1"/>
  <c r="AA116" i="1"/>
  <c r="V100" i="1"/>
  <c r="U100" i="1" s="1"/>
  <c r="Y100" i="1" s="1"/>
  <c r="V101" i="1"/>
  <c r="V102" i="1"/>
  <c r="U102" i="1" s="1"/>
  <c r="Y102" i="1" s="1"/>
  <c r="V103" i="1"/>
  <c r="U103" i="1" s="1"/>
  <c r="V104" i="1"/>
  <c r="U104" i="1" s="1"/>
  <c r="Y104" i="1" s="1"/>
  <c r="R99" i="1"/>
  <c r="R100" i="1"/>
  <c r="R101" i="1"/>
  <c r="R102" i="1"/>
  <c r="R103" i="1"/>
  <c r="R104" i="1"/>
  <c r="Y103" i="1" l="1"/>
  <c r="U101" i="1"/>
  <c r="Y101" i="1" s="1"/>
  <c r="Z103" i="1"/>
  <c r="Z104" i="1"/>
  <c r="Z102" i="1"/>
  <c r="Z100" i="1"/>
  <c r="V75" i="1"/>
  <c r="V77" i="1"/>
  <c r="U77" i="1" s="1"/>
  <c r="V78" i="1"/>
  <c r="V79" i="1"/>
  <c r="U79" i="1" s="1"/>
  <c r="Y79" i="1" s="1"/>
  <c r="Z79" i="1" s="1"/>
  <c r="V80" i="1"/>
  <c r="V81" i="1"/>
  <c r="U81" i="1" s="1"/>
  <c r="V82" i="1"/>
  <c r="V83" i="1"/>
  <c r="U83" i="1" s="1"/>
  <c r="Y83" i="1" s="1"/>
  <c r="Z83" i="1" s="1"/>
  <c r="V84" i="1"/>
  <c r="R75" i="1"/>
  <c r="R76" i="1"/>
  <c r="R77" i="1"/>
  <c r="R78" i="1"/>
  <c r="R79" i="1"/>
  <c r="R80" i="1"/>
  <c r="R81" i="1"/>
  <c r="R82" i="1"/>
  <c r="R83" i="1"/>
  <c r="R84" i="1"/>
  <c r="Y81" i="1" l="1"/>
  <c r="Z81" i="1" s="1"/>
  <c r="Y77" i="1"/>
  <c r="Z77" i="1" s="1"/>
  <c r="U84" i="1"/>
  <c r="Y84" i="1" s="1"/>
  <c r="Z84" i="1" s="1"/>
  <c r="U82" i="1"/>
  <c r="Y82" i="1" s="1"/>
  <c r="Z82" i="1" s="1"/>
  <c r="U80" i="1"/>
  <c r="Y80" i="1" s="1"/>
  <c r="Z80" i="1" s="1"/>
  <c r="U78" i="1"/>
  <c r="Y78" i="1" s="1"/>
  <c r="Z78" i="1" s="1"/>
  <c r="U75" i="1"/>
  <c r="Y75" i="1" s="1"/>
  <c r="Z101" i="1"/>
  <c r="AA99" i="1"/>
  <c r="V62" i="1"/>
  <c r="V63" i="1"/>
  <c r="V64" i="1"/>
  <c r="V65" i="1"/>
  <c r="V66" i="1"/>
  <c r="V67" i="1"/>
  <c r="V68" i="1"/>
  <c r="V69" i="1"/>
  <c r="V70" i="1"/>
  <c r="V71" i="1"/>
  <c r="V72" i="1"/>
  <c r="V73" i="1"/>
  <c r="R62" i="1"/>
  <c r="R63" i="1"/>
  <c r="R64" i="1"/>
  <c r="R65" i="1"/>
  <c r="R66" i="1"/>
  <c r="R67" i="1"/>
  <c r="R68" i="1"/>
  <c r="R69" i="1"/>
  <c r="R70" i="1"/>
  <c r="R71" i="1"/>
  <c r="R72" i="1"/>
  <c r="R73" i="1"/>
  <c r="AA75" i="1" l="1"/>
  <c r="Z75" i="1"/>
  <c r="U72" i="1"/>
  <c r="Y72" i="1" s="1"/>
  <c r="Z72" i="1" s="1"/>
  <c r="U70" i="1"/>
  <c r="Y70" i="1" s="1"/>
  <c r="Z70" i="1" s="1"/>
  <c r="U68" i="1"/>
  <c r="Y68" i="1" s="1"/>
  <c r="Z68" i="1" s="1"/>
  <c r="U66" i="1"/>
  <c r="Y66" i="1" s="1"/>
  <c r="Z66" i="1" s="1"/>
  <c r="U64" i="1"/>
  <c r="Y64" i="1" s="1"/>
  <c r="Z64" i="1" s="1"/>
  <c r="U62" i="1"/>
  <c r="Y62" i="1" s="1"/>
  <c r="U73" i="1"/>
  <c r="Y73" i="1" s="1"/>
  <c r="Z73" i="1" s="1"/>
  <c r="U71" i="1"/>
  <c r="Y71" i="1" s="1"/>
  <c r="Z71" i="1" s="1"/>
  <c r="Y69" i="1"/>
  <c r="Z69" i="1" s="1"/>
  <c r="U69" i="1"/>
  <c r="U67" i="1"/>
  <c r="Y67" i="1" s="1"/>
  <c r="Z67" i="1" s="1"/>
  <c r="U65" i="1"/>
  <c r="Y65" i="1" s="1"/>
  <c r="Z65" i="1" s="1"/>
  <c r="U63" i="1"/>
  <c r="Y63" i="1" s="1"/>
  <c r="Z63" i="1" s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V46" i="1"/>
  <c r="V45" i="1"/>
  <c r="V44" i="1"/>
  <c r="V43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27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2" i="1"/>
  <c r="R38" i="1"/>
  <c r="R39" i="1"/>
  <c r="R40" i="1"/>
  <c r="R41" i="1"/>
  <c r="R42" i="1"/>
  <c r="R43" i="1"/>
  <c r="R44" i="1"/>
  <c r="R45" i="1"/>
  <c r="R46" i="1"/>
  <c r="R29" i="1"/>
  <c r="R30" i="1"/>
  <c r="R31" i="1"/>
  <c r="R32" i="1"/>
  <c r="R33" i="1"/>
  <c r="R34" i="1"/>
  <c r="R35" i="1"/>
  <c r="R36" i="1"/>
  <c r="AA62" i="1" l="1"/>
  <c r="Z62" i="1"/>
  <c r="U2" i="1"/>
  <c r="Y2" i="1"/>
  <c r="Z2" i="1" s="1"/>
  <c r="U41" i="1"/>
  <c r="Y41" i="1" s="1"/>
  <c r="Z41" i="1" s="1"/>
  <c r="U39" i="1"/>
  <c r="Y39" i="1" s="1"/>
  <c r="Z39" i="1" s="1"/>
  <c r="U36" i="1"/>
  <c r="Y36" i="1" s="1"/>
  <c r="Z36" i="1" s="1"/>
  <c r="U34" i="1"/>
  <c r="Y34" i="1" s="1"/>
  <c r="Z34" i="1" s="1"/>
  <c r="U32" i="1"/>
  <c r="Y32" i="1" s="1"/>
  <c r="Z32" i="1" s="1"/>
  <c r="U30" i="1"/>
  <c r="Y30" i="1" s="1"/>
  <c r="Z30" i="1" s="1"/>
  <c r="U27" i="1"/>
  <c r="Y27" i="1" s="1"/>
  <c r="Z27" i="1" s="1"/>
  <c r="U25" i="1"/>
  <c r="Y25" i="1" s="1"/>
  <c r="Z25" i="1" s="1"/>
  <c r="U23" i="1"/>
  <c r="Y23" i="1" s="1"/>
  <c r="Z23" i="1" s="1"/>
  <c r="U21" i="1"/>
  <c r="Y21" i="1" s="1"/>
  <c r="Z21" i="1" s="1"/>
  <c r="U18" i="1"/>
  <c r="Y18" i="1" s="1"/>
  <c r="Z18" i="1" s="1"/>
  <c r="U16" i="1"/>
  <c r="Y16" i="1" s="1"/>
  <c r="Z16" i="1" s="1"/>
  <c r="U14" i="1"/>
  <c r="Y14" i="1" s="1"/>
  <c r="Z14" i="1" s="1"/>
  <c r="U12" i="1"/>
  <c r="Y12" i="1" s="1"/>
  <c r="Z12" i="1" s="1"/>
  <c r="U10" i="1"/>
  <c r="Y10" i="1" s="1"/>
  <c r="Z10" i="1" s="1"/>
  <c r="U8" i="1"/>
  <c r="Y8" i="1" s="1"/>
  <c r="Z8" i="1" s="1"/>
  <c r="U5" i="1"/>
  <c r="Y5" i="1" s="1"/>
  <c r="Z5" i="1" s="1"/>
  <c r="U3" i="1"/>
  <c r="Y3" i="1" s="1"/>
  <c r="Z3" i="1" s="1"/>
  <c r="U44" i="1"/>
  <c r="Y44" i="1" s="1"/>
  <c r="Z44" i="1" s="1"/>
  <c r="U46" i="1"/>
  <c r="Y46" i="1"/>
  <c r="Z46" i="1" s="1"/>
  <c r="U60" i="1"/>
  <c r="Y60" i="1" s="1"/>
  <c r="Z60" i="1" s="1"/>
  <c r="U58" i="1"/>
  <c r="Y58" i="1" s="1"/>
  <c r="Z58" i="1" s="1"/>
  <c r="U56" i="1"/>
  <c r="Y56" i="1" s="1"/>
  <c r="Z56" i="1" s="1"/>
  <c r="U54" i="1"/>
  <c r="Y54" i="1"/>
  <c r="Z54" i="1" s="1"/>
  <c r="U52" i="1"/>
  <c r="Y52" i="1" s="1"/>
  <c r="Z52" i="1" s="1"/>
  <c r="U50" i="1"/>
  <c r="Y50" i="1" s="1"/>
  <c r="Z50" i="1" s="1"/>
  <c r="U48" i="1"/>
  <c r="Y48" i="1" s="1"/>
  <c r="U42" i="1"/>
  <c r="Y42" i="1" s="1"/>
  <c r="Z42" i="1" s="1"/>
  <c r="U40" i="1"/>
  <c r="Y40" i="1" s="1"/>
  <c r="Z40" i="1" s="1"/>
  <c r="U38" i="1"/>
  <c r="Y38" i="1" s="1"/>
  <c r="Z38" i="1" s="1"/>
  <c r="U35" i="1"/>
  <c r="Y35" i="1" s="1"/>
  <c r="Z35" i="1" s="1"/>
  <c r="U33" i="1"/>
  <c r="Y33" i="1"/>
  <c r="Z33" i="1" s="1"/>
  <c r="U31" i="1"/>
  <c r="Y31" i="1" s="1"/>
  <c r="Z31" i="1" s="1"/>
  <c r="U29" i="1"/>
  <c r="Y29" i="1" s="1"/>
  <c r="U26" i="1"/>
  <c r="Y26" i="1" s="1"/>
  <c r="Z26" i="1" s="1"/>
  <c r="U24" i="1"/>
  <c r="Y24" i="1"/>
  <c r="U22" i="1"/>
  <c r="Y22" i="1" s="1"/>
  <c r="Z22" i="1" s="1"/>
  <c r="U19" i="1"/>
  <c r="Y19" i="1" s="1"/>
  <c r="Z19" i="1" s="1"/>
  <c r="U17" i="1"/>
  <c r="Y17" i="1" s="1"/>
  <c r="Z17" i="1" s="1"/>
  <c r="U15" i="1"/>
  <c r="Y15" i="1"/>
  <c r="Z15" i="1" s="1"/>
  <c r="U13" i="1"/>
  <c r="Y13" i="1" s="1"/>
  <c r="Z13" i="1" s="1"/>
  <c r="U11" i="1"/>
  <c r="Y11" i="1" s="1"/>
  <c r="Z11" i="1" s="1"/>
  <c r="U9" i="1"/>
  <c r="Y9" i="1" s="1"/>
  <c r="Z9" i="1" s="1"/>
  <c r="U6" i="1"/>
  <c r="Y6" i="1" s="1"/>
  <c r="Z6" i="1" s="1"/>
  <c r="Y4" i="1"/>
  <c r="Z4" i="1" s="1"/>
  <c r="U4" i="1"/>
  <c r="U43" i="1"/>
  <c r="Y43" i="1" s="1"/>
  <c r="Z43" i="1" s="1"/>
  <c r="U45" i="1"/>
  <c r="Y45" i="1" s="1"/>
  <c r="Z45" i="1" s="1"/>
  <c r="U59" i="1"/>
  <c r="Y59" i="1" s="1"/>
  <c r="Z59" i="1" s="1"/>
  <c r="U57" i="1"/>
  <c r="Y57" i="1" s="1"/>
  <c r="Z57" i="1" s="1"/>
  <c r="U55" i="1"/>
  <c r="Y55" i="1" s="1"/>
  <c r="Z55" i="1" s="1"/>
  <c r="U53" i="1"/>
  <c r="Y53" i="1" s="1"/>
  <c r="Z53" i="1" s="1"/>
  <c r="U51" i="1"/>
  <c r="Y51" i="1" s="1"/>
  <c r="Z51" i="1" s="1"/>
  <c r="U49" i="1"/>
  <c r="Y49" i="1" s="1"/>
  <c r="Z49" i="1" s="1"/>
  <c r="R21" i="1"/>
  <c r="R22" i="1"/>
  <c r="R23" i="1"/>
  <c r="R24" i="1"/>
  <c r="R25" i="1"/>
  <c r="R26" i="1"/>
  <c r="R27" i="1"/>
  <c r="AA48" i="1" l="1"/>
  <c r="Z48" i="1"/>
  <c r="AA21" i="1"/>
  <c r="Z24" i="1"/>
  <c r="AA29" i="1"/>
  <c r="Z29" i="1"/>
  <c r="R15" i="1"/>
  <c r="R16" i="1"/>
  <c r="R17" i="1"/>
  <c r="R18" i="1"/>
  <c r="R19" i="1"/>
  <c r="AA14" i="1" l="1"/>
  <c r="R8" i="1"/>
  <c r="R9" i="1"/>
  <c r="R10" i="1"/>
  <c r="R11" i="1"/>
  <c r="R12" i="1"/>
  <c r="R13" i="1"/>
  <c r="AA8" i="1" l="1"/>
  <c r="R3" i="1"/>
  <c r="R4" i="1"/>
  <c r="R5" i="1"/>
  <c r="R6" i="1"/>
  <c r="R2" i="1"/>
  <c r="AA2" i="1" l="1"/>
</calcChain>
</file>

<file path=xl/sharedStrings.xml><?xml version="1.0" encoding="utf-8"?>
<sst xmlns="http://schemas.openxmlformats.org/spreadsheetml/2006/main" count="543" uniqueCount="165">
  <si>
    <t>商品名称</t>
  </si>
  <si>
    <t>商品ID</t>
  </si>
  <si>
    <t>货号</t>
  </si>
  <si>
    <t>浏览量</t>
  </si>
  <si>
    <t>访客数</t>
  </si>
  <si>
    <t>下单客户数</t>
  </si>
  <si>
    <t>下单单量</t>
  </si>
  <si>
    <t>下单商品件数</t>
  </si>
  <si>
    <t>下单金额</t>
  </si>
  <si>
    <t>商品页成交转化率</t>
  </si>
  <si>
    <t>商品关注量</t>
  </si>
  <si>
    <t>UV价值</t>
  </si>
  <si>
    <t>好评率</t>
  </si>
  <si>
    <t>类目点击次数</t>
  </si>
  <si>
    <t>搜索点击次数</t>
  </si>
  <si>
    <t>最近上架时间</t>
  </si>
  <si>
    <t>-</t>
  </si>
  <si>
    <t>11172779404</t>
  </si>
  <si>
    <t>东兴馆 越南G7咖啡 原装进口正品特浓 中原三合一速溶咖啡  卡布奇诺味</t>
  </si>
  <si>
    <t>2016-12-23</t>
  </si>
  <si>
    <t>11290175977</t>
  </si>
  <si>
    <t>东起 红木牙签盒可爱家居客厅牙签筒中式便携餐厅办公室牙签瓶</t>
  </si>
  <si>
    <t>2017-02-08</t>
  </si>
  <si>
    <t>11172779406</t>
  </si>
  <si>
    <t>11153281145</t>
  </si>
  <si>
    <t>东起 花梨木线香炉 居家沉香炉卧香炉熏香炉木质香炉</t>
  </si>
  <si>
    <t>2016-12-19</t>
  </si>
  <si>
    <t>10894537531</t>
  </si>
  <si>
    <t>东起 天然芽庄沉香线香 熏香线香 盘香 红木礼盒 香薰礼盒卧室香薰</t>
  </si>
  <si>
    <t>2017-01-23</t>
  </si>
  <si>
    <t>成交单价</t>
    <phoneticPr fontId="1" type="noConversion"/>
  </si>
  <si>
    <t>单件成本</t>
    <phoneticPr fontId="1" type="noConversion"/>
  </si>
  <si>
    <t>物流成本</t>
    <phoneticPr fontId="1" type="noConversion"/>
  </si>
  <si>
    <t>包装成本</t>
    <phoneticPr fontId="1" type="noConversion"/>
  </si>
  <si>
    <t>预计净利润</t>
    <phoneticPr fontId="1" type="noConversion"/>
  </si>
  <si>
    <t>利润比例</t>
    <phoneticPr fontId="1" type="noConversion"/>
  </si>
  <si>
    <t>日期</t>
    <phoneticPr fontId="1" type="noConversion"/>
  </si>
  <si>
    <t>当日总利润</t>
    <phoneticPr fontId="1" type="noConversion"/>
  </si>
  <si>
    <t>11280855504</t>
  </si>
  <si>
    <t>越风情 越南排糖 408g 夹心排糖 越南糖 零食糖果椰蓉 越南特产</t>
  </si>
  <si>
    <t>2017-02-06</t>
  </si>
  <si>
    <t>10665432564</t>
  </si>
  <si>
    <t>东兴馆 红木纸巾盒 龙凤木雕镂空抽纸盒150 抽 家用复古实木收纳盒  个性定制餐巾盒</t>
  </si>
  <si>
    <t>2016-09-11</t>
  </si>
  <si>
    <t>11153281146</t>
  </si>
  <si>
    <t>11052845360</t>
  </si>
  <si>
    <t>东起 花梨木线香盒木质熏香盒红木卧香炉沉香线香盒筷子盒香座</t>
  </si>
  <si>
    <t>2016-11-30</t>
  </si>
  <si>
    <t>11052810156</t>
  </si>
  <si>
    <t>10665420882</t>
  </si>
  <si>
    <t>东兴馆 红木纸巾盒 龙凤素面抽纸盒120 抽 复古实木收纳盒 个性定制餐巾盒</t>
  </si>
  <si>
    <t>10205415157</t>
  </si>
  <si>
    <t>东兴馆 越南进口 椰子咖啡糖200g 越南糖果 休闲糖果喜糖 越南特产休闲硬糖</t>
  </si>
  <si>
    <t>2017-02-13</t>
  </si>
  <si>
    <t>10181621345</t>
  </si>
  <si>
    <t>10198007367</t>
  </si>
  <si>
    <t>东兴馆 越南进口新新花生豆 五种口味 罐装花生米 进口零食品 香脆花生豆</t>
  </si>
  <si>
    <t>2016-12-27</t>
  </si>
  <si>
    <t>10211732759</t>
  </si>
  <si>
    <t>10198133647</t>
  </si>
  <si>
    <t>东兴馆  泰和梅兰榴莲椰子糖250g 榴莲味 椰子味 越南特产 越南糖 进口零食糖果</t>
  </si>
  <si>
    <t>2017-01-13</t>
  </si>
  <si>
    <t>11095581317</t>
  </si>
  <si>
    <t>东起 东兴馆 红木线香筒 沉香线香存香筒  礼佛供佛香道居家办公熏香摆件</t>
  </si>
  <si>
    <t>2016-12-08</t>
  </si>
  <si>
    <t>11098345898</t>
  </si>
  <si>
    <t>东起 东兴馆 红木香炉香插 实木香盒香座 线香炉 沉香炉 实木点香器</t>
  </si>
  <si>
    <t>11265763579</t>
  </si>
  <si>
    <t>东淘环保健康餐具筷子 5双喜庆礼盒装无漆大红酸枝原木红木实木筷子</t>
  </si>
  <si>
    <t>2017-01-21</t>
  </si>
  <si>
    <t>11186546342</t>
  </si>
  <si>
    <t>东兴馆 红木纸巾盒 家用木质纸巾盒 复古实木收纳盒抽纸盒 办公室纸巾盒 支持LOGO定制</t>
  </si>
  <si>
    <t>2016-12-26</t>
  </si>
  <si>
    <t>11173259923</t>
  </si>
  <si>
    <t>东兴馆 越南进口新新腰果 坚果零食252克 芥末味 椰子味</t>
  </si>
  <si>
    <t>10898213919</t>
  </si>
  <si>
    <t>2016-10-31</t>
  </si>
  <si>
    <t>10674622314</t>
  </si>
  <si>
    <t>东兴馆 葫芦香插香座  线香盘香铜香炉 多功能点香器 金黄色香托</t>
  </si>
  <si>
    <t>2016-09-13</t>
  </si>
  <si>
    <t>11375867555</t>
  </si>
  <si>
    <t>东兴馆  越南进口Lipo利葡牛奶味鸡蛋面包片饼干 进口休闲零食品</t>
  </si>
  <si>
    <t>2017-02-20</t>
  </si>
  <si>
    <t>11052845361</t>
  </si>
  <si>
    <t>11172570150</t>
  </si>
  <si>
    <t>2017-01-04</t>
  </si>
  <si>
    <t>11183424136</t>
  </si>
  <si>
    <t>【东兴馆】泰和 越南进口菠萝蜜干210g袋装  越南特产进口零食</t>
  </si>
  <si>
    <t>东起 花梨木香薰炉 普提纹沉香炉香盒 居家休闲实木线香炉 办公熏香炉</t>
  </si>
  <si>
    <t>11098345897</t>
  </si>
  <si>
    <t>10898213918</t>
  </si>
  <si>
    <t>11183424135</t>
  </si>
  <si>
    <t>11052810153</t>
  </si>
  <si>
    <t>11115365316</t>
  </si>
  <si>
    <t>2016-12-11</t>
  </si>
  <si>
    <t>11172570151</t>
  </si>
  <si>
    <t>10386538647</t>
  </si>
  <si>
    <t>【鑫宇】益朵金花茶叶子套装礼盒装</t>
  </si>
  <si>
    <t>2016-06-12</t>
  </si>
  <si>
    <t>10386512731</t>
  </si>
  <si>
    <t>【鑫宇】益朵金花茶圆装玻璃瓶礼盒装</t>
  </si>
  <si>
    <t>2016-06-13</t>
  </si>
  <si>
    <t>总成本</t>
    <phoneticPr fontId="1" type="noConversion"/>
  </si>
  <si>
    <t>11185295197</t>
  </si>
  <si>
    <t>【东兴馆】天新发 越南进口菠萝干 颗大饱满  越南特产休闲零食 干果蜜饯零食</t>
  </si>
  <si>
    <t>11052458640</t>
  </si>
  <si>
    <t>东起 东兴馆 水沉香盘香 48单盘 佛香熏香道 室内专用香薰 沉香盘香</t>
  </si>
  <si>
    <t>10894537530</t>
  </si>
  <si>
    <t>11185295198</t>
  </si>
  <si>
    <t>11153281144</t>
  </si>
  <si>
    <t>10679382251</t>
  </si>
  <si>
    <t>东兴馆 沉香线香 熏香线香  红木礼盒10克装 香薰礼盒卧室香薰 21cm沉香线香</t>
  </si>
  <si>
    <t>2016-09-14</t>
  </si>
  <si>
    <t>11172570152</t>
  </si>
  <si>
    <t>东兴馆 lipo 越南进口面包干300g lipo面包片饼干 越南特产休闲零食</t>
  </si>
  <si>
    <t>东起 花梨木香薰炉 普提纹沉香炉香盒 居家休闲实木质线香炉 办公熏香炉</t>
  </si>
  <si>
    <t>11280855505</t>
  </si>
  <si>
    <t>越风情 越南排糖408g 夹心排糖 越南特产糖果 进口休闲零食 糖果椰蓉</t>
  </si>
  <si>
    <t>11190697649</t>
  </si>
  <si>
    <t>东起 保健球手球健身球 木质花梨木中老年人实木手玩星按摩器 按摩球太极手转球</t>
  </si>
  <si>
    <t>11153281147</t>
  </si>
  <si>
    <t>10674622313</t>
  </si>
  <si>
    <t>11095581318</t>
  </si>
  <si>
    <t>10665435969</t>
  </si>
  <si>
    <t>11349054113</t>
  </si>
  <si>
    <t>【买三送1】天新发 越南菠萝蜜干 芭蕉干 蔬果干 芋头干 越南特产进口休闲零食</t>
  </si>
  <si>
    <t>2017-02-17</t>
  </si>
  <si>
    <t>11463678902</t>
  </si>
  <si>
    <t>东起 野生料沉香线香  室内香佛香熏香 办公居家礼佛安神香薰  净化除味香味持久</t>
  </si>
  <si>
    <t>2017-03-01</t>
  </si>
  <si>
    <t>11286396000</t>
  </si>
  <si>
    <t>2017-02-07</t>
  </si>
  <si>
    <t>11281581365</t>
  </si>
  <si>
    <t>东兴馆 中原g7咖啡 越南原装进口正品特浓 三合一速溶咖啡</t>
  </si>
  <si>
    <t>11172779403</t>
  </si>
  <si>
    <t>10696004895</t>
  </si>
  <si>
    <t>东兴馆 红木杯垫 直径9CM 花梨木实木茶垫 碗垫 隔热垫  茶具杯托 6片一套</t>
  </si>
  <si>
    <t>2016-09-19</t>
  </si>
  <si>
    <t>佣金比例</t>
    <phoneticPr fontId="1" type="noConversion"/>
  </si>
  <si>
    <t>扣点佣金</t>
    <phoneticPr fontId="1" type="noConversion"/>
  </si>
  <si>
    <t>11185672677</t>
  </si>
  <si>
    <t>东兴馆 新新 越南进口花生豆 五种口味 罐装花生米 进口休闲零食品 烧烤味花生豆</t>
  </si>
  <si>
    <t>11052909932</t>
  </si>
  <si>
    <t>东起 古典简约名片夹笔筒方形笔筒桌面笔桶收纳盒工具办公文具用品</t>
  </si>
  <si>
    <t>11252626482</t>
  </si>
  <si>
    <t>东兴馆 泰和 梅兰越南椰子糖果250g装 越南特产糖果 榴莲味椰子味 进口休闲零食</t>
  </si>
  <si>
    <t>东起 花梨木熏香炉 木质线香盒 家用卧香炉香插 礼佛办公香具</t>
  </si>
  <si>
    <t>11093472694</t>
  </si>
  <si>
    <t>东起 天然红土沉香线香  室内香佛香熏香 净化除味香味持久 办公居家礼佛安神香薰</t>
  </si>
  <si>
    <t>10696004898</t>
  </si>
  <si>
    <t>11052810152</t>
  </si>
  <si>
    <t>10198059311</t>
  </si>
  <si>
    <t>10198092296</t>
  </si>
  <si>
    <t>10198020330</t>
  </si>
  <si>
    <t>2017-03-08</t>
  </si>
  <si>
    <t>10130969754</t>
  </si>
  <si>
    <t>10240042897</t>
  </si>
  <si>
    <t>10200384873</t>
  </si>
  <si>
    <t>10190116831</t>
  </si>
  <si>
    <t>10187636627</t>
  </si>
  <si>
    <t>东起 天然包壳沉香线香  室内香办公居家安神香薰 精品高油 自然打卷 净化除味香味持久</t>
  </si>
  <si>
    <t>10188276132</t>
  </si>
  <si>
    <t>10187937530</t>
  </si>
  <si>
    <t>10187623347</t>
  </si>
  <si>
    <t>10131142144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</si>
</sst>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#,###.0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3" borderId="2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7" fontId="0" fillId="2" borderId="0" xfId="0" applyNumberFormat="1" applyFill="1" applyAlignment="1">
      <alignment horizontal="center" vertical="center" wrapText="1"/>
    </xf>
    <xf numFmtId="177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9" fontId="0" fillId="4" borderId="0" xfId="0" applyNumberFormat="1" applyFill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 wrapText="1"/>
    </xf>
    <xf numFmtId="10" fontId="0" fillId="4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0" fillId="0" borderId="0" xfId="0" applyAlignment="1"/>
    <xf numFmtId="0" fontId="2" fillId="0" borderId="0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tabSelected="1" topLeftCell="C1" workbookViewId="0">
      <pane ySplit="1" topLeftCell="A113" activePane="bottomLeft" state="frozen"/>
      <selection pane="bottomLeft" activeCell="X146" sqref="X146"/>
    </sheetView>
  </sheetViews>
  <sheetFormatPr defaultRowHeight="13.5" x14ac:dyDescent="0.15"/>
  <cols>
    <col min="1" max="1" width="14.5" style="15" bestFit="1" customWidth="1"/>
    <col min="2" max="2" width="26.875" style="15" customWidth="1"/>
    <col min="3" max="3" width="3" style="15" customWidth="1"/>
    <col min="4" max="4" width="4.625" style="15" customWidth="1"/>
    <col min="5" max="5" width="4.875" style="15" customWidth="1"/>
    <col min="6" max="6" width="5" style="15" customWidth="1"/>
    <col min="7" max="7" width="4.25" style="15" customWidth="1"/>
    <col min="8" max="8" width="5.375" style="15" customWidth="1"/>
    <col min="9" max="9" width="8.875" style="18" customWidth="1"/>
    <col min="10" max="10" width="9.625" style="15" customWidth="1"/>
    <col min="11" max="11" width="5" style="15" customWidth="1"/>
    <col min="12" max="12" width="7.25" style="15" customWidth="1"/>
    <col min="13" max="13" width="8.25" style="15" customWidth="1"/>
    <col min="14" max="14" width="5.125" style="15" customWidth="1"/>
    <col min="15" max="15" width="4.125" style="15" customWidth="1"/>
    <col min="16" max="16" width="4.75" style="1" customWidth="1"/>
    <col min="17" max="17" width="10.625" style="2" customWidth="1"/>
    <col min="18" max="18" width="10.5" style="15" customWidth="1"/>
    <col min="19" max="19" width="8.5" style="15" customWidth="1"/>
    <col min="20" max="21" width="8.5" style="38" customWidth="1"/>
    <col min="22" max="22" width="8.5" style="28" customWidth="1"/>
    <col min="23" max="23" width="6.25" style="15" customWidth="1"/>
    <col min="24" max="24" width="7.125" style="15" customWidth="1"/>
    <col min="25" max="25" width="10.375" style="15" customWidth="1"/>
    <col min="26" max="26" width="11" style="5" customWidth="1"/>
    <col min="27" max="27" width="11.125" style="15" customWidth="1"/>
    <col min="28" max="16384" width="9" style="15"/>
  </cols>
  <sheetData>
    <row r="1" spans="1:27" s="7" customFormat="1" ht="81" x14ac:dyDescent="0.1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36</v>
      </c>
      <c r="R1" s="7" t="s">
        <v>30</v>
      </c>
      <c r="S1" s="7" t="s">
        <v>31</v>
      </c>
      <c r="T1" s="7" t="s">
        <v>138</v>
      </c>
      <c r="U1" s="7" t="s">
        <v>139</v>
      </c>
      <c r="V1" s="7" t="s">
        <v>102</v>
      </c>
      <c r="W1" s="7" t="s">
        <v>32</v>
      </c>
      <c r="X1" s="7" t="s">
        <v>33</v>
      </c>
      <c r="Y1" s="7" t="s">
        <v>34</v>
      </c>
      <c r="Z1" s="10" t="s">
        <v>35</v>
      </c>
      <c r="AA1" s="7" t="s">
        <v>37</v>
      </c>
    </row>
    <row r="2" spans="1:27" ht="40.5" x14ac:dyDescent="0.15">
      <c r="A2" s="15" t="s">
        <v>17</v>
      </c>
      <c r="B2" s="15" t="s">
        <v>18</v>
      </c>
      <c r="C2" s="15" t="s">
        <v>16</v>
      </c>
      <c r="D2" s="3">
        <v>6</v>
      </c>
      <c r="E2" s="3">
        <v>4</v>
      </c>
      <c r="F2" s="3">
        <v>1</v>
      </c>
      <c r="G2" s="3">
        <v>1</v>
      </c>
      <c r="H2" s="3">
        <v>5</v>
      </c>
      <c r="I2" s="17">
        <v>45</v>
      </c>
      <c r="J2" s="5">
        <v>0.25</v>
      </c>
      <c r="K2" s="15">
        <v>0</v>
      </c>
      <c r="L2" s="4">
        <v>11.25</v>
      </c>
      <c r="M2" s="5">
        <v>0</v>
      </c>
      <c r="N2" s="15">
        <v>0</v>
      </c>
      <c r="O2" s="15">
        <v>0</v>
      </c>
      <c r="P2" s="1" t="s">
        <v>19</v>
      </c>
      <c r="Q2" s="62">
        <v>20170227</v>
      </c>
      <c r="R2" s="15">
        <f>I2/H2</f>
        <v>9</v>
      </c>
      <c r="S2" s="15">
        <v>6</v>
      </c>
      <c r="T2" s="46">
        <v>0.05</v>
      </c>
      <c r="U2" s="38">
        <f>V2*T2</f>
        <v>1.5</v>
      </c>
      <c r="V2" s="28">
        <f>H2*S2</f>
        <v>30</v>
      </c>
      <c r="W2" s="15">
        <v>4</v>
      </c>
      <c r="X2" s="15">
        <v>1.2</v>
      </c>
      <c r="Y2" s="4">
        <f>(I2-V2-W2-X2-U2)</f>
        <v>8.3000000000000007</v>
      </c>
      <c r="Z2" s="5">
        <f>(Y2/V2)</f>
        <v>0.27666666666666667</v>
      </c>
      <c r="AA2" s="64">
        <f>SUM(Y2:Y6)</f>
        <v>206.12</v>
      </c>
    </row>
    <row r="3" spans="1:27" ht="40.5" x14ac:dyDescent="0.15">
      <c r="A3" s="15" t="s">
        <v>20</v>
      </c>
      <c r="B3" s="15" t="s">
        <v>21</v>
      </c>
      <c r="C3" s="15" t="s">
        <v>16</v>
      </c>
      <c r="D3" s="3">
        <v>6</v>
      </c>
      <c r="E3" s="3">
        <v>2</v>
      </c>
      <c r="F3" s="3">
        <v>1</v>
      </c>
      <c r="G3" s="3">
        <v>1</v>
      </c>
      <c r="H3" s="3">
        <v>1</v>
      </c>
      <c r="I3" s="17">
        <v>9.9</v>
      </c>
      <c r="J3" s="5">
        <v>0.5</v>
      </c>
      <c r="K3" s="15">
        <v>0</v>
      </c>
      <c r="L3" s="4">
        <v>4.95</v>
      </c>
      <c r="M3" s="6">
        <v>1</v>
      </c>
      <c r="N3" s="3">
        <v>2</v>
      </c>
      <c r="O3" s="15">
        <v>0</v>
      </c>
      <c r="P3" s="1" t="s">
        <v>22</v>
      </c>
      <c r="Q3" s="62"/>
      <c r="R3" s="15">
        <f>I3/H3</f>
        <v>9.9</v>
      </c>
      <c r="S3" s="15">
        <v>6</v>
      </c>
      <c r="T3" s="46">
        <v>0.08</v>
      </c>
      <c r="U3" s="38">
        <f>V3*T3</f>
        <v>0.48</v>
      </c>
      <c r="V3" s="28">
        <f t="shared" ref="V3:V66" si="0">H3*S3</f>
        <v>6</v>
      </c>
      <c r="W3" s="38">
        <v>4</v>
      </c>
      <c r="X3" s="38">
        <v>1.2</v>
      </c>
      <c r="Y3" s="4">
        <f>(I3-V3-W3-X3-U3)</f>
        <v>-1.7799999999999996</v>
      </c>
      <c r="Z3" s="5">
        <f>(Y3/V3)</f>
        <v>-0.29666666666666658</v>
      </c>
      <c r="AA3" s="64"/>
    </row>
    <row r="4" spans="1:27" ht="40.5" x14ac:dyDescent="0.15">
      <c r="A4" s="15" t="s">
        <v>23</v>
      </c>
      <c r="B4" s="15" t="s">
        <v>18</v>
      </c>
      <c r="C4" s="15" t="s">
        <v>16</v>
      </c>
      <c r="D4" s="3">
        <v>12</v>
      </c>
      <c r="E4" s="3">
        <v>9</v>
      </c>
      <c r="F4" s="3">
        <v>1</v>
      </c>
      <c r="G4" s="3">
        <v>1</v>
      </c>
      <c r="H4" s="3">
        <v>1</v>
      </c>
      <c r="I4" s="17">
        <v>65</v>
      </c>
      <c r="J4" s="5">
        <v>0.1111111111111111</v>
      </c>
      <c r="K4" s="15">
        <v>0</v>
      </c>
      <c r="L4" s="4">
        <v>7.22</v>
      </c>
      <c r="M4" s="6">
        <v>1</v>
      </c>
      <c r="N4" s="3">
        <v>2</v>
      </c>
      <c r="O4" s="3">
        <v>2</v>
      </c>
      <c r="P4" s="1" t="s">
        <v>19</v>
      </c>
      <c r="Q4" s="62"/>
      <c r="R4" s="15">
        <f>I4/H4</f>
        <v>65</v>
      </c>
      <c r="S4" s="15">
        <v>50</v>
      </c>
      <c r="T4" s="46">
        <v>0.05</v>
      </c>
      <c r="U4" s="38">
        <f>V4*T4</f>
        <v>2.5</v>
      </c>
      <c r="V4" s="28">
        <f t="shared" si="0"/>
        <v>50</v>
      </c>
      <c r="W4" s="38">
        <v>4</v>
      </c>
      <c r="X4" s="38">
        <v>1.2</v>
      </c>
      <c r="Y4" s="4">
        <f>(I4-V4-W4-X4-U4)</f>
        <v>7.3000000000000007</v>
      </c>
      <c r="Z4" s="5">
        <f>(Y4/V4)</f>
        <v>0.14600000000000002</v>
      </c>
      <c r="AA4" s="64"/>
    </row>
    <row r="5" spans="1:27" ht="40.5" x14ac:dyDescent="0.15">
      <c r="A5" s="15" t="s">
        <v>24</v>
      </c>
      <c r="B5" s="15" t="s">
        <v>25</v>
      </c>
      <c r="C5" s="15" t="s">
        <v>16</v>
      </c>
      <c r="D5" s="3">
        <v>9</v>
      </c>
      <c r="E5" s="3">
        <v>5</v>
      </c>
      <c r="F5" s="3">
        <v>1</v>
      </c>
      <c r="G5" s="3">
        <v>1</v>
      </c>
      <c r="H5" s="3">
        <v>1</v>
      </c>
      <c r="I5" s="17">
        <v>39</v>
      </c>
      <c r="J5" s="5">
        <v>0.2</v>
      </c>
      <c r="K5" s="15">
        <v>0</v>
      </c>
      <c r="L5" s="4">
        <v>7.8</v>
      </c>
      <c r="M5" s="6">
        <v>1</v>
      </c>
      <c r="N5" s="3">
        <v>3</v>
      </c>
      <c r="O5" s="3">
        <v>1</v>
      </c>
      <c r="P5" s="1" t="s">
        <v>26</v>
      </c>
      <c r="Q5" s="62"/>
      <c r="R5" s="15">
        <f>I5/H5</f>
        <v>39</v>
      </c>
      <c r="S5" s="15">
        <v>20</v>
      </c>
      <c r="T5" s="46">
        <v>0.08</v>
      </c>
      <c r="U5" s="38">
        <f>V5*T5</f>
        <v>1.6</v>
      </c>
      <c r="V5" s="28">
        <f t="shared" si="0"/>
        <v>20</v>
      </c>
      <c r="W5" s="38">
        <v>4</v>
      </c>
      <c r="X5" s="38">
        <v>1.2</v>
      </c>
      <c r="Y5" s="4">
        <f>(I5-V5-W5-X5-U5)</f>
        <v>12.200000000000001</v>
      </c>
      <c r="Z5" s="5">
        <f>(Y5/V5)</f>
        <v>0.6100000000000001</v>
      </c>
      <c r="AA5" s="64"/>
    </row>
    <row r="6" spans="1:27" ht="40.5" x14ac:dyDescent="0.15">
      <c r="A6" s="15" t="s">
        <v>27</v>
      </c>
      <c r="B6" s="15" t="s">
        <v>28</v>
      </c>
      <c r="C6" s="15" t="s">
        <v>16</v>
      </c>
      <c r="D6" s="3">
        <v>9</v>
      </c>
      <c r="E6" s="3">
        <v>4</v>
      </c>
      <c r="F6" s="3">
        <v>1</v>
      </c>
      <c r="G6" s="3">
        <v>1</v>
      </c>
      <c r="H6" s="3">
        <v>1</v>
      </c>
      <c r="I6" s="17">
        <v>328</v>
      </c>
      <c r="J6" s="5">
        <v>0.25</v>
      </c>
      <c r="K6" s="15">
        <v>0</v>
      </c>
      <c r="L6" s="4">
        <v>82</v>
      </c>
      <c r="M6" s="5">
        <v>0.67</v>
      </c>
      <c r="N6" s="3">
        <v>1</v>
      </c>
      <c r="O6" s="3">
        <v>1</v>
      </c>
      <c r="P6" s="1" t="s">
        <v>29</v>
      </c>
      <c r="Q6" s="62"/>
      <c r="R6" s="15">
        <f>I6/H6</f>
        <v>328</v>
      </c>
      <c r="S6" s="15">
        <v>130</v>
      </c>
      <c r="T6" s="46">
        <v>0.08</v>
      </c>
      <c r="U6" s="38">
        <f>V6*T6</f>
        <v>10.4</v>
      </c>
      <c r="V6" s="28">
        <f t="shared" si="0"/>
        <v>130</v>
      </c>
      <c r="W6" s="15">
        <v>5</v>
      </c>
      <c r="X6" s="15">
        <v>2.5</v>
      </c>
      <c r="Y6" s="4">
        <f>(I6-V6-W6-X6-U6)</f>
        <v>180.1</v>
      </c>
      <c r="Z6" s="5">
        <f>(Y6/V6)</f>
        <v>1.3853846153846154</v>
      </c>
      <c r="AA6" s="64"/>
    </row>
    <row r="7" spans="1:27" s="11" customFormat="1" x14ac:dyDescent="0.15">
      <c r="I7" s="19"/>
      <c r="P7" s="12"/>
      <c r="Q7" s="13"/>
      <c r="T7" s="47"/>
      <c r="Y7" s="35"/>
      <c r="Z7" s="14"/>
    </row>
    <row r="8" spans="1:27" s="21" customFormat="1" x14ac:dyDescent="0.15">
      <c r="A8" s="21" t="s">
        <v>38</v>
      </c>
      <c r="B8" s="21" t="s">
        <v>39</v>
      </c>
      <c r="C8" s="21" t="s">
        <v>16</v>
      </c>
      <c r="D8" s="22">
        <v>6</v>
      </c>
      <c r="E8" s="22">
        <v>5</v>
      </c>
      <c r="F8" s="22">
        <v>1</v>
      </c>
      <c r="G8" s="22">
        <v>1</v>
      </c>
      <c r="H8" s="22">
        <v>2</v>
      </c>
      <c r="I8" s="23">
        <v>24</v>
      </c>
      <c r="J8" s="24">
        <v>0.2</v>
      </c>
      <c r="K8" s="21">
        <v>0</v>
      </c>
      <c r="L8" s="25">
        <v>4.8</v>
      </c>
      <c r="M8" s="24">
        <v>0</v>
      </c>
      <c r="N8" s="21">
        <v>0</v>
      </c>
      <c r="O8" s="22">
        <v>1</v>
      </c>
      <c r="P8" s="27" t="s">
        <v>40</v>
      </c>
      <c r="Q8" s="65">
        <v>20170301</v>
      </c>
      <c r="R8" s="15">
        <f t="shared" ref="R8:R71" si="1">I8/H8</f>
        <v>12</v>
      </c>
      <c r="S8" s="15">
        <v>4.5</v>
      </c>
      <c r="T8" s="46">
        <v>0.05</v>
      </c>
      <c r="U8" s="38">
        <f>V8*T8</f>
        <v>0.45</v>
      </c>
      <c r="V8" s="28">
        <f t="shared" si="0"/>
        <v>9</v>
      </c>
      <c r="W8" s="21">
        <v>4</v>
      </c>
      <c r="X8" s="21">
        <v>0.9</v>
      </c>
      <c r="Y8" s="4">
        <f>(I8-V8-W8-X8-U8)</f>
        <v>9.65</v>
      </c>
      <c r="Z8" s="5">
        <f>(Y8/V8)</f>
        <v>1.0722222222222222</v>
      </c>
      <c r="AA8" s="66">
        <f>SUM(Y8:Y13)</f>
        <v>149.70000000000002</v>
      </c>
    </row>
    <row r="9" spans="1:27" s="21" customFormat="1" x14ac:dyDescent="0.15">
      <c r="A9" s="21" t="s">
        <v>41</v>
      </c>
      <c r="B9" s="21" t="s">
        <v>42</v>
      </c>
      <c r="C9" s="21" t="s">
        <v>16</v>
      </c>
      <c r="D9" s="22">
        <v>24</v>
      </c>
      <c r="E9" s="22">
        <v>12</v>
      </c>
      <c r="F9" s="22">
        <v>1</v>
      </c>
      <c r="G9" s="22">
        <v>1</v>
      </c>
      <c r="H9" s="22">
        <v>2</v>
      </c>
      <c r="I9" s="23">
        <v>118</v>
      </c>
      <c r="J9" s="24">
        <v>8.3333333333333329E-2</v>
      </c>
      <c r="K9" s="21">
        <v>0</v>
      </c>
      <c r="L9" s="25">
        <v>9.83</v>
      </c>
      <c r="M9" s="26">
        <v>1</v>
      </c>
      <c r="N9" s="21">
        <v>0</v>
      </c>
      <c r="O9" s="22">
        <v>1</v>
      </c>
      <c r="P9" s="27" t="s">
        <v>43</v>
      </c>
      <c r="Q9" s="65"/>
      <c r="R9" s="15">
        <f t="shared" si="1"/>
        <v>59</v>
      </c>
      <c r="S9" s="15">
        <v>18</v>
      </c>
      <c r="T9" s="46">
        <v>0.08</v>
      </c>
      <c r="U9" s="38">
        <f>V9*T9</f>
        <v>2.88</v>
      </c>
      <c r="V9" s="28">
        <f t="shared" si="0"/>
        <v>36</v>
      </c>
      <c r="W9" s="21">
        <v>4</v>
      </c>
      <c r="X9" s="21">
        <v>0.9</v>
      </c>
      <c r="Y9" s="4">
        <f>(I9-V9-W9-X9-U9)</f>
        <v>74.22</v>
      </c>
      <c r="Z9" s="5">
        <f>(Y9/V9)</f>
        <v>2.0616666666666665</v>
      </c>
      <c r="AA9" s="66"/>
    </row>
    <row r="10" spans="1:27" s="21" customFormat="1" x14ac:dyDescent="0.15">
      <c r="A10" s="21" t="s">
        <v>44</v>
      </c>
      <c r="B10" s="21" t="s">
        <v>25</v>
      </c>
      <c r="C10" s="21" t="s">
        <v>16</v>
      </c>
      <c r="D10" s="22">
        <v>2</v>
      </c>
      <c r="E10" s="22">
        <v>2</v>
      </c>
      <c r="F10" s="22">
        <v>1</v>
      </c>
      <c r="G10" s="22">
        <v>1</v>
      </c>
      <c r="H10" s="22">
        <v>1</v>
      </c>
      <c r="I10" s="23">
        <v>43</v>
      </c>
      <c r="J10" s="24">
        <v>0.5</v>
      </c>
      <c r="K10" s="21">
        <v>0</v>
      </c>
      <c r="L10" s="25">
        <v>21.5</v>
      </c>
      <c r="M10" s="24">
        <v>0</v>
      </c>
      <c r="N10" s="21">
        <v>0</v>
      </c>
      <c r="O10" s="21">
        <v>0</v>
      </c>
      <c r="P10" s="27" t="s">
        <v>26</v>
      </c>
      <c r="Q10" s="65"/>
      <c r="R10" s="15">
        <f t="shared" si="1"/>
        <v>43</v>
      </c>
      <c r="S10" s="15">
        <v>19</v>
      </c>
      <c r="T10" s="46">
        <v>0.08</v>
      </c>
      <c r="U10" s="38">
        <f>V10*T10</f>
        <v>1.52</v>
      </c>
      <c r="V10" s="28">
        <f t="shared" si="0"/>
        <v>19</v>
      </c>
      <c r="W10" s="21">
        <v>4</v>
      </c>
      <c r="X10" s="21">
        <v>1.2</v>
      </c>
      <c r="Y10" s="4">
        <f>(I10-V10-W10-X10-U10)</f>
        <v>17.28</v>
      </c>
      <c r="Z10" s="5">
        <f>(Y10/V10)</f>
        <v>0.90947368421052632</v>
      </c>
      <c r="AA10" s="66"/>
    </row>
    <row r="11" spans="1:27" s="21" customFormat="1" x14ac:dyDescent="0.15">
      <c r="A11" s="21" t="s">
        <v>45</v>
      </c>
      <c r="B11" s="21" t="s">
        <v>46</v>
      </c>
      <c r="C11" s="21" t="s">
        <v>16</v>
      </c>
      <c r="D11" s="22">
        <v>4</v>
      </c>
      <c r="E11" s="22">
        <v>1</v>
      </c>
      <c r="F11" s="22">
        <v>1</v>
      </c>
      <c r="G11" s="22">
        <v>1</v>
      </c>
      <c r="H11" s="22">
        <v>1</v>
      </c>
      <c r="I11" s="23">
        <v>31</v>
      </c>
      <c r="J11" s="26">
        <v>1</v>
      </c>
      <c r="K11" s="21">
        <v>0</v>
      </c>
      <c r="L11" s="25">
        <v>31</v>
      </c>
      <c r="M11" s="24">
        <v>0</v>
      </c>
      <c r="N11" s="21">
        <v>0</v>
      </c>
      <c r="O11" s="21">
        <v>0</v>
      </c>
      <c r="P11" s="27" t="s">
        <v>47</v>
      </c>
      <c r="Q11" s="65"/>
      <c r="R11" s="15">
        <f t="shared" si="1"/>
        <v>31</v>
      </c>
      <c r="S11" s="15">
        <v>19</v>
      </c>
      <c r="T11" s="46">
        <v>0.08</v>
      </c>
      <c r="U11" s="38">
        <f>V11*T11</f>
        <v>1.52</v>
      </c>
      <c r="V11" s="28">
        <f t="shared" si="0"/>
        <v>19</v>
      </c>
      <c r="W11" s="21">
        <v>4</v>
      </c>
      <c r="Y11" s="4">
        <f>(I11-V11-W11-X11-U11)</f>
        <v>6.48</v>
      </c>
      <c r="Z11" s="5">
        <f>(Y11/V11)</f>
        <v>0.34105263157894739</v>
      </c>
      <c r="AA11" s="66"/>
    </row>
    <row r="12" spans="1:27" s="21" customFormat="1" x14ac:dyDescent="0.15">
      <c r="A12" s="21" t="s">
        <v>48</v>
      </c>
      <c r="B12" s="21" t="s">
        <v>21</v>
      </c>
      <c r="C12" s="21" t="s">
        <v>16</v>
      </c>
      <c r="D12" s="22">
        <v>12</v>
      </c>
      <c r="E12" s="22">
        <v>4</v>
      </c>
      <c r="F12" s="22">
        <v>1</v>
      </c>
      <c r="G12" s="22">
        <v>1</v>
      </c>
      <c r="H12" s="22">
        <v>1</v>
      </c>
      <c r="I12" s="23">
        <v>18</v>
      </c>
      <c r="J12" s="24">
        <v>0.25</v>
      </c>
      <c r="K12" s="21">
        <v>0</v>
      </c>
      <c r="L12" s="25">
        <v>4.5</v>
      </c>
      <c r="M12" s="24">
        <v>0</v>
      </c>
      <c r="N12" s="22">
        <v>4</v>
      </c>
      <c r="O12" s="21">
        <v>0</v>
      </c>
      <c r="P12" s="27" t="s">
        <v>47</v>
      </c>
      <c r="Q12" s="65"/>
      <c r="R12" s="15">
        <f t="shared" si="1"/>
        <v>18</v>
      </c>
      <c r="S12" s="15">
        <v>3</v>
      </c>
      <c r="T12" s="46">
        <v>0.08</v>
      </c>
      <c r="U12" s="38">
        <f>V12*T12</f>
        <v>0.24</v>
      </c>
      <c r="V12" s="28">
        <f t="shared" si="0"/>
        <v>3</v>
      </c>
      <c r="W12" s="21">
        <v>4</v>
      </c>
      <c r="X12" s="21">
        <v>0.35</v>
      </c>
      <c r="Y12" s="4">
        <f>(I12-V12-W12-X12-U12)</f>
        <v>10.41</v>
      </c>
      <c r="Z12" s="5">
        <f>(Y12/V12)</f>
        <v>3.47</v>
      </c>
      <c r="AA12" s="66"/>
    </row>
    <row r="13" spans="1:27" s="21" customFormat="1" x14ac:dyDescent="0.15">
      <c r="A13" s="21" t="s">
        <v>49</v>
      </c>
      <c r="B13" s="21" t="s">
        <v>50</v>
      </c>
      <c r="C13" s="21" t="s">
        <v>16</v>
      </c>
      <c r="D13" s="22">
        <v>6</v>
      </c>
      <c r="E13" s="22">
        <v>2</v>
      </c>
      <c r="F13" s="22">
        <v>1</v>
      </c>
      <c r="G13" s="22">
        <v>1</v>
      </c>
      <c r="H13" s="22">
        <v>1</v>
      </c>
      <c r="I13" s="23">
        <v>56</v>
      </c>
      <c r="J13" s="24">
        <v>0.5</v>
      </c>
      <c r="K13" s="21">
        <v>0</v>
      </c>
      <c r="L13" s="25">
        <v>28</v>
      </c>
      <c r="M13" s="26">
        <v>1</v>
      </c>
      <c r="N13" s="21">
        <v>0</v>
      </c>
      <c r="O13" s="21">
        <v>0</v>
      </c>
      <c r="P13" s="27" t="s">
        <v>43</v>
      </c>
      <c r="Q13" s="65"/>
      <c r="R13" s="15">
        <f t="shared" si="1"/>
        <v>56</v>
      </c>
      <c r="S13" s="15">
        <v>18</v>
      </c>
      <c r="T13" s="46">
        <v>0.08</v>
      </c>
      <c r="U13" s="38">
        <f>V13*T13</f>
        <v>1.44</v>
      </c>
      <c r="V13" s="28">
        <f t="shared" si="0"/>
        <v>18</v>
      </c>
      <c r="W13" s="21">
        <v>4</v>
      </c>
      <c r="X13" s="21">
        <v>0.9</v>
      </c>
      <c r="Y13" s="4">
        <f>(I13-V13-W13-X13-U13)</f>
        <v>31.66</v>
      </c>
      <c r="Z13" s="5">
        <f>(Y13/V13)</f>
        <v>1.7588888888888889</v>
      </c>
      <c r="AA13" s="66"/>
    </row>
    <row r="14" spans="1:27" s="11" customFormat="1" x14ac:dyDescent="0.15">
      <c r="I14" s="19"/>
      <c r="P14" s="12"/>
      <c r="Q14" s="13"/>
      <c r="T14" s="47">
        <v>0.08</v>
      </c>
      <c r="U14" s="11">
        <f>V14*T14</f>
        <v>0</v>
      </c>
      <c r="V14" s="11">
        <f t="shared" si="0"/>
        <v>0</v>
      </c>
      <c r="W14" s="29"/>
      <c r="Y14" s="35">
        <f>(I14-V14-W14-X14-U14)</f>
        <v>0</v>
      </c>
      <c r="Z14" s="14" t="e">
        <f>(Y14/V14)</f>
        <v>#DIV/0!</v>
      </c>
      <c r="AA14" s="66">
        <f>SUM(Y14:Y19)</f>
        <v>113.616</v>
      </c>
    </row>
    <row r="15" spans="1:27" x14ac:dyDescent="0.15">
      <c r="A15" s="21" t="s">
        <v>51</v>
      </c>
      <c r="B15" s="21" t="s">
        <v>52</v>
      </c>
      <c r="C15" s="21" t="s">
        <v>16</v>
      </c>
      <c r="D15" s="22">
        <v>29</v>
      </c>
      <c r="E15" s="22">
        <v>9</v>
      </c>
      <c r="F15" s="22">
        <v>2</v>
      </c>
      <c r="G15" s="22">
        <v>2</v>
      </c>
      <c r="H15" s="22">
        <v>12</v>
      </c>
      <c r="I15" s="25">
        <v>102</v>
      </c>
      <c r="J15" s="24">
        <v>0.22222222222222221</v>
      </c>
      <c r="K15" s="21">
        <v>0</v>
      </c>
      <c r="L15" s="25">
        <v>11.33</v>
      </c>
      <c r="M15" s="26">
        <v>1</v>
      </c>
      <c r="N15" s="22">
        <v>2</v>
      </c>
      <c r="O15" s="21">
        <v>0</v>
      </c>
      <c r="P15" s="27" t="s">
        <v>53</v>
      </c>
      <c r="Q15" s="67">
        <v>20170302</v>
      </c>
      <c r="R15" s="15">
        <f t="shared" si="1"/>
        <v>8.5</v>
      </c>
      <c r="S15" s="15">
        <v>6.2</v>
      </c>
      <c r="T15" s="46">
        <v>0.05</v>
      </c>
      <c r="U15" s="38">
        <f>V15*T15</f>
        <v>3.7200000000000006</v>
      </c>
      <c r="V15" s="28">
        <f t="shared" si="0"/>
        <v>74.400000000000006</v>
      </c>
      <c r="W15" s="21">
        <v>-2</v>
      </c>
      <c r="X15" s="15">
        <v>1</v>
      </c>
      <c r="Y15" s="4">
        <f>(I15-V15-W15-X15-U15)</f>
        <v>24.879999999999995</v>
      </c>
      <c r="Z15" s="5">
        <f>(Y15/V15)</f>
        <v>0.33440860215053753</v>
      </c>
      <c r="AA15" s="66"/>
    </row>
    <row r="16" spans="1:27" x14ac:dyDescent="0.15">
      <c r="A16" s="21" t="s">
        <v>54</v>
      </c>
      <c r="B16" s="21" t="s">
        <v>21</v>
      </c>
      <c r="C16" s="21" t="s">
        <v>16</v>
      </c>
      <c r="D16" s="22">
        <v>52</v>
      </c>
      <c r="E16" s="22">
        <v>8</v>
      </c>
      <c r="F16" s="22">
        <v>2</v>
      </c>
      <c r="G16" s="22">
        <v>2</v>
      </c>
      <c r="H16" s="22">
        <v>8</v>
      </c>
      <c r="I16" s="25">
        <v>79.2</v>
      </c>
      <c r="J16" s="24">
        <v>0.25</v>
      </c>
      <c r="K16" s="21">
        <v>0</v>
      </c>
      <c r="L16" s="25">
        <v>9.9</v>
      </c>
      <c r="M16" s="26">
        <v>1</v>
      </c>
      <c r="N16" s="22">
        <v>13</v>
      </c>
      <c r="O16" s="21">
        <v>0</v>
      </c>
      <c r="P16" s="27" t="s">
        <v>22</v>
      </c>
      <c r="Q16" s="67"/>
      <c r="R16" s="15">
        <f t="shared" si="1"/>
        <v>9.9</v>
      </c>
      <c r="S16" s="15">
        <v>3</v>
      </c>
      <c r="T16" s="46">
        <v>0.08</v>
      </c>
      <c r="U16" s="38">
        <f>V16*T16</f>
        <v>1.92</v>
      </c>
      <c r="V16" s="28">
        <f t="shared" si="0"/>
        <v>24</v>
      </c>
      <c r="W16" s="21">
        <v>4</v>
      </c>
      <c r="X16" s="15">
        <v>1</v>
      </c>
      <c r="Y16" s="4">
        <f>(I16-V16-W16-X16-U16)</f>
        <v>48.28</v>
      </c>
      <c r="Z16" s="5">
        <f>(Y16/V16)</f>
        <v>2.0116666666666667</v>
      </c>
      <c r="AA16" s="66"/>
    </row>
    <row r="17" spans="1:27" x14ac:dyDescent="0.15">
      <c r="A17" s="21" t="s">
        <v>55</v>
      </c>
      <c r="B17" s="21" t="s">
        <v>56</v>
      </c>
      <c r="C17" s="21" t="s">
        <v>16</v>
      </c>
      <c r="D17" s="22">
        <v>12</v>
      </c>
      <c r="E17" s="22">
        <v>5</v>
      </c>
      <c r="F17" s="22">
        <v>1</v>
      </c>
      <c r="G17" s="22">
        <v>1</v>
      </c>
      <c r="H17" s="22">
        <v>3</v>
      </c>
      <c r="I17" s="25">
        <v>45</v>
      </c>
      <c r="J17" s="24">
        <v>0.2</v>
      </c>
      <c r="K17" s="21">
        <v>0</v>
      </c>
      <c r="L17" s="25">
        <v>9</v>
      </c>
      <c r="M17" s="26">
        <v>1</v>
      </c>
      <c r="N17" s="22">
        <v>2</v>
      </c>
      <c r="O17" s="21">
        <v>0</v>
      </c>
      <c r="P17" s="27" t="s">
        <v>57</v>
      </c>
      <c r="Q17" s="67"/>
      <c r="R17" s="15">
        <f t="shared" si="1"/>
        <v>15</v>
      </c>
      <c r="S17" s="15">
        <v>9.1</v>
      </c>
      <c r="T17" s="46">
        <v>0.08</v>
      </c>
      <c r="U17" s="38">
        <f>V17*T17</f>
        <v>2.1839999999999997</v>
      </c>
      <c r="V17" s="28">
        <f t="shared" si="0"/>
        <v>27.299999999999997</v>
      </c>
      <c r="W17" s="21">
        <v>4</v>
      </c>
      <c r="X17" s="15">
        <v>1</v>
      </c>
      <c r="Y17" s="4">
        <f>(I17-V17-W17-X17-U17)</f>
        <v>10.516000000000004</v>
      </c>
      <c r="Z17" s="5">
        <f>(Y17/V17)</f>
        <v>0.38520146520146537</v>
      </c>
      <c r="AA17" s="66"/>
    </row>
    <row r="18" spans="1:27" x14ac:dyDescent="0.15">
      <c r="A18" s="21" t="s">
        <v>58</v>
      </c>
      <c r="B18" s="21" t="s">
        <v>39</v>
      </c>
      <c r="C18" s="21" t="s">
        <v>16</v>
      </c>
      <c r="D18" s="22">
        <v>23</v>
      </c>
      <c r="E18" s="22">
        <v>11</v>
      </c>
      <c r="F18" s="22">
        <v>1</v>
      </c>
      <c r="G18" s="22">
        <v>1</v>
      </c>
      <c r="H18" s="22">
        <v>1</v>
      </c>
      <c r="I18" s="25">
        <v>39</v>
      </c>
      <c r="J18" s="24">
        <v>9.0909090909090912E-2</v>
      </c>
      <c r="K18" s="21">
        <v>0</v>
      </c>
      <c r="L18" s="25">
        <v>3.55</v>
      </c>
      <c r="M18" s="24">
        <v>0</v>
      </c>
      <c r="N18" s="22">
        <v>4</v>
      </c>
      <c r="O18" s="21">
        <v>0</v>
      </c>
      <c r="P18" s="27" t="s">
        <v>40</v>
      </c>
      <c r="Q18" s="67"/>
      <c r="R18" s="15">
        <f t="shared" si="1"/>
        <v>39</v>
      </c>
      <c r="S18" s="15">
        <v>9.6999999999999993</v>
      </c>
      <c r="T18" s="46">
        <v>0.05</v>
      </c>
      <c r="U18" s="38">
        <f>V18*T18</f>
        <v>0.48499999999999999</v>
      </c>
      <c r="V18" s="28">
        <f t="shared" si="0"/>
        <v>9.6999999999999993</v>
      </c>
      <c r="W18" s="21">
        <v>4</v>
      </c>
      <c r="X18" s="15">
        <v>1</v>
      </c>
      <c r="Y18" s="4">
        <f>(I18-V18-W18-X18-U18)</f>
        <v>23.815000000000001</v>
      </c>
      <c r="Z18" s="5">
        <f>(Y18/V18)</f>
        <v>2.4551546391752579</v>
      </c>
      <c r="AA18" s="66"/>
    </row>
    <row r="19" spans="1:27" x14ac:dyDescent="0.15">
      <c r="A19" s="21" t="s">
        <v>59</v>
      </c>
      <c r="B19" s="21" t="s">
        <v>60</v>
      </c>
      <c r="C19" s="21" t="s">
        <v>16</v>
      </c>
      <c r="D19" s="22">
        <v>14</v>
      </c>
      <c r="E19" s="22">
        <v>5</v>
      </c>
      <c r="F19" s="22">
        <v>1</v>
      </c>
      <c r="G19" s="22">
        <v>1</v>
      </c>
      <c r="H19" s="22">
        <v>1</v>
      </c>
      <c r="I19" s="25">
        <v>19</v>
      </c>
      <c r="J19" s="24">
        <v>0.2</v>
      </c>
      <c r="K19" s="21">
        <v>0</v>
      </c>
      <c r="L19" s="25">
        <v>3.8</v>
      </c>
      <c r="M19" s="26">
        <v>1</v>
      </c>
      <c r="N19" s="22">
        <v>3</v>
      </c>
      <c r="O19" s="22">
        <v>2</v>
      </c>
      <c r="P19" s="27" t="s">
        <v>61</v>
      </c>
      <c r="Q19" s="67"/>
      <c r="R19" s="15">
        <f t="shared" si="1"/>
        <v>19</v>
      </c>
      <c r="S19" s="15">
        <v>7.5</v>
      </c>
      <c r="T19" s="46">
        <v>0.05</v>
      </c>
      <c r="U19" s="38">
        <f>V19*T19</f>
        <v>0.375</v>
      </c>
      <c r="V19" s="28">
        <f t="shared" si="0"/>
        <v>7.5</v>
      </c>
      <c r="W19" s="21">
        <v>4</v>
      </c>
      <c r="X19" s="15">
        <v>1</v>
      </c>
      <c r="Y19" s="4">
        <f>(I19-V19-W19-X19-U19)</f>
        <v>6.125</v>
      </c>
      <c r="Z19" s="5">
        <f>(Y19/V19)</f>
        <v>0.81666666666666665</v>
      </c>
      <c r="AA19" s="66"/>
    </row>
    <row r="20" spans="1:27" s="11" customFormat="1" x14ac:dyDescent="0.15">
      <c r="I20" s="19"/>
      <c r="P20" s="12"/>
      <c r="Q20" s="13"/>
      <c r="T20" s="47"/>
      <c r="W20" s="29"/>
      <c r="Y20" s="35"/>
      <c r="Z20" s="14"/>
      <c r="AA20" s="36"/>
    </row>
    <row r="21" spans="1:27" customFormat="1" x14ac:dyDescent="0.15">
      <c r="A21" s="30" t="s">
        <v>62</v>
      </c>
      <c r="B21" s="30" t="s">
        <v>63</v>
      </c>
      <c r="C21" s="30" t="s">
        <v>16</v>
      </c>
      <c r="D21" s="31">
        <v>19</v>
      </c>
      <c r="E21" s="31">
        <v>5</v>
      </c>
      <c r="F21" s="31">
        <v>1</v>
      </c>
      <c r="G21" s="31">
        <v>2</v>
      </c>
      <c r="H21" s="31">
        <v>3</v>
      </c>
      <c r="I21" s="32">
        <v>42</v>
      </c>
      <c r="J21" s="33">
        <v>0.2</v>
      </c>
      <c r="K21">
        <v>0</v>
      </c>
      <c r="L21" s="32">
        <v>8.4</v>
      </c>
      <c r="M21" s="34">
        <v>1</v>
      </c>
      <c r="N21" s="31">
        <v>1</v>
      </c>
      <c r="O21" s="31">
        <v>1</v>
      </c>
      <c r="P21" s="30" t="s">
        <v>64</v>
      </c>
      <c r="Q21" s="65">
        <v>20170303</v>
      </c>
      <c r="R21" s="20">
        <f t="shared" si="1"/>
        <v>14</v>
      </c>
      <c r="S21" s="20">
        <v>3.5</v>
      </c>
      <c r="T21" s="46">
        <v>0.08</v>
      </c>
      <c r="U21" s="38">
        <f>V21*T21</f>
        <v>0.84</v>
      </c>
      <c r="V21" s="28">
        <f t="shared" si="0"/>
        <v>10.5</v>
      </c>
      <c r="W21" s="21">
        <v>4</v>
      </c>
      <c r="X21" s="20">
        <v>1.2</v>
      </c>
      <c r="Y21" s="4">
        <f>(I21-V21-W21-X21-U21)</f>
        <v>25.46</v>
      </c>
      <c r="Z21" s="5">
        <f>(Y21/V21)</f>
        <v>2.4247619047619047</v>
      </c>
      <c r="AA21" s="68">
        <f>SUM(Y24:Y31)</f>
        <v>152.89999999999998</v>
      </c>
    </row>
    <row r="22" spans="1:27" customFormat="1" x14ac:dyDescent="0.15">
      <c r="A22" s="30" t="s">
        <v>65</v>
      </c>
      <c r="B22" s="30" t="s">
        <v>66</v>
      </c>
      <c r="C22" s="30" t="s">
        <v>16</v>
      </c>
      <c r="D22" s="31">
        <v>4</v>
      </c>
      <c r="E22" s="31">
        <v>2</v>
      </c>
      <c r="F22" s="31">
        <v>2</v>
      </c>
      <c r="G22" s="31">
        <v>2</v>
      </c>
      <c r="H22" s="31">
        <v>2</v>
      </c>
      <c r="I22" s="32">
        <v>26</v>
      </c>
      <c r="J22" s="34">
        <v>1</v>
      </c>
      <c r="K22">
        <v>0</v>
      </c>
      <c r="L22" s="32">
        <v>13</v>
      </c>
      <c r="M22" s="34">
        <v>1</v>
      </c>
      <c r="N22" s="31">
        <v>2</v>
      </c>
      <c r="O22">
        <v>0</v>
      </c>
      <c r="P22" s="30" t="s">
        <v>64</v>
      </c>
      <c r="Q22" s="65"/>
      <c r="R22" s="20">
        <f t="shared" si="1"/>
        <v>13</v>
      </c>
      <c r="S22" s="20">
        <v>4</v>
      </c>
      <c r="T22" s="46">
        <v>0.08</v>
      </c>
      <c r="U22" s="38">
        <f>V22*T22</f>
        <v>0.64</v>
      </c>
      <c r="V22" s="28">
        <f t="shared" si="0"/>
        <v>8</v>
      </c>
      <c r="W22" s="21">
        <v>4</v>
      </c>
      <c r="X22" s="20">
        <v>1.2</v>
      </c>
      <c r="Y22" s="4">
        <f>(I22-V22-W22-X22-U22)</f>
        <v>12.16</v>
      </c>
      <c r="Z22" s="5">
        <f>(Y22/V22)</f>
        <v>1.52</v>
      </c>
      <c r="AA22" s="68"/>
    </row>
    <row r="23" spans="1:27" customFormat="1" x14ac:dyDescent="0.15">
      <c r="A23" s="30" t="s">
        <v>67</v>
      </c>
      <c r="B23" s="30" t="s">
        <v>68</v>
      </c>
      <c r="C23" s="30" t="s">
        <v>16</v>
      </c>
      <c r="D23" s="31">
        <v>8</v>
      </c>
      <c r="E23" s="31">
        <v>5</v>
      </c>
      <c r="F23" s="31">
        <v>1</v>
      </c>
      <c r="G23" s="31">
        <v>1</v>
      </c>
      <c r="H23" s="31">
        <v>1</v>
      </c>
      <c r="I23" s="32">
        <v>48</v>
      </c>
      <c r="J23" s="33">
        <v>0.2</v>
      </c>
      <c r="K23">
        <v>0</v>
      </c>
      <c r="L23" s="32">
        <v>9.6</v>
      </c>
      <c r="M23" s="33">
        <v>0</v>
      </c>
      <c r="N23">
        <v>0</v>
      </c>
      <c r="O23">
        <v>0</v>
      </c>
      <c r="P23" s="30" t="s">
        <v>69</v>
      </c>
      <c r="Q23" s="65"/>
      <c r="R23" s="20">
        <f t="shared" si="1"/>
        <v>48</v>
      </c>
      <c r="T23" s="46">
        <v>0.08</v>
      </c>
      <c r="U23" s="38">
        <f>V23*T23</f>
        <v>0</v>
      </c>
      <c r="V23" s="28">
        <f t="shared" si="0"/>
        <v>0</v>
      </c>
      <c r="W23" s="21">
        <v>4</v>
      </c>
      <c r="X23" s="20">
        <v>1.2</v>
      </c>
      <c r="Y23" s="4">
        <f>(I23-V23-W23-X23-U23)</f>
        <v>42.8</v>
      </c>
      <c r="Z23" s="5" t="e">
        <f>(Y23/V23)</f>
        <v>#DIV/0!</v>
      </c>
      <c r="AA23" s="68"/>
    </row>
    <row r="24" spans="1:27" customFormat="1" x14ac:dyDescent="0.15">
      <c r="A24" s="30" t="s">
        <v>70</v>
      </c>
      <c r="B24" s="30" t="s">
        <v>71</v>
      </c>
      <c r="C24" s="30" t="s">
        <v>16</v>
      </c>
      <c r="D24" s="31">
        <v>6</v>
      </c>
      <c r="E24" s="31">
        <v>4</v>
      </c>
      <c r="F24" s="31">
        <v>1</v>
      </c>
      <c r="G24" s="31">
        <v>1</v>
      </c>
      <c r="H24" s="31">
        <v>1</v>
      </c>
      <c r="I24" s="32">
        <v>50</v>
      </c>
      <c r="J24" s="33">
        <v>0.25</v>
      </c>
      <c r="K24">
        <v>0</v>
      </c>
      <c r="L24" s="32">
        <v>12.5</v>
      </c>
      <c r="M24" s="34">
        <v>1</v>
      </c>
      <c r="N24">
        <v>0</v>
      </c>
      <c r="O24" s="31">
        <v>1</v>
      </c>
      <c r="P24" s="30" t="s">
        <v>72</v>
      </c>
      <c r="Q24" s="65"/>
      <c r="R24" s="20">
        <f t="shared" si="1"/>
        <v>50</v>
      </c>
      <c r="S24" s="20">
        <v>18</v>
      </c>
      <c r="T24" s="46">
        <v>0.08</v>
      </c>
      <c r="U24" s="38">
        <f>V24*T24</f>
        <v>1.44</v>
      </c>
      <c r="V24" s="28">
        <f t="shared" si="0"/>
        <v>18</v>
      </c>
      <c r="W24" s="21">
        <v>4</v>
      </c>
      <c r="X24" s="20">
        <v>1.2</v>
      </c>
      <c r="Y24" s="4">
        <f>(I24-V24-W24-X24-U24)</f>
        <v>25.36</v>
      </c>
      <c r="Z24" s="5">
        <f>(Y24/V24)</f>
        <v>1.4088888888888889</v>
      </c>
      <c r="AA24" s="68"/>
    </row>
    <row r="25" spans="1:27" customFormat="1" x14ac:dyDescent="0.15">
      <c r="A25" s="30" t="s">
        <v>73</v>
      </c>
      <c r="B25" s="30" t="s">
        <v>74</v>
      </c>
      <c r="C25" s="30" t="s">
        <v>16</v>
      </c>
      <c r="D25" s="31">
        <v>7</v>
      </c>
      <c r="E25" s="31">
        <v>2</v>
      </c>
      <c r="F25" s="31">
        <v>1</v>
      </c>
      <c r="G25" s="31">
        <v>1</v>
      </c>
      <c r="H25" s="31">
        <v>1</v>
      </c>
      <c r="I25" s="32">
        <v>38</v>
      </c>
      <c r="J25" s="33">
        <v>0.5</v>
      </c>
      <c r="K25">
        <v>0</v>
      </c>
      <c r="L25" s="32">
        <v>19</v>
      </c>
      <c r="M25" s="34">
        <v>1</v>
      </c>
      <c r="N25">
        <v>0</v>
      </c>
      <c r="O25">
        <v>0</v>
      </c>
      <c r="P25" s="30" t="s">
        <v>19</v>
      </c>
      <c r="Q25" s="65"/>
      <c r="R25" s="20">
        <f t="shared" si="1"/>
        <v>38</v>
      </c>
      <c r="S25" s="20">
        <v>16</v>
      </c>
      <c r="T25" s="46">
        <v>0.08</v>
      </c>
      <c r="U25" s="38">
        <f>V25*T25</f>
        <v>1.28</v>
      </c>
      <c r="V25" s="28">
        <f t="shared" si="0"/>
        <v>16</v>
      </c>
      <c r="W25" s="21">
        <v>4</v>
      </c>
      <c r="X25" s="20">
        <v>1.2</v>
      </c>
      <c r="Y25" s="4">
        <f>(I25-V25-W25-X25-U25)</f>
        <v>15.520000000000001</v>
      </c>
      <c r="Z25" s="5">
        <f>(Y25/V25)</f>
        <v>0.97000000000000008</v>
      </c>
      <c r="AA25" s="68"/>
    </row>
    <row r="26" spans="1:27" customFormat="1" x14ac:dyDescent="0.15">
      <c r="A26" s="30" t="s">
        <v>75</v>
      </c>
      <c r="B26" s="30" t="s">
        <v>71</v>
      </c>
      <c r="C26" s="30" t="s">
        <v>16</v>
      </c>
      <c r="D26" s="31">
        <v>7</v>
      </c>
      <c r="E26" s="31">
        <v>5</v>
      </c>
      <c r="F26" s="31">
        <v>1</v>
      </c>
      <c r="G26" s="31">
        <v>1</v>
      </c>
      <c r="H26" s="31">
        <v>1</v>
      </c>
      <c r="I26" s="32">
        <v>48</v>
      </c>
      <c r="J26" s="33">
        <v>0.2</v>
      </c>
      <c r="K26">
        <v>0</v>
      </c>
      <c r="L26" s="32">
        <v>9.6</v>
      </c>
      <c r="M26" s="34">
        <v>1</v>
      </c>
      <c r="N26" s="31">
        <v>2</v>
      </c>
      <c r="O26">
        <v>0</v>
      </c>
      <c r="P26" s="30" t="s">
        <v>76</v>
      </c>
      <c r="Q26" s="65"/>
      <c r="R26" s="20">
        <f t="shared" si="1"/>
        <v>48</v>
      </c>
      <c r="S26" s="20">
        <v>14</v>
      </c>
      <c r="T26" s="46">
        <v>0.08</v>
      </c>
      <c r="U26" s="38">
        <f>V26*T26</f>
        <v>1.1200000000000001</v>
      </c>
      <c r="V26" s="28">
        <f t="shared" si="0"/>
        <v>14</v>
      </c>
      <c r="W26" s="21">
        <v>4</v>
      </c>
      <c r="X26" s="20">
        <v>1.2</v>
      </c>
      <c r="Y26" s="4">
        <f>(I26-V26-W26-X26-U26)</f>
        <v>27.68</v>
      </c>
      <c r="Z26" s="5">
        <f>(Y26/V26)</f>
        <v>1.9771428571428571</v>
      </c>
      <c r="AA26" s="68"/>
    </row>
    <row r="27" spans="1:27" customFormat="1" x14ac:dyDescent="0.15">
      <c r="A27" s="30" t="s">
        <v>77</v>
      </c>
      <c r="B27" s="30" t="s">
        <v>78</v>
      </c>
      <c r="C27" s="30" t="s">
        <v>16</v>
      </c>
      <c r="D27" s="31">
        <v>5</v>
      </c>
      <c r="E27" s="31">
        <v>2</v>
      </c>
      <c r="F27" s="31">
        <v>1</v>
      </c>
      <c r="G27" s="31">
        <v>1</v>
      </c>
      <c r="H27" s="31">
        <v>1</v>
      </c>
      <c r="I27" s="32">
        <v>15.9</v>
      </c>
      <c r="J27" s="33">
        <v>0.5</v>
      </c>
      <c r="K27">
        <v>0</v>
      </c>
      <c r="L27" s="32">
        <v>7.95</v>
      </c>
      <c r="M27" s="33">
        <v>0</v>
      </c>
      <c r="N27" s="31">
        <v>1</v>
      </c>
      <c r="O27">
        <v>0</v>
      </c>
      <c r="P27" s="30" t="s">
        <v>79</v>
      </c>
      <c r="Q27" s="65"/>
      <c r="R27" s="20">
        <f t="shared" si="1"/>
        <v>15.9</v>
      </c>
      <c r="S27" s="20">
        <v>4</v>
      </c>
      <c r="T27" s="46">
        <v>0.08</v>
      </c>
      <c r="U27" s="38">
        <f>V27*T27</f>
        <v>0.32</v>
      </c>
      <c r="V27" s="28">
        <f t="shared" si="0"/>
        <v>4</v>
      </c>
      <c r="W27" s="21">
        <v>4</v>
      </c>
      <c r="X27" s="20">
        <v>1.2</v>
      </c>
      <c r="Y27" s="4">
        <f>(I27-V27-W27-X27-U27)</f>
        <v>6.38</v>
      </c>
      <c r="Z27" s="5">
        <f>(Y27/V27)</f>
        <v>1.595</v>
      </c>
      <c r="AA27" s="68"/>
    </row>
    <row r="28" spans="1:27" s="11" customFormat="1" x14ac:dyDescent="0.15">
      <c r="I28" s="19"/>
      <c r="P28" s="12"/>
      <c r="Q28" s="13"/>
      <c r="T28" s="47"/>
      <c r="Y28" s="35"/>
      <c r="Z28" s="14"/>
    </row>
    <row r="29" spans="1:27" x14ac:dyDescent="0.15">
      <c r="A29" s="30" t="s">
        <v>80</v>
      </c>
      <c r="B29" s="30" t="s">
        <v>81</v>
      </c>
      <c r="C29" s="30" t="s">
        <v>16</v>
      </c>
      <c r="D29" s="31">
        <v>10</v>
      </c>
      <c r="E29" s="31">
        <v>7</v>
      </c>
      <c r="F29" s="31">
        <v>2</v>
      </c>
      <c r="G29" s="31">
        <v>2</v>
      </c>
      <c r="H29" s="31">
        <v>3</v>
      </c>
      <c r="I29" s="32">
        <v>81</v>
      </c>
      <c r="J29" s="33">
        <v>0.2857142857142857</v>
      </c>
      <c r="K29">
        <v>0</v>
      </c>
      <c r="L29" s="32">
        <v>11.57</v>
      </c>
      <c r="M29" s="33">
        <v>0</v>
      </c>
      <c r="N29" s="31">
        <v>1</v>
      </c>
      <c r="O29">
        <v>0</v>
      </c>
      <c r="P29" s="30" t="s">
        <v>82</v>
      </c>
      <c r="Q29" s="65">
        <v>20170304</v>
      </c>
      <c r="R29" s="28">
        <f t="shared" si="1"/>
        <v>27</v>
      </c>
      <c r="S29" s="28">
        <v>9.6999999999999993</v>
      </c>
      <c r="T29" s="46">
        <v>0.05</v>
      </c>
      <c r="U29" s="38">
        <f>V29*T29</f>
        <v>1.4550000000000001</v>
      </c>
      <c r="V29" s="28">
        <f t="shared" si="0"/>
        <v>29.099999999999998</v>
      </c>
      <c r="W29" s="15">
        <v>4</v>
      </c>
      <c r="X29" s="15">
        <v>1.2</v>
      </c>
      <c r="Y29" s="4">
        <f>(I29-V29-W29-X29-U29)</f>
        <v>45.245000000000005</v>
      </c>
      <c r="Z29" s="5">
        <f>(Y29/V29)</f>
        <v>1.5548109965635741</v>
      </c>
      <c r="AA29" s="68">
        <f>SUM(Y28:Y36)</f>
        <v>180.02000000000004</v>
      </c>
    </row>
    <row r="30" spans="1:27" x14ac:dyDescent="0.15">
      <c r="A30" s="30" t="s">
        <v>83</v>
      </c>
      <c r="B30" s="30" t="s">
        <v>46</v>
      </c>
      <c r="C30" s="30" t="s">
        <v>16</v>
      </c>
      <c r="D30" s="31">
        <v>15</v>
      </c>
      <c r="E30" s="31">
        <v>7</v>
      </c>
      <c r="F30" s="31">
        <v>2</v>
      </c>
      <c r="G30" s="31">
        <v>2</v>
      </c>
      <c r="H30" s="31">
        <v>2</v>
      </c>
      <c r="I30" s="32">
        <v>56</v>
      </c>
      <c r="J30" s="33">
        <v>0.2857142857142857</v>
      </c>
      <c r="K30">
        <v>0</v>
      </c>
      <c r="L30" s="32">
        <v>8</v>
      </c>
      <c r="M30" s="34">
        <v>1</v>
      </c>
      <c r="N30" s="31">
        <v>1</v>
      </c>
      <c r="O30">
        <v>0</v>
      </c>
      <c r="P30" s="30" t="s">
        <v>47</v>
      </c>
      <c r="Q30" s="65"/>
      <c r="R30" s="28">
        <f t="shared" si="1"/>
        <v>28</v>
      </c>
      <c r="S30" s="28">
        <v>10</v>
      </c>
      <c r="T30" s="46">
        <v>0.08</v>
      </c>
      <c r="U30" s="38">
        <f>V30*T30</f>
        <v>1.6</v>
      </c>
      <c r="V30" s="28">
        <f t="shared" si="0"/>
        <v>20</v>
      </c>
      <c r="W30" s="28">
        <v>4</v>
      </c>
      <c r="X30" s="28">
        <v>1.2</v>
      </c>
      <c r="Y30" s="4">
        <f>(I30-V30-W30-X30-U30)</f>
        <v>29.2</v>
      </c>
      <c r="Z30" s="5">
        <f>(Y30/V30)</f>
        <v>1.46</v>
      </c>
      <c r="AA30" s="68"/>
    </row>
    <row r="31" spans="1:27" x14ac:dyDescent="0.15">
      <c r="A31" s="30" t="s">
        <v>84</v>
      </c>
      <c r="B31" s="30" t="s">
        <v>81</v>
      </c>
      <c r="C31" s="30" t="s">
        <v>16</v>
      </c>
      <c r="D31" s="31">
        <v>31</v>
      </c>
      <c r="E31" s="31">
        <v>17</v>
      </c>
      <c r="F31" s="31">
        <v>1</v>
      </c>
      <c r="G31" s="31">
        <v>1</v>
      </c>
      <c r="H31" s="31">
        <v>1</v>
      </c>
      <c r="I31" s="32">
        <v>18.899999999999999</v>
      </c>
      <c r="J31" s="33">
        <v>5.8823529411764705E-2</v>
      </c>
      <c r="K31">
        <v>0</v>
      </c>
      <c r="L31" s="32">
        <v>1.1100000000000001</v>
      </c>
      <c r="M31" s="34">
        <v>1</v>
      </c>
      <c r="N31" s="31">
        <v>1</v>
      </c>
      <c r="O31">
        <v>0</v>
      </c>
      <c r="P31" s="30" t="s">
        <v>85</v>
      </c>
      <c r="Q31" s="65"/>
      <c r="R31" s="28">
        <f t="shared" si="1"/>
        <v>18.899999999999999</v>
      </c>
      <c r="S31" s="28">
        <v>9.6999999999999993</v>
      </c>
      <c r="T31" s="46">
        <v>0.05</v>
      </c>
      <c r="U31" s="38">
        <f>V31*T31</f>
        <v>0.48499999999999999</v>
      </c>
      <c r="V31" s="28">
        <f t="shared" si="0"/>
        <v>9.6999999999999993</v>
      </c>
      <c r="W31" s="28">
        <v>4</v>
      </c>
      <c r="X31" s="28">
        <v>1.2</v>
      </c>
      <c r="Y31" s="4">
        <f>(I31-V31-W31-X31-U31)</f>
        <v>3.5149999999999992</v>
      </c>
      <c r="Z31" s="5">
        <f>(Y31/V31)</f>
        <v>0.36237113402061849</v>
      </c>
      <c r="AA31" s="68"/>
    </row>
    <row r="32" spans="1:27" x14ac:dyDescent="0.15">
      <c r="A32" s="30" t="s">
        <v>86</v>
      </c>
      <c r="B32" s="30" t="s">
        <v>87</v>
      </c>
      <c r="C32" s="30" t="s">
        <v>16</v>
      </c>
      <c r="D32" s="31">
        <v>14</v>
      </c>
      <c r="E32" s="31">
        <v>9</v>
      </c>
      <c r="F32" s="31">
        <v>1</v>
      </c>
      <c r="G32" s="31">
        <v>1</v>
      </c>
      <c r="H32" s="31">
        <v>1</v>
      </c>
      <c r="I32" s="32">
        <v>41</v>
      </c>
      <c r="J32" s="33">
        <v>0.1111111111111111</v>
      </c>
      <c r="K32">
        <v>0</v>
      </c>
      <c r="L32" s="32">
        <v>4.5599999999999996</v>
      </c>
      <c r="M32" s="34">
        <v>1</v>
      </c>
      <c r="N32" s="31">
        <v>2</v>
      </c>
      <c r="O32">
        <v>0</v>
      </c>
      <c r="P32" s="30" t="s">
        <v>72</v>
      </c>
      <c r="Q32" s="65"/>
      <c r="R32" s="28">
        <f t="shared" si="1"/>
        <v>41</v>
      </c>
      <c r="S32" s="28">
        <v>11.2</v>
      </c>
      <c r="T32" s="46">
        <v>0.05</v>
      </c>
      <c r="U32" s="38">
        <f>V32*T32</f>
        <v>0.55999999999999994</v>
      </c>
      <c r="V32" s="28">
        <f t="shared" si="0"/>
        <v>11.2</v>
      </c>
      <c r="W32" s="28">
        <v>4</v>
      </c>
      <c r="X32" s="28">
        <v>1.2</v>
      </c>
      <c r="Y32" s="4">
        <f>(I32-V32-W32-X32-U32)</f>
        <v>24.040000000000003</v>
      </c>
      <c r="Z32" s="5">
        <f>(Y32/V32)</f>
        <v>2.1464285714285718</v>
      </c>
      <c r="AA32" s="68"/>
    </row>
    <row r="33" spans="1:27" x14ac:dyDescent="0.15">
      <c r="A33" s="30" t="s">
        <v>44</v>
      </c>
      <c r="B33" s="30" t="s">
        <v>88</v>
      </c>
      <c r="C33" s="30" t="s">
        <v>16</v>
      </c>
      <c r="D33" s="31">
        <v>20</v>
      </c>
      <c r="E33" s="31">
        <v>2</v>
      </c>
      <c r="F33" s="31">
        <v>1</v>
      </c>
      <c r="G33" s="31">
        <v>1</v>
      </c>
      <c r="H33" s="31">
        <v>1</v>
      </c>
      <c r="I33" s="32">
        <v>42</v>
      </c>
      <c r="J33" s="33">
        <v>0.5</v>
      </c>
      <c r="K33">
        <v>0</v>
      </c>
      <c r="L33" s="32">
        <v>21</v>
      </c>
      <c r="M33" s="33">
        <v>0</v>
      </c>
      <c r="N33">
        <v>0</v>
      </c>
      <c r="O33">
        <v>0</v>
      </c>
      <c r="P33" s="30" t="s">
        <v>26</v>
      </c>
      <c r="Q33" s="65"/>
      <c r="R33" s="28">
        <f t="shared" si="1"/>
        <v>42</v>
      </c>
      <c r="S33" s="28">
        <v>19</v>
      </c>
      <c r="T33" s="46">
        <v>0.08</v>
      </c>
      <c r="U33" s="38">
        <f>V33*T33</f>
        <v>1.52</v>
      </c>
      <c r="V33" s="28">
        <f t="shared" si="0"/>
        <v>19</v>
      </c>
      <c r="W33" s="28">
        <v>4</v>
      </c>
      <c r="X33" s="28">
        <v>1.2</v>
      </c>
      <c r="Y33" s="4">
        <f>(I33-V33-W33-X33-U33)</f>
        <v>16.28</v>
      </c>
      <c r="Z33" s="5">
        <f>(Y33/V33)</f>
        <v>0.85684210526315796</v>
      </c>
      <c r="AA33" s="68"/>
    </row>
    <row r="34" spans="1:27" x14ac:dyDescent="0.15">
      <c r="A34" s="30" t="s">
        <v>89</v>
      </c>
      <c r="B34" s="30" t="s">
        <v>66</v>
      </c>
      <c r="C34" s="30" t="s">
        <v>16</v>
      </c>
      <c r="D34" s="31">
        <v>4</v>
      </c>
      <c r="E34" s="31">
        <v>3</v>
      </c>
      <c r="F34" s="31">
        <v>1</v>
      </c>
      <c r="G34" s="31">
        <v>1</v>
      </c>
      <c r="H34" s="31">
        <v>1</v>
      </c>
      <c r="I34" s="32">
        <v>12</v>
      </c>
      <c r="J34" s="33">
        <v>0.33333333333333331</v>
      </c>
      <c r="K34">
        <v>0</v>
      </c>
      <c r="L34" s="32">
        <v>4</v>
      </c>
      <c r="M34" s="34">
        <v>1</v>
      </c>
      <c r="N34">
        <v>0</v>
      </c>
      <c r="O34">
        <v>0</v>
      </c>
      <c r="P34" s="30" t="s">
        <v>64</v>
      </c>
      <c r="Q34" s="65"/>
      <c r="R34" s="28">
        <f t="shared" si="1"/>
        <v>12</v>
      </c>
      <c r="S34" s="28">
        <v>3.5</v>
      </c>
      <c r="T34" s="46">
        <v>0.08</v>
      </c>
      <c r="U34" s="38">
        <f>V34*T34</f>
        <v>0.28000000000000003</v>
      </c>
      <c r="V34" s="28">
        <f t="shared" si="0"/>
        <v>3.5</v>
      </c>
      <c r="W34" s="28">
        <v>4</v>
      </c>
      <c r="X34" s="28">
        <v>1.2</v>
      </c>
      <c r="Y34" s="4">
        <f>(I34-V34-W34-X34-U34)</f>
        <v>3.0199999999999996</v>
      </c>
      <c r="Z34" s="5">
        <f>(Y34/V34)</f>
        <v>0.86285714285714277</v>
      </c>
      <c r="AA34" s="68"/>
    </row>
    <row r="35" spans="1:27" x14ac:dyDescent="0.15">
      <c r="A35" s="30" t="s">
        <v>90</v>
      </c>
      <c r="B35" s="30" t="s">
        <v>71</v>
      </c>
      <c r="C35" s="30" t="s">
        <v>16</v>
      </c>
      <c r="D35" s="31">
        <v>12</v>
      </c>
      <c r="E35" s="31">
        <v>3</v>
      </c>
      <c r="F35" s="31">
        <v>1</v>
      </c>
      <c r="G35" s="31">
        <v>1</v>
      </c>
      <c r="H35" s="31">
        <v>1</v>
      </c>
      <c r="I35" s="32">
        <v>49</v>
      </c>
      <c r="J35" s="33">
        <v>0.33333333333333331</v>
      </c>
      <c r="K35">
        <v>0</v>
      </c>
      <c r="L35" s="32">
        <v>16.329999999999998</v>
      </c>
      <c r="M35" s="34">
        <v>1</v>
      </c>
      <c r="N35">
        <v>0</v>
      </c>
      <c r="O35">
        <v>0</v>
      </c>
      <c r="P35" s="30" t="s">
        <v>76</v>
      </c>
      <c r="Q35" s="65"/>
      <c r="R35" s="28">
        <f t="shared" si="1"/>
        <v>49</v>
      </c>
      <c r="S35" s="28">
        <v>18</v>
      </c>
      <c r="T35" s="46">
        <v>0.08</v>
      </c>
      <c r="U35" s="38">
        <f>V35*T35</f>
        <v>1.44</v>
      </c>
      <c r="V35" s="28">
        <f t="shared" si="0"/>
        <v>18</v>
      </c>
      <c r="W35" s="28">
        <v>4</v>
      </c>
      <c r="X35" s="28">
        <v>1.2</v>
      </c>
      <c r="Y35" s="4">
        <f>(I35-V35-W35-X35-U35)</f>
        <v>24.36</v>
      </c>
      <c r="Z35" s="5">
        <f>(Y35/V35)</f>
        <v>1.3533333333333333</v>
      </c>
      <c r="AA35" s="68"/>
    </row>
    <row r="36" spans="1:27" x14ac:dyDescent="0.15">
      <c r="A36" s="30" t="s">
        <v>41</v>
      </c>
      <c r="B36" s="30" t="s">
        <v>42</v>
      </c>
      <c r="C36" s="30" t="s">
        <v>16</v>
      </c>
      <c r="D36" s="31">
        <v>22</v>
      </c>
      <c r="E36" s="31">
        <v>10</v>
      </c>
      <c r="F36" s="31">
        <v>1</v>
      </c>
      <c r="G36" s="31">
        <v>1</v>
      </c>
      <c r="H36" s="31">
        <v>1</v>
      </c>
      <c r="I36" s="32">
        <v>59</v>
      </c>
      <c r="J36" s="33">
        <v>0.1</v>
      </c>
      <c r="K36">
        <v>0</v>
      </c>
      <c r="L36" s="32">
        <v>5.9</v>
      </c>
      <c r="M36" s="34">
        <v>1</v>
      </c>
      <c r="N36">
        <v>0</v>
      </c>
      <c r="O36">
        <v>0</v>
      </c>
      <c r="P36" s="30" t="s">
        <v>43</v>
      </c>
      <c r="Q36" s="65"/>
      <c r="R36" s="28">
        <f t="shared" si="1"/>
        <v>59</v>
      </c>
      <c r="S36" s="28">
        <v>18</v>
      </c>
      <c r="T36" s="46">
        <v>0.08</v>
      </c>
      <c r="U36" s="38">
        <f>V36*T36</f>
        <v>1.44</v>
      </c>
      <c r="V36" s="28">
        <f t="shared" si="0"/>
        <v>18</v>
      </c>
      <c r="W36" s="28">
        <v>4</v>
      </c>
      <c r="X36" s="28">
        <v>1.2</v>
      </c>
      <c r="Y36" s="4">
        <f>(I36-V36-W36-X36-U36)</f>
        <v>34.36</v>
      </c>
      <c r="Z36" s="5">
        <f>(Y36/V36)</f>
        <v>1.9088888888888889</v>
      </c>
      <c r="AA36" s="68"/>
    </row>
    <row r="37" spans="1:27" s="11" customFormat="1" x14ac:dyDescent="0.15">
      <c r="I37" s="19"/>
      <c r="P37" s="12"/>
      <c r="T37" s="47"/>
      <c r="Y37" s="35"/>
      <c r="Z37" s="14"/>
      <c r="AA37" s="36"/>
    </row>
    <row r="38" spans="1:27" x14ac:dyDescent="0.15">
      <c r="A38" s="30" t="s">
        <v>91</v>
      </c>
      <c r="B38" s="30" t="s">
        <v>87</v>
      </c>
      <c r="C38" s="30" t="s">
        <v>16</v>
      </c>
      <c r="D38" s="31">
        <v>22</v>
      </c>
      <c r="E38" s="31">
        <v>11</v>
      </c>
      <c r="F38" s="31">
        <v>1</v>
      </c>
      <c r="G38" s="31">
        <v>1</v>
      </c>
      <c r="H38" s="31">
        <v>3</v>
      </c>
      <c r="I38" s="32">
        <v>54</v>
      </c>
      <c r="J38" s="33">
        <v>9.0909090909090912E-2</v>
      </c>
      <c r="K38">
        <v>0</v>
      </c>
      <c r="L38" s="32">
        <v>4.91</v>
      </c>
      <c r="M38" s="34">
        <v>1</v>
      </c>
      <c r="N38">
        <v>0</v>
      </c>
      <c r="O38">
        <v>0</v>
      </c>
      <c r="P38" s="30" t="s">
        <v>72</v>
      </c>
      <c r="Q38" s="65">
        <v>20170305</v>
      </c>
      <c r="R38" s="28">
        <f t="shared" si="1"/>
        <v>18</v>
      </c>
      <c r="S38" s="15">
        <v>11.2</v>
      </c>
      <c r="T38" s="46">
        <v>0.05</v>
      </c>
      <c r="U38" s="38">
        <f>V38*T38</f>
        <v>1.6799999999999997</v>
      </c>
      <c r="V38" s="28">
        <f t="shared" si="0"/>
        <v>33.599999999999994</v>
      </c>
      <c r="W38" s="28">
        <v>4</v>
      </c>
      <c r="X38" s="15">
        <v>1.2</v>
      </c>
      <c r="Y38" s="4">
        <f>(I38-V38-W38-X38-U38)</f>
        <v>13.520000000000007</v>
      </c>
      <c r="Z38" s="5">
        <f>(Y38/V38)</f>
        <v>0.40238095238095267</v>
      </c>
      <c r="AA38" s="68">
        <v>455.5</v>
      </c>
    </row>
    <row r="39" spans="1:27" x14ac:dyDescent="0.15">
      <c r="A39" s="30" t="s">
        <v>92</v>
      </c>
      <c r="B39" s="30" t="s">
        <v>21</v>
      </c>
      <c r="C39" s="30" t="s">
        <v>16</v>
      </c>
      <c r="D39" s="31">
        <v>2</v>
      </c>
      <c r="E39" s="31">
        <v>1</v>
      </c>
      <c r="F39" s="31">
        <v>1</v>
      </c>
      <c r="G39" s="31">
        <v>1</v>
      </c>
      <c r="H39" s="31">
        <v>2</v>
      </c>
      <c r="I39" s="32">
        <v>64</v>
      </c>
      <c r="J39" s="34">
        <v>1</v>
      </c>
      <c r="K39">
        <v>0</v>
      </c>
      <c r="L39" s="32">
        <v>64</v>
      </c>
      <c r="M39" s="34">
        <v>1</v>
      </c>
      <c r="N39">
        <v>0</v>
      </c>
      <c r="O39">
        <v>0</v>
      </c>
      <c r="P39" s="30" t="s">
        <v>47</v>
      </c>
      <c r="Q39" s="65"/>
      <c r="R39" s="28">
        <f t="shared" si="1"/>
        <v>32</v>
      </c>
      <c r="S39" s="15">
        <v>3</v>
      </c>
      <c r="T39" s="46">
        <v>0.08</v>
      </c>
      <c r="U39" s="38">
        <f>V39*T39</f>
        <v>0.48</v>
      </c>
      <c r="V39" s="28">
        <f t="shared" si="0"/>
        <v>6</v>
      </c>
      <c r="W39" s="28">
        <v>4</v>
      </c>
      <c r="X39" s="28">
        <v>1.2</v>
      </c>
      <c r="Y39" s="4">
        <f>(I39-V39-W39-X39-U39)</f>
        <v>52.32</v>
      </c>
      <c r="Z39" s="5">
        <f>(Y39/V39)</f>
        <v>8.7200000000000006</v>
      </c>
      <c r="AA39" s="68"/>
    </row>
    <row r="40" spans="1:27" x14ac:dyDescent="0.15">
      <c r="A40" s="30" t="s">
        <v>93</v>
      </c>
      <c r="B40" s="30" t="s">
        <v>21</v>
      </c>
      <c r="C40" s="30" t="s">
        <v>16</v>
      </c>
      <c r="D40" s="31">
        <v>4</v>
      </c>
      <c r="E40" s="31">
        <v>3</v>
      </c>
      <c r="F40" s="31">
        <v>1</v>
      </c>
      <c r="G40" s="31">
        <v>1</v>
      </c>
      <c r="H40" s="31">
        <v>1</v>
      </c>
      <c r="I40" s="32">
        <v>9.9</v>
      </c>
      <c r="J40" s="33">
        <v>0.33333333333333331</v>
      </c>
      <c r="K40">
        <v>0</v>
      </c>
      <c r="L40" s="32">
        <v>3.3</v>
      </c>
      <c r="M40" s="34">
        <v>1</v>
      </c>
      <c r="N40">
        <v>0</v>
      </c>
      <c r="O40">
        <v>0</v>
      </c>
      <c r="P40" s="30" t="s">
        <v>94</v>
      </c>
      <c r="Q40" s="65"/>
      <c r="R40" s="28">
        <f t="shared" si="1"/>
        <v>9.9</v>
      </c>
      <c r="S40" s="15">
        <v>3</v>
      </c>
      <c r="T40" s="46">
        <v>0.08</v>
      </c>
      <c r="U40" s="38">
        <f>V40*T40</f>
        <v>0.24</v>
      </c>
      <c r="V40" s="28">
        <f t="shared" si="0"/>
        <v>3</v>
      </c>
      <c r="W40" s="28">
        <v>4</v>
      </c>
      <c r="X40" s="28">
        <v>1.2</v>
      </c>
      <c r="Y40" s="4">
        <f>(I40-V40-W40-X40-U40)</f>
        <v>1.4600000000000004</v>
      </c>
      <c r="Z40" s="5">
        <f>(Y40/V40)</f>
        <v>0.4866666666666668</v>
      </c>
      <c r="AA40" s="68"/>
    </row>
    <row r="41" spans="1:27" x14ac:dyDescent="0.15">
      <c r="A41" s="30" t="s">
        <v>80</v>
      </c>
      <c r="B41" s="30" t="s">
        <v>81</v>
      </c>
      <c r="C41" s="30" t="s">
        <v>16</v>
      </c>
      <c r="D41" s="31">
        <v>8</v>
      </c>
      <c r="E41" s="31">
        <v>6</v>
      </c>
      <c r="F41" s="31">
        <v>1</v>
      </c>
      <c r="G41" s="31">
        <v>1</v>
      </c>
      <c r="H41" s="31">
        <v>1</v>
      </c>
      <c r="I41" s="32">
        <v>25</v>
      </c>
      <c r="J41" s="33">
        <v>0.16666666666666666</v>
      </c>
      <c r="K41">
        <v>0</v>
      </c>
      <c r="L41" s="32">
        <v>4.17</v>
      </c>
      <c r="M41" s="33">
        <v>0</v>
      </c>
      <c r="N41">
        <v>0</v>
      </c>
      <c r="O41" s="31">
        <v>1</v>
      </c>
      <c r="P41" s="30" t="s">
        <v>82</v>
      </c>
      <c r="Q41" s="65"/>
      <c r="R41" s="28">
        <f t="shared" si="1"/>
        <v>25</v>
      </c>
      <c r="S41" s="15">
        <v>9.6999999999999993</v>
      </c>
      <c r="T41" s="46">
        <v>0.05</v>
      </c>
      <c r="U41" s="38">
        <f>V41*T41</f>
        <v>0.48499999999999999</v>
      </c>
      <c r="V41" s="28">
        <f t="shared" si="0"/>
        <v>9.6999999999999993</v>
      </c>
      <c r="W41" s="28">
        <v>4</v>
      </c>
      <c r="X41" s="28">
        <v>1.2</v>
      </c>
      <c r="Y41" s="4">
        <f>(I41-V41-W41-X41-U41)</f>
        <v>9.615000000000002</v>
      </c>
      <c r="Z41" s="5">
        <f>(Y41/V41)</f>
        <v>0.99123711340206211</v>
      </c>
      <c r="AA41" s="68"/>
    </row>
    <row r="42" spans="1:27" x14ac:dyDescent="0.15">
      <c r="A42" s="30" t="s">
        <v>95</v>
      </c>
      <c r="B42" s="30" t="s">
        <v>81</v>
      </c>
      <c r="C42" s="30" t="s">
        <v>16</v>
      </c>
      <c r="D42" s="31">
        <v>2</v>
      </c>
      <c r="E42" s="31">
        <v>2</v>
      </c>
      <c r="F42" s="31">
        <v>1</v>
      </c>
      <c r="G42" s="31">
        <v>1</v>
      </c>
      <c r="H42" s="31">
        <v>1</v>
      </c>
      <c r="I42" s="32">
        <v>16.899999999999999</v>
      </c>
      <c r="J42" s="33">
        <v>0.5</v>
      </c>
      <c r="K42">
        <v>0</v>
      </c>
      <c r="L42" s="32">
        <v>8.4499999999999993</v>
      </c>
      <c r="M42" s="33">
        <v>0</v>
      </c>
      <c r="N42">
        <v>0</v>
      </c>
      <c r="O42">
        <v>0</v>
      </c>
      <c r="P42" s="30" t="s">
        <v>85</v>
      </c>
      <c r="Q42" s="65"/>
      <c r="R42" s="28">
        <f t="shared" si="1"/>
        <v>16.899999999999999</v>
      </c>
      <c r="S42" s="15">
        <v>9.6999999999999993</v>
      </c>
      <c r="T42" s="46">
        <v>0.05</v>
      </c>
      <c r="U42" s="38">
        <f>V42*T42</f>
        <v>0.48499999999999999</v>
      </c>
      <c r="V42" s="28">
        <f t="shared" si="0"/>
        <v>9.6999999999999993</v>
      </c>
      <c r="W42" s="28">
        <v>4</v>
      </c>
      <c r="X42" s="28">
        <v>1.2</v>
      </c>
      <c r="Y42" s="4">
        <f>(I42-V42-W42-X42-U42)</f>
        <v>1.5149999999999992</v>
      </c>
      <c r="Z42" s="5">
        <f>(Y42/V42)</f>
        <v>0.15618556701030922</v>
      </c>
      <c r="AA42" s="68"/>
    </row>
    <row r="43" spans="1:27" x14ac:dyDescent="0.15">
      <c r="A43" s="30" t="s">
        <v>24</v>
      </c>
      <c r="B43" s="30" t="s">
        <v>88</v>
      </c>
      <c r="C43" s="30" t="s">
        <v>16</v>
      </c>
      <c r="D43" s="31">
        <v>17</v>
      </c>
      <c r="E43" s="31">
        <v>9</v>
      </c>
      <c r="F43" s="31">
        <v>1</v>
      </c>
      <c r="G43" s="31">
        <v>1</v>
      </c>
      <c r="H43" s="31">
        <v>1</v>
      </c>
      <c r="I43" s="32">
        <v>39</v>
      </c>
      <c r="J43" s="33">
        <v>0.1111111111111111</v>
      </c>
      <c r="K43">
        <v>0</v>
      </c>
      <c r="L43" s="32">
        <v>4.33</v>
      </c>
      <c r="M43" s="34">
        <v>1</v>
      </c>
      <c r="N43">
        <v>0</v>
      </c>
      <c r="O43">
        <v>0</v>
      </c>
      <c r="P43" s="30" t="s">
        <v>26</v>
      </c>
      <c r="Q43" s="65"/>
      <c r="R43" s="28">
        <f t="shared" si="1"/>
        <v>39</v>
      </c>
      <c r="S43" s="15">
        <v>17</v>
      </c>
      <c r="T43" s="46">
        <v>0.08</v>
      </c>
      <c r="U43" s="38">
        <f>V43*T43</f>
        <v>1.36</v>
      </c>
      <c r="V43" s="28">
        <f t="shared" si="0"/>
        <v>17</v>
      </c>
      <c r="W43" s="28">
        <v>4</v>
      </c>
      <c r="X43" s="28">
        <v>1.2</v>
      </c>
      <c r="Y43" s="4">
        <f>(I43-V43-W43-X43-U43)</f>
        <v>15.440000000000001</v>
      </c>
      <c r="Z43" s="5">
        <f>(Y43/V43)</f>
        <v>0.90823529411764714</v>
      </c>
      <c r="AA43" s="68"/>
    </row>
    <row r="44" spans="1:27" x14ac:dyDescent="0.15">
      <c r="A44" s="30" t="s">
        <v>62</v>
      </c>
      <c r="B44" s="30" t="s">
        <v>63</v>
      </c>
      <c r="C44" s="30" t="s">
        <v>16</v>
      </c>
      <c r="D44" s="31">
        <v>19</v>
      </c>
      <c r="E44" s="31">
        <v>5</v>
      </c>
      <c r="F44" s="31">
        <v>1</v>
      </c>
      <c r="G44" s="31">
        <v>1</v>
      </c>
      <c r="H44" s="31">
        <v>1</v>
      </c>
      <c r="I44" s="32">
        <v>14</v>
      </c>
      <c r="J44" s="33">
        <v>0.2</v>
      </c>
      <c r="K44">
        <v>0</v>
      </c>
      <c r="L44" s="32">
        <v>2.8</v>
      </c>
      <c r="M44" s="34">
        <v>1</v>
      </c>
      <c r="N44">
        <v>0</v>
      </c>
      <c r="O44">
        <v>0</v>
      </c>
      <c r="P44" s="30" t="s">
        <v>64</v>
      </c>
      <c r="Q44" s="65"/>
      <c r="R44" s="28">
        <f t="shared" si="1"/>
        <v>14</v>
      </c>
      <c r="S44" s="15">
        <v>4.5</v>
      </c>
      <c r="T44" s="46">
        <v>0.08</v>
      </c>
      <c r="U44" s="38">
        <f>V44*T44</f>
        <v>0.36</v>
      </c>
      <c r="V44" s="28">
        <f t="shared" si="0"/>
        <v>4.5</v>
      </c>
      <c r="W44" s="28">
        <v>4</v>
      </c>
      <c r="X44" s="28">
        <v>1.2</v>
      </c>
      <c r="Y44" s="4">
        <f>(I44-V44-W44-X44-U44)</f>
        <v>3.94</v>
      </c>
      <c r="Z44" s="5">
        <f>(Y44/V44)</f>
        <v>0.87555555555555553</v>
      </c>
      <c r="AA44" s="68"/>
    </row>
    <row r="45" spans="1:27" x14ac:dyDescent="0.15">
      <c r="A45" s="30" t="s">
        <v>96</v>
      </c>
      <c r="B45" s="30" t="s">
        <v>97</v>
      </c>
      <c r="C45" s="30" t="s">
        <v>16</v>
      </c>
      <c r="D45" s="31">
        <v>28</v>
      </c>
      <c r="E45" s="31">
        <v>12</v>
      </c>
      <c r="F45" s="31">
        <v>1</v>
      </c>
      <c r="G45" s="31">
        <v>1</v>
      </c>
      <c r="H45" s="31">
        <v>1</v>
      </c>
      <c r="I45" s="32">
        <v>249</v>
      </c>
      <c r="J45" s="33">
        <v>8.3333333333333329E-2</v>
      </c>
      <c r="K45">
        <v>0</v>
      </c>
      <c r="L45" s="32">
        <v>20.75</v>
      </c>
      <c r="M45" s="34">
        <v>1</v>
      </c>
      <c r="N45">
        <v>0</v>
      </c>
      <c r="O45">
        <v>0</v>
      </c>
      <c r="P45" s="30" t="s">
        <v>98</v>
      </c>
      <c r="Q45" s="65"/>
      <c r="R45" s="28">
        <f t="shared" si="1"/>
        <v>249</v>
      </c>
      <c r="S45" s="15">
        <v>180</v>
      </c>
      <c r="T45" s="46">
        <v>0.03</v>
      </c>
      <c r="U45" s="38">
        <f>V45*T45</f>
        <v>5.3999999999999995</v>
      </c>
      <c r="V45" s="28">
        <f t="shared" si="0"/>
        <v>180</v>
      </c>
      <c r="W45" s="28">
        <v>4</v>
      </c>
      <c r="X45" s="28">
        <v>1.2</v>
      </c>
      <c r="Y45" s="4">
        <f>(I45-V45-W45-X45-U45)</f>
        <v>58.4</v>
      </c>
      <c r="Z45" s="5">
        <f>(Y45/V45)</f>
        <v>0.32444444444444442</v>
      </c>
      <c r="AA45" s="68"/>
    </row>
    <row r="46" spans="1:27" x14ac:dyDescent="0.15">
      <c r="A46" s="30" t="s">
        <v>99</v>
      </c>
      <c r="B46" s="30" t="s">
        <v>100</v>
      </c>
      <c r="C46" s="30" t="s">
        <v>16</v>
      </c>
      <c r="D46" s="31">
        <v>39</v>
      </c>
      <c r="E46" s="31">
        <v>26</v>
      </c>
      <c r="F46" s="31">
        <v>1</v>
      </c>
      <c r="G46" s="31">
        <v>1</v>
      </c>
      <c r="H46" s="31">
        <v>1</v>
      </c>
      <c r="I46" s="32">
        <v>1200</v>
      </c>
      <c r="J46" s="33">
        <v>3.8461538461538464E-2</v>
      </c>
      <c r="K46">
        <v>0</v>
      </c>
      <c r="L46" s="32">
        <v>46.15</v>
      </c>
      <c r="M46" s="33">
        <v>0</v>
      </c>
      <c r="N46">
        <v>0</v>
      </c>
      <c r="O46" s="31">
        <v>2</v>
      </c>
      <c r="P46" s="30" t="s">
        <v>101</v>
      </c>
      <c r="Q46" s="65"/>
      <c r="R46" s="28">
        <f t="shared" si="1"/>
        <v>1200</v>
      </c>
      <c r="S46" s="15">
        <v>906</v>
      </c>
      <c r="T46" s="46">
        <v>0.03</v>
      </c>
      <c r="U46" s="38">
        <f>V46*T46</f>
        <v>27.18</v>
      </c>
      <c r="V46" s="28">
        <f t="shared" si="0"/>
        <v>906</v>
      </c>
      <c r="W46" s="28">
        <v>4</v>
      </c>
      <c r="X46" s="28">
        <v>1.2</v>
      </c>
      <c r="Y46" s="4">
        <f>(I46-V46-W46-X46-U46)</f>
        <v>261.62</v>
      </c>
      <c r="Z46" s="5">
        <f>(Y46/V46)</f>
        <v>0.28876379690949228</v>
      </c>
      <c r="AA46" s="68"/>
    </row>
    <row r="47" spans="1:27" s="11" customFormat="1" x14ac:dyDescent="0.15">
      <c r="I47" s="19"/>
      <c r="P47" s="12"/>
      <c r="Q47" s="13"/>
      <c r="T47" s="47"/>
      <c r="Y47" s="35"/>
      <c r="Z47" s="14"/>
    </row>
    <row r="48" spans="1:27" x14ac:dyDescent="0.15">
      <c r="A48" s="30" t="s">
        <v>103</v>
      </c>
      <c r="B48" s="30" t="s">
        <v>104</v>
      </c>
      <c r="C48" s="30" t="s">
        <v>16</v>
      </c>
      <c r="D48" s="31">
        <v>8</v>
      </c>
      <c r="E48" s="31">
        <v>3</v>
      </c>
      <c r="F48" s="31">
        <v>1</v>
      </c>
      <c r="G48" s="31">
        <v>1</v>
      </c>
      <c r="H48" s="31">
        <v>15</v>
      </c>
      <c r="I48" s="32">
        <v>270</v>
      </c>
      <c r="J48" s="33">
        <v>0.33333333333333331</v>
      </c>
      <c r="K48">
        <v>0</v>
      </c>
      <c r="L48" s="32">
        <v>90</v>
      </c>
      <c r="M48" s="33">
        <v>0</v>
      </c>
      <c r="N48" s="31">
        <v>2</v>
      </c>
      <c r="O48">
        <v>0</v>
      </c>
      <c r="P48" s="30" t="s">
        <v>72</v>
      </c>
      <c r="Q48" s="62">
        <v>20170306</v>
      </c>
      <c r="R48" s="28">
        <f t="shared" si="1"/>
        <v>18</v>
      </c>
      <c r="S48" s="15">
        <v>14.4</v>
      </c>
      <c r="T48" s="46">
        <v>0.05</v>
      </c>
      <c r="U48" s="38">
        <f>V48*T48</f>
        <v>10.8</v>
      </c>
      <c r="V48" s="28">
        <f t="shared" si="0"/>
        <v>216</v>
      </c>
      <c r="W48" s="28">
        <v>4</v>
      </c>
      <c r="X48" s="28">
        <v>1.2</v>
      </c>
      <c r="Y48" s="4">
        <f>(I48-V48-W48-X48-U48)</f>
        <v>38</v>
      </c>
      <c r="Z48" s="5">
        <f>(Y48/V48)</f>
        <v>0.17592592592592593</v>
      </c>
      <c r="AA48" s="63">
        <f>SUM(Y48:Y60)</f>
        <v>637.23650000000009</v>
      </c>
    </row>
    <row r="49" spans="1:27" x14ac:dyDescent="0.15">
      <c r="A49" s="30" t="s">
        <v>105</v>
      </c>
      <c r="B49" s="30" t="s">
        <v>106</v>
      </c>
      <c r="C49" s="30" t="s">
        <v>16</v>
      </c>
      <c r="D49" s="31">
        <v>3</v>
      </c>
      <c r="E49" s="31">
        <v>3</v>
      </c>
      <c r="F49" s="31">
        <v>1</v>
      </c>
      <c r="G49" s="31">
        <v>1</v>
      </c>
      <c r="H49" s="31">
        <v>12</v>
      </c>
      <c r="I49" s="32">
        <v>588</v>
      </c>
      <c r="J49" s="33">
        <v>0.33333333333333331</v>
      </c>
      <c r="K49">
        <v>0</v>
      </c>
      <c r="L49" s="32">
        <v>196</v>
      </c>
      <c r="M49" s="33">
        <v>0</v>
      </c>
      <c r="N49">
        <v>0</v>
      </c>
      <c r="O49">
        <v>0</v>
      </c>
      <c r="P49" s="30" t="s">
        <v>47</v>
      </c>
      <c r="Q49" s="62"/>
      <c r="R49" s="28">
        <f t="shared" si="1"/>
        <v>49</v>
      </c>
      <c r="S49" s="15">
        <v>33</v>
      </c>
      <c r="T49" s="46">
        <v>0.08</v>
      </c>
      <c r="U49" s="38">
        <f>V49*T49</f>
        <v>31.68</v>
      </c>
      <c r="V49" s="28">
        <f t="shared" si="0"/>
        <v>396</v>
      </c>
      <c r="W49" s="28">
        <v>4</v>
      </c>
      <c r="X49" s="28">
        <v>1.2</v>
      </c>
      <c r="Y49" s="4">
        <f>(I49-V49-W49-X49-U49)</f>
        <v>155.12</v>
      </c>
      <c r="Z49" s="5">
        <f>(Y49/V49)</f>
        <v>0.39171717171717174</v>
      </c>
      <c r="AA49" s="63"/>
    </row>
    <row r="50" spans="1:27" x14ac:dyDescent="0.15">
      <c r="A50" s="30" t="s">
        <v>107</v>
      </c>
      <c r="B50" s="30" t="s">
        <v>28</v>
      </c>
      <c r="C50" s="30" t="s">
        <v>16</v>
      </c>
      <c r="D50" s="31">
        <v>49</v>
      </c>
      <c r="E50" s="31">
        <v>19</v>
      </c>
      <c r="F50" s="31">
        <v>3</v>
      </c>
      <c r="G50" s="31">
        <v>3</v>
      </c>
      <c r="H50" s="31">
        <v>3</v>
      </c>
      <c r="I50" s="32">
        <v>604</v>
      </c>
      <c r="J50" s="33">
        <v>0.15789473684210525</v>
      </c>
      <c r="K50">
        <v>0</v>
      </c>
      <c r="L50" s="32">
        <v>31.79</v>
      </c>
      <c r="M50" s="34">
        <v>1</v>
      </c>
      <c r="N50">
        <v>0</v>
      </c>
      <c r="O50">
        <v>0</v>
      </c>
      <c r="P50" s="30" t="s">
        <v>29</v>
      </c>
      <c r="Q50" s="62"/>
      <c r="R50" s="28">
        <f t="shared" si="1"/>
        <v>201.33333333333334</v>
      </c>
      <c r="S50" s="15">
        <v>90</v>
      </c>
      <c r="T50" s="46">
        <v>0.08</v>
      </c>
      <c r="U50" s="38">
        <f>V50*T50</f>
        <v>21.6</v>
      </c>
      <c r="V50" s="28">
        <f t="shared" si="0"/>
        <v>270</v>
      </c>
      <c r="W50" s="28">
        <v>4</v>
      </c>
      <c r="X50" s="28">
        <v>1.2</v>
      </c>
      <c r="Y50" s="4">
        <f>(I50-V50-W50-X50-U50)</f>
        <v>307.2</v>
      </c>
      <c r="Z50" s="5">
        <f>(Y50/V50)</f>
        <v>1.1377777777777778</v>
      </c>
      <c r="AA50" s="63"/>
    </row>
    <row r="51" spans="1:27" x14ac:dyDescent="0.15">
      <c r="A51" s="30" t="s">
        <v>108</v>
      </c>
      <c r="B51" s="30" t="s">
        <v>104</v>
      </c>
      <c r="C51" s="30" t="s">
        <v>16</v>
      </c>
      <c r="D51" s="31">
        <v>2</v>
      </c>
      <c r="E51" s="31">
        <v>2</v>
      </c>
      <c r="F51" s="31">
        <v>1</v>
      </c>
      <c r="G51" s="31">
        <v>1</v>
      </c>
      <c r="H51" s="31">
        <v>2</v>
      </c>
      <c r="I51" s="32">
        <v>30</v>
      </c>
      <c r="J51" s="33">
        <v>0.5</v>
      </c>
      <c r="K51">
        <v>0</v>
      </c>
      <c r="L51" s="32">
        <v>15</v>
      </c>
      <c r="M51" s="33">
        <v>0</v>
      </c>
      <c r="N51">
        <v>0</v>
      </c>
      <c r="O51">
        <v>0</v>
      </c>
      <c r="P51" s="30" t="s">
        <v>72</v>
      </c>
      <c r="Q51" s="62"/>
      <c r="R51" s="28">
        <f t="shared" si="1"/>
        <v>15</v>
      </c>
      <c r="S51" s="15">
        <v>7.15</v>
      </c>
      <c r="T51" s="46">
        <v>0.05</v>
      </c>
      <c r="U51" s="38">
        <f>V51*T51</f>
        <v>0.71500000000000008</v>
      </c>
      <c r="V51" s="28">
        <f t="shared" si="0"/>
        <v>14.3</v>
      </c>
      <c r="W51" s="28">
        <v>4</v>
      </c>
      <c r="X51" s="28">
        <v>1.2</v>
      </c>
      <c r="Y51" s="4">
        <f>(I51-V51-W51-X51-U51)</f>
        <v>9.7850000000000001</v>
      </c>
      <c r="Z51" s="5">
        <f>(Y51/V51)</f>
        <v>0.68426573426573423</v>
      </c>
      <c r="AA51" s="63"/>
    </row>
    <row r="52" spans="1:27" x14ac:dyDescent="0.15">
      <c r="A52" s="30" t="s">
        <v>109</v>
      </c>
      <c r="B52" s="30" t="s">
        <v>88</v>
      </c>
      <c r="C52" s="30" t="s">
        <v>16</v>
      </c>
      <c r="D52" s="31">
        <v>8</v>
      </c>
      <c r="E52" s="31">
        <v>2</v>
      </c>
      <c r="F52" s="31">
        <v>1</v>
      </c>
      <c r="G52" s="31">
        <v>1</v>
      </c>
      <c r="H52" s="31">
        <v>1</v>
      </c>
      <c r="I52" s="32">
        <v>25</v>
      </c>
      <c r="J52" s="33">
        <v>0.5</v>
      </c>
      <c r="K52">
        <v>0</v>
      </c>
      <c r="L52" s="32">
        <v>12.5</v>
      </c>
      <c r="M52" s="34">
        <v>1</v>
      </c>
      <c r="N52">
        <v>0</v>
      </c>
      <c r="O52">
        <v>0</v>
      </c>
      <c r="P52" s="30" t="s">
        <v>26</v>
      </c>
      <c r="Q52" s="62"/>
      <c r="R52" s="28">
        <f t="shared" si="1"/>
        <v>25</v>
      </c>
      <c r="S52" s="15">
        <v>17</v>
      </c>
      <c r="T52" s="46">
        <v>0.08</v>
      </c>
      <c r="U52" s="38">
        <f>V52*T52</f>
        <v>1.36</v>
      </c>
      <c r="V52" s="28">
        <f t="shared" si="0"/>
        <v>17</v>
      </c>
      <c r="W52" s="28">
        <v>4</v>
      </c>
      <c r="X52" s="28">
        <v>1.2</v>
      </c>
      <c r="Y52" s="4">
        <f>(I52-V52-W52-X52-U52)</f>
        <v>1.4399999999999997</v>
      </c>
      <c r="Z52" s="5">
        <f>(Y52/V52)</f>
        <v>8.4705882352941159E-2</v>
      </c>
      <c r="AA52" s="63"/>
    </row>
    <row r="53" spans="1:27" x14ac:dyDescent="0.15">
      <c r="A53" s="30" t="s">
        <v>44</v>
      </c>
      <c r="B53" s="30" t="s">
        <v>88</v>
      </c>
      <c r="C53" s="30" t="s">
        <v>16</v>
      </c>
      <c r="D53" s="31">
        <v>4</v>
      </c>
      <c r="E53" s="31">
        <v>4</v>
      </c>
      <c r="F53" s="31">
        <v>1</v>
      </c>
      <c r="G53" s="31">
        <v>1</v>
      </c>
      <c r="H53" s="31">
        <v>1</v>
      </c>
      <c r="I53" s="32">
        <v>42</v>
      </c>
      <c r="J53" s="33">
        <v>0.25</v>
      </c>
      <c r="K53">
        <v>0</v>
      </c>
      <c r="L53" s="32">
        <v>10.5</v>
      </c>
      <c r="M53" s="33">
        <v>0</v>
      </c>
      <c r="N53">
        <v>0</v>
      </c>
      <c r="O53">
        <v>0</v>
      </c>
      <c r="P53" s="30" t="s">
        <v>26</v>
      </c>
      <c r="Q53" s="62"/>
      <c r="R53" s="28">
        <f t="shared" si="1"/>
        <v>42</v>
      </c>
      <c r="S53" s="15">
        <v>17</v>
      </c>
      <c r="T53" s="46">
        <v>0.08</v>
      </c>
      <c r="U53" s="38">
        <f>V53*T53</f>
        <v>1.36</v>
      </c>
      <c r="V53" s="28">
        <f t="shared" si="0"/>
        <v>17</v>
      </c>
      <c r="W53" s="28">
        <v>4</v>
      </c>
      <c r="X53" s="28">
        <v>1.2</v>
      </c>
      <c r="Y53" s="4">
        <f>(I53-V53-W53-X53-U53)</f>
        <v>18.440000000000001</v>
      </c>
      <c r="Z53" s="5">
        <f>(Y53/V53)</f>
        <v>1.0847058823529412</v>
      </c>
      <c r="AA53" s="63"/>
    </row>
    <row r="54" spans="1:27" x14ac:dyDescent="0.15">
      <c r="A54" s="30" t="s">
        <v>86</v>
      </c>
      <c r="B54" s="30" t="s">
        <v>87</v>
      </c>
      <c r="C54" s="30" t="s">
        <v>16</v>
      </c>
      <c r="D54" s="31">
        <v>5</v>
      </c>
      <c r="E54" s="31">
        <v>5</v>
      </c>
      <c r="F54" s="31">
        <v>1</v>
      </c>
      <c r="G54" s="31">
        <v>1</v>
      </c>
      <c r="H54" s="31">
        <v>1</v>
      </c>
      <c r="I54" s="32">
        <v>41</v>
      </c>
      <c r="J54" s="33">
        <v>0.2</v>
      </c>
      <c r="K54">
        <v>0</v>
      </c>
      <c r="L54" s="32">
        <v>8.1999999999999993</v>
      </c>
      <c r="M54" s="34">
        <v>1</v>
      </c>
      <c r="N54">
        <v>0</v>
      </c>
      <c r="O54" s="31">
        <v>1</v>
      </c>
      <c r="P54" s="30" t="s">
        <v>72</v>
      </c>
      <c r="Q54" s="62"/>
      <c r="R54" s="28">
        <f t="shared" si="1"/>
        <v>41</v>
      </c>
      <c r="S54" s="15">
        <v>11.17</v>
      </c>
      <c r="T54" s="46">
        <v>0.05</v>
      </c>
      <c r="U54" s="38">
        <f>V54*T54</f>
        <v>0.5585</v>
      </c>
      <c r="V54" s="28">
        <f t="shared" si="0"/>
        <v>11.17</v>
      </c>
      <c r="W54" s="28">
        <v>4</v>
      </c>
      <c r="X54" s="28">
        <v>1.2</v>
      </c>
      <c r="Y54" s="4">
        <f>(I54-V54-W54-X54-U54)</f>
        <v>24.0715</v>
      </c>
      <c r="Z54" s="5">
        <f>(Y54/V54)</f>
        <v>2.1550134288272158</v>
      </c>
      <c r="AA54" s="63"/>
    </row>
    <row r="55" spans="1:27" x14ac:dyDescent="0.15">
      <c r="A55" s="30" t="s">
        <v>23</v>
      </c>
      <c r="B55" s="30" t="s">
        <v>18</v>
      </c>
      <c r="C55" s="30" t="s">
        <v>16</v>
      </c>
      <c r="D55" s="31">
        <v>20</v>
      </c>
      <c r="E55" s="31">
        <v>7</v>
      </c>
      <c r="F55" s="31">
        <v>1</v>
      </c>
      <c r="G55" s="31">
        <v>1</v>
      </c>
      <c r="H55" s="31">
        <v>1</v>
      </c>
      <c r="I55" s="32">
        <v>70</v>
      </c>
      <c r="J55" s="33">
        <v>0.14285714285714285</v>
      </c>
      <c r="K55">
        <v>0</v>
      </c>
      <c r="L55" s="32">
        <v>10</v>
      </c>
      <c r="M55" s="34">
        <v>1</v>
      </c>
      <c r="N55" s="31">
        <v>7</v>
      </c>
      <c r="O55">
        <v>0</v>
      </c>
      <c r="P55" s="30" t="s">
        <v>19</v>
      </c>
      <c r="Q55" s="62"/>
      <c r="R55" s="28">
        <f t="shared" si="1"/>
        <v>70</v>
      </c>
      <c r="S55" s="15">
        <v>60</v>
      </c>
      <c r="T55" s="46">
        <v>0.05</v>
      </c>
      <c r="U55" s="38">
        <f>V55*T55</f>
        <v>3</v>
      </c>
      <c r="V55" s="28">
        <f t="shared" si="0"/>
        <v>60</v>
      </c>
      <c r="W55" s="28">
        <v>4</v>
      </c>
      <c r="X55" s="28">
        <v>1.2</v>
      </c>
      <c r="Y55" s="4">
        <f>(I55-V55-W55-X55-U55)</f>
        <v>1.7999999999999998</v>
      </c>
      <c r="Z55" s="5">
        <f>(Y55/V55)</f>
        <v>2.9999999999999995E-2</v>
      </c>
      <c r="AA55" s="63"/>
    </row>
    <row r="56" spans="1:27" x14ac:dyDescent="0.15">
      <c r="A56" s="30" t="s">
        <v>24</v>
      </c>
      <c r="B56" s="30" t="s">
        <v>88</v>
      </c>
      <c r="C56" s="30" t="s">
        <v>16</v>
      </c>
      <c r="D56" s="31">
        <v>18</v>
      </c>
      <c r="E56" s="31">
        <v>6</v>
      </c>
      <c r="F56" s="31">
        <v>1</v>
      </c>
      <c r="G56" s="31">
        <v>1</v>
      </c>
      <c r="H56" s="31">
        <v>1</v>
      </c>
      <c r="I56" s="32">
        <v>39</v>
      </c>
      <c r="J56" s="33">
        <v>0.16666666666666666</v>
      </c>
      <c r="K56">
        <v>0</v>
      </c>
      <c r="L56" s="32">
        <v>6.5</v>
      </c>
      <c r="M56" s="34">
        <v>1</v>
      </c>
      <c r="N56">
        <v>0</v>
      </c>
      <c r="O56">
        <v>0</v>
      </c>
      <c r="P56" s="30" t="s">
        <v>26</v>
      </c>
      <c r="Q56" s="62"/>
      <c r="R56" s="28">
        <f t="shared" si="1"/>
        <v>39</v>
      </c>
      <c r="S56" s="15">
        <v>17</v>
      </c>
      <c r="T56" s="46">
        <v>0.08</v>
      </c>
      <c r="U56" s="38">
        <f>V56*T56</f>
        <v>1.36</v>
      </c>
      <c r="V56" s="28">
        <f t="shared" si="0"/>
        <v>17</v>
      </c>
      <c r="W56" s="28">
        <v>4</v>
      </c>
      <c r="X56" s="28">
        <v>1.2</v>
      </c>
      <c r="Y56" s="4">
        <f>(I56-V56-W56-X56-U56)</f>
        <v>15.440000000000001</v>
      </c>
      <c r="Z56" s="5">
        <f>(Y56/V56)</f>
        <v>0.90823529411764714</v>
      </c>
      <c r="AA56" s="63"/>
    </row>
    <row r="57" spans="1:27" x14ac:dyDescent="0.15">
      <c r="A57" s="30" t="s">
        <v>93</v>
      </c>
      <c r="B57" s="30" t="s">
        <v>21</v>
      </c>
      <c r="C57" s="30" t="s">
        <v>16</v>
      </c>
      <c r="D57" s="31">
        <v>4</v>
      </c>
      <c r="E57" s="31">
        <v>2</v>
      </c>
      <c r="F57" s="31">
        <v>1</v>
      </c>
      <c r="G57" s="31">
        <v>1</v>
      </c>
      <c r="H57" s="31">
        <v>1</v>
      </c>
      <c r="I57" s="32">
        <v>9.9</v>
      </c>
      <c r="J57" s="33">
        <v>0.5</v>
      </c>
      <c r="K57">
        <v>0</v>
      </c>
      <c r="L57" s="32">
        <v>4.95</v>
      </c>
      <c r="M57" s="34">
        <v>1</v>
      </c>
      <c r="N57">
        <v>0</v>
      </c>
      <c r="O57">
        <v>0</v>
      </c>
      <c r="P57" s="30" t="s">
        <v>94</v>
      </c>
      <c r="Q57" s="62"/>
      <c r="R57" s="28">
        <f t="shared" si="1"/>
        <v>9.9</v>
      </c>
      <c r="S57" s="15">
        <v>3</v>
      </c>
      <c r="T57" s="46">
        <v>0.08</v>
      </c>
      <c r="U57" s="38">
        <f>V57*T57</f>
        <v>0.24</v>
      </c>
      <c r="V57" s="28">
        <f t="shared" si="0"/>
        <v>3</v>
      </c>
      <c r="W57" s="28">
        <v>4</v>
      </c>
      <c r="X57" s="28">
        <v>1.2</v>
      </c>
      <c r="Y57" s="4">
        <f>(I57-V57-W57-X57-U57)</f>
        <v>1.4600000000000004</v>
      </c>
      <c r="Z57" s="5">
        <f>(Y57/V57)</f>
        <v>0.4866666666666668</v>
      </c>
      <c r="AA57" s="63"/>
    </row>
    <row r="58" spans="1:27" x14ac:dyDescent="0.15">
      <c r="A58" s="30" t="s">
        <v>65</v>
      </c>
      <c r="B58" s="30" t="s">
        <v>66</v>
      </c>
      <c r="C58" s="30" t="s">
        <v>16</v>
      </c>
      <c r="D58" s="31">
        <v>5</v>
      </c>
      <c r="E58" s="31">
        <v>4</v>
      </c>
      <c r="F58" s="31">
        <v>1</v>
      </c>
      <c r="G58" s="31">
        <v>1</v>
      </c>
      <c r="H58" s="31">
        <v>1</v>
      </c>
      <c r="I58" s="32">
        <v>13</v>
      </c>
      <c r="J58" s="33">
        <v>0.25</v>
      </c>
      <c r="K58">
        <v>0</v>
      </c>
      <c r="L58" s="32">
        <v>3.25</v>
      </c>
      <c r="M58" s="34">
        <v>1</v>
      </c>
      <c r="N58">
        <v>0</v>
      </c>
      <c r="O58">
        <v>0</v>
      </c>
      <c r="P58" s="30" t="s">
        <v>64</v>
      </c>
      <c r="Q58" s="62"/>
      <c r="R58" s="28">
        <f t="shared" si="1"/>
        <v>13</v>
      </c>
      <c r="S58" s="15">
        <v>4</v>
      </c>
      <c r="T58" s="46">
        <v>0.08</v>
      </c>
      <c r="U58" s="38">
        <f>V58*T58</f>
        <v>0.32</v>
      </c>
      <c r="V58" s="28">
        <f t="shared" si="0"/>
        <v>4</v>
      </c>
      <c r="W58" s="28">
        <v>4</v>
      </c>
      <c r="X58" s="28">
        <v>1.2</v>
      </c>
      <c r="Y58" s="4">
        <f>(I58-V58-W58-X58-U58)</f>
        <v>3.48</v>
      </c>
      <c r="Z58" s="5">
        <f>(Y58/V58)</f>
        <v>0.87</v>
      </c>
      <c r="AA58" s="63"/>
    </row>
    <row r="59" spans="1:27" x14ac:dyDescent="0.15">
      <c r="A59" s="30" t="s">
        <v>83</v>
      </c>
      <c r="B59" s="30" t="s">
        <v>46</v>
      </c>
      <c r="C59" s="30" t="s">
        <v>16</v>
      </c>
      <c r="D59" s="31">
        <v>12</v>
      </c>
      <c r="E59" s="31">
        <v>5</v>
      </c>
      <c r="F59" s="31">
        <v>1</v>
      </c>
      <c r="G59" s="31">
        <v>1</v>
      </c>
      <c r="H59" s="31">
        <v>1</v>
      </c>
      <c r="I59" s="32">
        <v>28</v>
      </c>
      <c r="J59" s="33">
        <v>0.2</v>
      </c>
      <c r="K59">
        <v>0</v>
      </c>
      <c r="L59" s="32">
        <v>5.6</v>
      </c>
      <c r="M59" s="34">
        <v>1</v>
      </c>
      <c r="N59" s="31">
        <v>4</v>
      </c>
      <c r="O59" s="31">
        <v>1</v>
      </c>
      <c r="P59" s="30" t="s">
        <v>47</v>
      </c>
      <c r="Q59" s="62"/>
      <c r="R59" s="28">
        <f t="shared" si="1"/>
        <v>28</v>
      </c>
      <c r="S59" s="15">
        <v>10</v>
      </c>
      <c r="T59" s="46">
        <v>0.08</v>
      </c>
      <c r="U59" s="38">
        <f>V59*T59</f>
        <v>0.8</v>
      </c>
      <c r="V59" s="28">
        <f t="shared" si="0"/>
        <v>10</v>
      </c>
      <c r="W59" s="28">
        <v>4</v>
      </c>
      <c r="X59" s="28">
        <v>1.2</v>
      </c>
      <c r="Y59" s="4">
        <f>(I59-V59-W59-X59-U59)</f>
        <v>12</v>
      </c>
      <c r="Z59" s="5">
        <f>(Y59/V59)</f>
        <v>1.2</v>
      </c>
      <c r="AA59" s="63"/>
    </row>
    <row r="60" spans="1:27" x14ac:dyDescent="0.15">
      <c r="A60" s="30" t="s">
        <v>110</v>
      </c>
      <c r="B60" s="30" t="s">
        <v>111</v>
      </c>
      <c r="C60" s="30" t="s">
        <v>16</v>
      </c>
      <c r="D60" s="31">
        <v>5</v>
      </c>
      <c r="E60" s="31">
        <v>3</v>
      </c>
      <c r="F60" s="31">
        <v>1</v>
      </c>
      <c r="G60" s="31">
        <v>1</v>
      </c>
      <c r="H60" s="31">
        <v>1</v>
      </c>
      <c r="I60" s="32">
        <v>119</v>
      </c>
      <c r="J60" s="33">
        <v>0.33333333333333331</v>
      </c>
      <c r="K60">
        <v>0</v>
      </c>
      <c r="L60" s="32">
        <v>39.67</v>
      </c>
      <c r="M60" s="34">
        <v>1</v>
      </c>
      <c r="N60">
        <v>0</v>
      </c>
      <c r="O60">
        <v>0</v>
      </c>
      <c r="P60" s="30" t="s">
        <v>112</v>
      </c>
      <c r="Q60" s="62"/>
      <c r="R60" s="28">
        <f t="shared" si="1"/>
        <v>119</v>
      </c>
      <c r="S60" s="15">
        <v>60</v>
      </c>
      <c r="T60" s="46">
        <v>0.08</v>
      </c>
      <c r="U60" s="38">
        <f>V60*T60</f>
        <v>4.8</v>
      </c>
      <c r="V60" s="28">
        <f t="shared" si="0"/>
        <v>60</v>
      </c>
      <c r="W60" s="28">
        <v>4</v>
      </c>
      <c r="X60" s="28">
        <v>1.2</v>
      </c>
      <c r="Y60" s="4">
        <f>(I60-V60-W60-X60-U60)</f>
        <v>49</v>
      </c>
      <c r="Z60" s="5">
        <f>(Y60/V60)</f>
        <v>0.81666666666666665</v>
      </c>
      <c r="AA60" s="63"/>
    </row>
    <row r="61" spans="1:27" s="11" customFormat="1" x14ac:dyDescent="0.15">
      <c r="I61" s="19"/>
      <c r="P61" s="12"/>
      <c r="Q61" s="13"/>
      <c r="T61" s="47"/>
      <c r="Y61" s="35"/>
      <c r="Z61" s="14"/>
    </row>
    <row r="62" spans="1:27" x14ac:dyDescent="0.15">
      <c r="A62" s="30" t="s">
        <v>62</v>
      </c>
      <c r="B62" s="30" t="s">
        <v>63</v>
      </c>
      <c r="C62" s="30" t="s">
        <v>16</v>
      </c>
      <c r="D62" s="31">
        <v>13</v>
      </c>
      <c r="E62" s="31">
        <v>8</v>
      </c>
      <c r="F62" s="31">
        <v>1</v>
      </c>
      <c r="G62" s="31">
        <v>1</v>
      </c>
      <c r="H62" s="31">
        <v>2</v>
      </c>
      <c r="I62" s="32">
        <v>28</v>
      </c>
      <c r="J62" s="33">
        <v>0.125</v>
      </c>
      <c r="K62">
        <v>0</v>
      </c>
      <c r="L62" s="32">
        <v>3.5</v>
      </c>
      <c r="M62" s="34">
        <v>1</v>
      </c>
      <c r="N62" s="31">
        <v>1</v>
      </c>
      <c r="O62" s="31">
        <v>4</v>
      </c>
      <c r="P62" s="30" t="s">
        <v>64</v>
      </c>
      <c r="Q62" s="62">
        <v>20170307</v>
      </c>
      <c r="R62" s="37">
        <f t="shared" si="1"/>
        <v>14</v>
      </c>
      <c r="S62" s="15">
        <v>4</v>
      </c>
      <c r="T62" s="46">
        <v>0.08</v>
      </c>
      <c r="U62" s="38">
        <f>V62*T62</f>
        <v>0.64</v>
      </c>
      <c r="V62" s="37">
        <f t="shared" si="0"/>
        <v>8</v>
      </c>
      <c r="W62" s="15">
        <v>4</v>
      </c>
      <c r="X62" s="15">
        <v>1.2</v>
      </c>
      <c r="Y62" s="4">
        <f>(I62-V62-W62-X62-U62)</f>
        <v>14.16</v>
      </c>
      <c r="Z62" s="5">
        <f>(Y62/V62)</f>
        <v>1.77</v>
      </c>
      <c r="AA62" s="63">
        <f>SUM(Y62:Y73)</f>
        <v>239.81999999999994</v>
      </c>
    </row>
    <row r="63" spans="1:27" x14ac:dyDescent="0.15">
      <c r="A63" s="30" t="s">
        <v>113</v>
      </c>
      <c r="B63" s="30" t="s">
        <v>114</v>
      </c>
      <c r="C63" s="30" t="s">
        <v>16</v>
      </c>
      <c r="D63" s="31">
        <v>12</v>
      </c>
      <c r="E63" s="31">
        <v>7</v>
      </c>
      <c r="F63" s="31">
        <v>1</v>
      </c>
      <c r="G63" s="31">
        <v>1</v>
      </c>
      <c r="H63" s="31">
        <v>2</v>
      </c>
      <c r="I63" s="32">
        <v>37.799999999999997</v>
      </c>
      <c r="J63" s="33">
        <v>0.14285714285714285</v>
      </c>
      <c r="K63">
        <v>0</v>
      </c>
      <c r="L63" s="32">
        <v>5.4</v>
      </c>
      <c r="M63" s="33">
        <v>0</v>
      </c>
      <c r="N63">
        <v>0</v>
      </c>
      <c r="O63">
        <v>0</v>
      </c>
      <c r="P63" s="30" t="s">
        <v>85</v>
      </c>
      <c r="Q63" s="62"/>
      <c r="R63" s="37">
        <f t="shared" si="1"/>
        <v>18.899999999999999</v>
      </c>
      <c r="S63" s="15">
        <v>9.6999999999999993</v>
      </c>
      <c r="T63" s="46">
        <v>0.05</v>
      </c>
      <c r="U63" s="38">
        <f>V63*T63</f>
        <v>0.97</v>
      </c>
      <c r="V63" s="37">
        <f t="shared" si="0"/>
        <v>19.399999999999999</v>
      </c>
      <c r="W63" s="37">
        <v>4</v>
      </c>
      <c r="X63" s="37">
        <v>1.2</v>
      </c>
      <c r="Y63" s="4">
        <f>(I63-V63-W63-X63-U63)</f>
        <v>12.229999999999999</v>
      </c>
      <c r="Z63" s="5">
        <f>(Y63/V63)</f>
        <v>0.6304123711340206</v>
      </c>
      <c r="AA63" s="63"/>
    </row>
    <row r="64" spans="1:27" x14ac:dyDescent="0.15">
      <c r="A64" s="30" t="s">
        <v>80</v>
      </c>
      <c r="B64" s="30" t="s">
        <v>114</v>
      </c>
      <c r="C64" s="30" t="s">
        <v>16</v>
      </c>
      <c r="D64" s="31">
        <v>9</v>
      </c>
      <c r="E64" s="31">
        <v>5</v>
      </c>
      <c r="F64" s="31">
        <v>1</v>
      </c>
      <c r="G64" s="31">
        <v>1</v>
      </c>
      <c r="H64" s="31">
        <v>2</v>
      </c>
      <c r="I64" s="32">
        <v>50</v>
      </c>
      <c r="J64" s="33">
        <v>0.2</v>
      </c>
      <c r="K64">
        <v>0</v>
      </c>
      <c r="L64" s="32">
        <v>10</v>
      </c>
      <c r="M64" s="33">
        <v>0</v>
      </c>
      <c r="N64">
        <v>0</v>
      </c>
      <c r="O64">
        <v>0</v>
      </c>
      <c r="P64" s="30" t="s">
        <v>82</v>
      </c>
      <c r="Q64" s="62"/>
      <c r="R64" s="37">
        <f t="shared" si="1"/>
        <v>25</v>
      </c>
      <c r="S64" s="15">
        <v>9.6999999999999993</v>
      </c>
      <c r="T64" s="46">
        <v>0.05</v>
      </c>
      <c r="U64" s="38">
        <f>V64*T64</f>
        <v>0.97</v>
      </c>
      <c r="V64" s="37">
        <f t="shared" si="0"/>
        <v>19.399999999999999</v>
      </c>
      <c r="W64" s="37">
        <v>4</v>
      </c>
      <c r="X64" s="37">
        <v>1.2</v>
      </c>
      <c r="Y64" s="4">
        <f>(I64-V64-W64-X64-U64)</f>
        <v>24.430000000000003</v>
      </c>
      <c r="Z64" s="5">
        <f>(Y64/V64)</f>
        <v>1.2592783505154641</v>
      </c>
      <c r="AA64" s="63"/>
    </row>
    <row r="65" spans="1:27" x14ac:dyDescent="0.15">
      <c r="A65" s="30" t="s">
        <v>84</v>
      </c>
      <c r="B65" s="30" t="s">
        <v>114</v>
      </c>
      <c r="C65" s="30" t="s">
        <v>16</v>
      </c>
      <c r="D65" s="31">
        <v>12</v>
      </c>
      <c r="E65" s="31">
        <v>8</v>
      </c>
      <c r="F65" s="31">
        <v>2</v>
      </c>
      <c r="G65" s="31">
        <v>2</v>
      </c>
      <c r="H65" s="31">
        <v>2</v>
      </c>
      <c r="I65" s="32">
        <v>31.799999999999997</v>
      </c>
      <c r="J65" s="33">
        <v>0.25</v>
      </c>
      <c r="K65">
        <v>0</v>
      </c>
      <c r="L65" s="32">
        <v>3.97</v>
      </c>
      <c r="M65" s="34">
        <v>1</v>
      </c>
      <c r="N65" s="31">
        <v>1</v>
      </c>
      <c r="O65">
        <v>0</v>
      </c>
      <c r="P65" s="30" t="s">
        <v>85</v>
      </c>
      <c r="Q65" s="62"/>
      <c r="R65" s="37">
        <f t="shared" si="1"/>
        <v>15.899999999999999</v>
      </c>
      <c r="S65" s="15">
        <v>9.6999999999999993</v>
      </c>
      <c r="T65" s="46">
        <v>0.05</v>
      </c>
      <c r="U65" s="38">
        <f>V65*T65</f>
        <v>0.97</v>
      </c>
      <c r="V65" s="37">
        <f t="shared" si="0"/>
        <v>19.399999999999999</v>
      </c>
      <c r="W65" s="37">
        <v>4</v>
      </c>
      <c r="X65" s="37">
        <v>1.2</v>
      </c>
      <c r="Y65" s="4">
        <f>(I65-V65-W65-X65-U65)</f>
        <v>6.2299999999999986</v>
      </c>
      <c r="Z65" s="5">
        <f>(Y65/V65)</f>
        <v>0.32113402061855667</v>
      </c>
      <c r="AA65" s="63"/>
    </row>
    <row r="66" spans="1:27" x14ac:dyDescent="0.15">
      <c r="A66" s="30" t="s">
        <v>24</v>
      </c>
      <c r="B66" s="30" t="s">
        <v>115</v>
      </c>
      <c r="C66" s="30" t="s">
        <v>16</v>
      </c>
      <c r="D66" s="31">
        <v>15</v>
      </c>
      <c r="E66" s="31">
        <v>9</v>
      </c>
      <c r="F66" s="31">
        <v>2</v>
      </c>
      <c r="G66" s="31">
        <v>2</v>
      </c>
      <c r="H66" s="31">
        <v>2</v>
      </c>
      <c r="I66" s="32">
        <v>78</v>
      </c>
      <c r="J66" s="33">
        <v>0.22222222222222221</v>
      </c>
      <c r="K66">
        <v>0</v>
      </c>
      <c r="L66" s="32">
        <v>8.67</v>
      </c>
      <c r="M66" s="34">
        <v>1</v>
      </c>
      <c r="N66">
        <v>0</v>
      </c>
      <c r="O66" s="31">
        <v>1</v>
      </c>
      <c r="P66" s="30" t="s">
        <v>26</v>
      </c>
      <c r="Q66" s="62"/>
      <c r="R66" s="37">
        <f t="shared" si="1"/>
        <v>39</v>
      </c>
      <c r="S66" s="15">
        <v>17</v>
      </c>
      <c r="T66" s="46">
        <v>0.08</v>
      </c>
      <c r="U66" s="38">
        <f>V66*T66</f>
        <v>2.72</v>
      </c>
      <c r="V66" s="37">
        <f t="shared" si="0"/>
        <v>34</v>
      </c>
      <c r="W66" s="37">
        <v>4</v>
      </c>
      <c r="X66" s="37">
        <v>1.2</v>
      </c>
      <c r="Y66" s="4">
        <f>(I66-V66-W66-X66-U66)</f>
        <v>36.08</v>
      </c>
      <c r="Z66" s="5">
        <f>(Y66/V66)</f>
        <v>1.0611764705882352</v>
      </c>
      <c r="AA66" s="63"/>
    </row>
    <row r="67" spans="1:27" x14ac:dyDescent="0.15">
      <c r="A67" s="30" t="s">
        <v>116</v>
      </c>
      <c r="B67" s="30" t="s">
        <v>117</v>
      </c>
      <c r="C67" s="30" t="s">
        <v>16</v>
      </c>
      <c r="D67" s="31">
        <v>17</v>
      </c>
      <c r="E67" s="31">
        <v>11</v>
      </c>
      <c r="F67" s="31">
        <v>1</v>
      </c>
      <c r="G67" s="31">
        <v>1</v>
      </c>
      <c r="H67" s="31">
        <v>1</v>
      </c>
      <c r="I67" s="32">
        <v>27</v>
      </c>
      <c r="J67" s="33">
        <v>9.0909090909090912E-2</v>
      </c>
      <c r="K67">
        <v>0</v>
      </c>
      <c r="L67" s="32">
        <v>2.4500000000000002</v>
      </c>
      <c r="M67" s="33">
        <v>0</v>
      </c>
      <c r="N67">
        <v>0</v>
      </c>
      <c r="O67">
        <v>0</v>
      </c>
      <c r="P67" s="30" t="s">
        <v>40</v>
      </c>
      <c r="Q67" s="62"/>
      <c r="R67" s="37">
        <f t="shared" si="1"/>
        <v>27</v>
      </c>
      <c r="S67" s="15">
        <v>9.8000000000000007</v>
      </c>
      <c r="T67" s="46">
        <v>0.05</v>
      </c>
      <c r="U67" s="38">
        <f>V67*T67</f>
        <v>0.49000000000000005</v>
      </c>
      <c r="V67" s="37">
        <f t="shared" ref="V67:V84" si="2">H67*S67</f>
        <v>9.8000000000000007</v>
      </c>
      <c r="W67" s="37">
        <v>4</v>
      </c>
      <c r="X67" s="37">
        <v>1.2</v>
      </c>
      <c r="Y67" s="4">
        <f>(I67-V67-W67-X67-U67)</f>
        <v>11.51</v>
      </c>
      <c r="Z67" s="5">
        <f>(Y67/V67)</f>
        <v>1.1744897959183673</v>
      </c>
      <c r="AA67" s="63"/>
    </row>
    <row r="68" spans="1:27" x14ac:dyDescent="0.15">
      <c r="A68" s="30" t="s">
        <v>118</v>
      </c>
      <c r="B68" s="30" t="s">
        <v>119</v>
      </c>
      <c r="C68" s="30" t="s">
        <v>16</v>
      </c>
      <c r="D68" s="31">
        <v>7</v>
      </c>
      <c r="E68" s="31">
        <v>5</v>
      </c>
      <c r="F68" s="31">
        <v>1</v>
      </c>
      <c r="G68" s="31">
        <v>1</v>
      </c>
      <c r="H68" s="31">
        <v>1</v>
      </c>
      <c r="I68" s="32">
        <v>59</v>
      </c>
      <c r="J68" s="33">
        <v>0.2</v>
      </c>
      <c r="K68">
        <v>0</v>
      </c>
      <c r="L68" s="32">
        <v>11.8</v>
      </c>
      <c r="M68" s="33">
        <v>0</v>
      </c>
      <c r="N68">
        <v>0</v>
      </c>
      <c r="O68">
        <v>0</v>
      </c>
      <c r="P68" s="30" t="s">
        <v>57</v>
      </c>
      <c r="Q68" s="62"/>
      <c r="R68" s="37">
        <f t="shared" si="1"/>
        <v>59</v>
      </c>
      <c r="S68" s="15">
        <v>10</v>
      </c>
      <c r="T68" s="46">
        <v>0.08</v>
      </c>
      <c r="U68" s="38">
        <f>V68*T68</f>
        <v>0.8</v>
      </c>
      <c r="V68" s="37">
        <f t="shared" si="2"/>
        <v>10</v>
      </c>
      <c r="W68" s="37">
        <v>4</v>
      </c>
      <c r="X68" s="37">
        <v>1.2</v>
      </c>
      <c r="Y68" s="4">
        <f>(I68-V68-W68-X68-U68)</f>
        <v>43</v>
      </c>
      <c r="Z68" s="5">
        <f>(Y68/V68)</f>
        <v>4.3</v>
      </c>
      <c r="AA68" s="63"/>
    </row>
    <row r="69" spans="1:27" x14ac:dyDescent="0.15">
      <c r="A69" s="30" t="s">
        <v>120</v>
      </c>
      <c r="B69" s="30" t="s">
        <v>115</v>
      </c>
      <c r="C69" s="30" t="s">
        <v>16</v>
      </c>
      <c r="D69" s="31">
        <v>9</v>
      </c>
      <c r="E69" s="31">
        <v>5</v>
      </c>
      <c r="F69" s="31">
        <v>1</v>
      </c>
      <c r="G69" s="31">
        <v>1</v>
      </c>
      <c r="H69" s="31">
        <v>1</v>
      </c>
      <c r="I69" s="32">
        <v>45</v>
      </c>
      <c r="J69" s="33">
        <v>0.2</v>
      </c>
      <c r="K69">
        <v>0</v>
      </c>
      <c r="L69" s="32">
        <v>9</v>
      </c>
      <c r="M69" s="33">
        <v>0</v>
      </c>
      <c r="N69">
        <v>0</v>
      </c>
      <c r="O69">
        <v>0</v>
      </c>
      <c r="P69" s="30" t="s">
        <v>26</v>
      </c>
      <c r="Q69" s="62"/>
      <c r="R69" s="37">
        <f t="shared" si="1"/>
        <v>45</v>
      </c>
      <c r="S69" s="15">
        <v>17</v>
      </c>
      <c r="T69" s="46">
        <v>0.08</v>
      </c>
      <c r="U69" s="38">
        <f>V69*T69</f>
        <v>1.36</v>
      </c>
      <c r="V69" s="37">
        <f t="shared" si="2"/>
        <v>17</v>
      </c>
      <c r="W69" s="37">
        <v>4</v>
      </c>
      <c r="X69" s="37">
        <v>1.2</v>
      </c>
      <c r="Y69" s="4">
        <f>(I69-V69-W69-X69-U69)</f>
        <v>21.44</v>
      </c>
      <c r="Z69" s="5">
        <f>(Y69/V69)</f>
        <v>1.2611764705882353</v>
      </c>
      <c r="AA69" s="63"/>
    </row>
    <row r="70" spans="1:27" x14ac:dyDescent="0.15">
      <c r="A70" s="30" t="s">
        <v>121</v>
      </c>
      <c r="B70" s="30" t="s">
        <v>78</v>
      </c>
      <c r="C70" s="30" t="s">
        <v>16</v>
      </c>
      <c r="D70" s="31">
        <v>3</v>
      </c>
      <c r="E70" s="31">
        <v>2</v>
      </c>
      <c r="F70" s="31">
        <v>1</v>
      </c>
      <c r="G70" s="31">
        <v>1</v>
      </c>
      <c r="H70" s="31">
        <v>1</v>
      </c>
      <c r="I70" s="32">
        <v>9.9</v>
      </c>
      <c r="J70" s="33">
        <v>0.5</v>
      </c>
      <c r="K70">
        <v>0</v>
      </c>
      <c r="L70" s="32">
        <v>4.95</v>
      </c>
      <c r="M70" s="34">
        <v>1</v>
      </c>
      <c r="N70">
        <v>0</v>
      </c>
      <c r="O70">
        <v>0</v>
      </c>
      <c r="P70" s="30" t="s">
        <v>79</v>
      </c>
      <c r="Q70" s="62"/>
      <c r="R70" s="37">
        <f t="shared" si="1"/>
        <v>9.9</v>
      </c>
      <c r="S70" s="15">
        <v>2</v>
      </c>
      <c r="T70" s="46">
        <v>0.08</v>
      </c>
      <c r="U70" s="38">
        <f>V70*T70</f>
        <v>0.16</v>
      </c>
      <c r="V70" s="37">
        <f t="shared" si="2"/>
        <v>2</v>
      </c>
      <c r="W70" s="37">
        <v>4</v>
      </c>
      <c r="X70" s="37">
        <v>1.2</v>
      </c>
      <c r="Y70" s="4">
        <f>(I70-V70-W70-X70-U70)</f>
        <v>2.54</v>
      </c>
      <c r="Z70" s="5">
        <f>(Y70/V70)</f>
        <v>1.27</v>
      </c>
      <c r="AA70" s="63"/>
    </row>
    <row r="71" spans="1:27" x14ac:dyDescent="0.15">
      <c r="A71" s="30" t="s">
        <v>122</v>
      </c>
      <c r="B71" s="30" t="s">
        <v>63</v>
      </c>
      <c r="C71" s="30" t="s">
        <v>16</v>
      </c>
      <c r="D71" s="31">
        <v>15</v>
      </c>
      <c r="E71" s="31">
        <v>11</v>
      </c>
      <c r="F71" s="31">
        <v>1</v>
      </c>
      <c r="G71" s="31">
        <v>1</v>
      </c>
      <c r="H71" s="31">
        <v>1</v>
      </c>
      <c r="I71" s="32">
        <v>12</v>
      </c>
      <c r="J71" s="33">
        <v>9.0909090909090912E-2</v>
      </c>
      <c r="K71">
        <v>0</v>
      </c>
      <c r="L71" s="32">
        <v>1.0900000000000001</v>
      </c>
      <c r="M71" s="34">
        <v>1</v>
      </c>
      <c r="N71" s="31">
        <v>3</v>
      </c>
      <c r="O71">
        <v>0</v>
      </c>
      <c r="P71" s="30" t="s">
        <v>64</v>
      </c>
      <c r="Q71" s="62"/>
      <c r="R71" s="37">
        <f t="shared" si="1"/>
        <v>12</v>
      </c>
      <c r="S71" s="15">
        <v>4</v>
      </c>
      <c r="T71" s="46">
        <v>0.08</v>
      </c>
      <c r="U71" s="38">
        <f>V71*T71</f>
        <v>0.32</v>
      </c>
      <c r="V71" s="37">
        <f t="shared" si="2"/>
        <v>4</v>
      </c>
      <c r="W71" s="37">
        <v>4</v>
      </c>
      <c r="X71" s="37">
        <v>1.2</v>
      </c>
      <c r="Y71" s="4">
        <f>(I71-V71-W71-X71-U71)</f>
        <v>2.48</v>
      </c>
      <c r="Z71" s="5">
        <f>(Y71/V71)</f>
        <v>0.62</v>
      </c>
      <c r="AA71" s="63"/>
    </row>
    <row r="72" spans="1:27" x14ac:dyDescent="0.15">
      <c r="A72" s="30" t="s">
        <v>123</v>
      </c>
      <c r="B72" s="30" t="s">
        <v>71</v>
      </c>
      <c r="C72" s="30" t="s">
        <v>16</v>
      </c>
      <c r="D72" s="31">
        <v>11</v>
      </c>
      <c r="E72" s="31">
        <v>5</v>
      </c>
      <c r="F72" s="31">
        <v>1</v>
      </c>
      <c r="G72" s="31">
        <v>1</v>
      </c>
      <c r="H72" s="31">
        <v>1</v>
      </c>
      <c r="I72" s="32">
        <v>56</v>
      </c>
      <c r="J72" s="33">
        <v>0.2</v>
      </c>
      <c r="K72">
        <v>0</v>
      </c>
      <c r="L72" s="32">
        <v>11.2</v>
      </c>
      <c r="M72" s="33">
        <v>0.89</v>
      </c>
      <c r="N72" s="31">
        <v>2</v>
      </c>
      <c r="O72">
        <v>0</v>
      </c>
      <c r="P72" s="30" t="s">
        <v>43</v>
      </c>
      <c r="Q72" s="62"/>
      <c r="R72" s="37">
        <f t="shared" ref="R72:R104" si="3">I72/H72</f>
        <v>56</v>
      </c>
      <c r="S72" s="15">
        <v>18</v>
      </c>
      <c r="T72" s="46">
        <v>0.08</v>
      </c>
      <c r="U72" s="38">
        <f>V72*T72</f>
        <v>1.44</v>
      </c>
      <c r="V72" s="37">
        <f t="shared" si="2"/>
        <v>18</v>
      </c>
      <c r="W72" s="37">
        <v>4</v>
      </c>
      <c r="X72" s="37">
        <v>1.2</v>
      </c>
      <c r="Y72" s="4">
        <f>(I72-V72-W72-X72-U72)</f>
        <v>31.359999999999996</v>
      </c>
      <c r="Z72" s="5">
        <f>(Y72/V72)</f>
        <v>1.7422222222222219</v>
      </c>
      <c r="AA72" s="63"/>
    </row>
    <row r="73" spans="1:27" x14ac:dyDescent="0.15">
      <c r="A73" s="30" t="s">
        <v>41</v>
      </c>
      <c r="B73" s="30" t="s">
        <v>42</v>
      </c>
      <c r="C73" s="30" t="s">
        <v>16</v>
      </c>
      <c r="D73" s="31">
        <v>23</v>
      </c>
      <c r="E73" s="31">
        <v>14</v>
      </c>
      <c r="F73" s="31">
        <v>1</v>
      </c>
      <c r="G73" s="31">
        <v>1</v>
      </c>
      <c r="H73" s="31">
        <v>1</v>
      </c>
      <c r="I73" s="32">
        <v>59</v>
      </c>
      <c r="J73" s="33">
        <v>7.1428571428571425E-2</v>
      </c>
      <c r="K73">
        <v>0</v>
      </c>
      <c r="L73" s="32">
        <v>4.21</v>
      </c>
      <c r="M73" s="34">
        <v>1</v>
      </c>
      <c r="N73" s="31">
        <v>1</v>
      </c>
      <c r="O73" s="31">
        <v>1</v>
      </c>
      <c r="P73" s="30" t="s">
        <v>43</v>
      </c>
      <c r="Q73" s="62"/>
      <c r="R73" s="37">
        <f t="shared" si="3"/>
        <v>59</v>
      </c>
      <c r="S73" s="15">
        <v>18</v>
      </c>
      <c r="T73" s="46">
        <v>0.08</v>
      </c>
      <c r="U73" s="38">
        <f>V73*T73</f>
        <v>1.44</v>
      </c>
      <c r="V73" s="37">
        <f t="shared" si="2"/>
        <v>18</v>
      </c>
      <c r="W73" s="37">
        <v>4</v>
      </c>
      <c r="X73" s="37">
        <v>1.2</v>
      </c>
      <c r="Y73" s="4">
        <f>(I73-V73-W73-X73-U73)</f>
        <v>34.36</v>
      </c>
      <c r="Z73" s="5">
        <f>(Y73/V73)</f>
        <v>1.9088888888888889</v>
      </c>
      <c r="AA73" s="63"/>
    </row>
    <row r="74" spans="1:27" s="11" customFormat="1" x14ac:dyDescent="0.15">
      <c r="I74" s="19"/>
      <c r="P74" s="12"/>
      <c r="Q74" s="13"/>
      <c r="T74" s="47"/>
      <c r="Y74" s="35"/>
      <c r="Z74" s="14"/>
    </row>
    <row r="75" spans="1:27" x14ac:dyDescent="0.15">
      <c r="A75" s="30" t="s">
        <v>124</v>
      </c>
      <c r="B75" s="30" t="s">
        <v>125</v>
      </c>
      <c r="C75" s="30" t="s">
        <v>16</v>
      </c>
      <c r="D75" s="31">
        <v>3</v>
      </c>
      <c r="E75" s="31">
        <v>3</v>
      </c>
      <c r="F75" s="31">
        <v>1</v>
      </c>
      <c r="G75" s="31">
        <v>1</v>
      </c>
      <c r="H75" s="31">
        <v>3</v>
      </c>
      <c r="I75" s="32">
        <v>39</v>
      </c>
      <c r="J75" s="33">
        <v>0.33333333333333331</v>
      </c>
      <c r="K75">
        <v>0</v>
      </c>
      <c r="L75" s="32">
        <v>13</v>
      </c>
      <c r="M75" s="33">
        <v>0</v>
      </c>
      <c r="N75">
        <v>0</v>
      </c>
      <c r="O75">
        <v>0</v>
      </c>
      <c r="P75" s="30" t="s">
        <v>126</v>
      </c>
      <c r="Q75" s="62">
        <v>20170308</v>
      </c>
      <c r="R75" s="38">
        <f t="shared" si="3"/>
        <v>13</v>
      </c>
      <c r="S75" s="15">
        <v>5</v>
      </c>
      <c r="T75" s="46">
        <v>0.05</v>
      </c>
      <c r="U75" s="38">
        <f>V75*T75</f>
        <v>0.75</v>
      </c>
      <c r="V75" s="38">
        <f t="shared" si="2"/>
        <v>15</v>
      </c>
      <c r="W75" s="38">
        <v>4</v>
      </c>
      <c r="X75" s="38">
        <v>1.2</v>
      </c>
      <c r="Y75" s="4">
        <f>(I75-V75-W75-X75-U75)</f>
        <v>18.05</v>
      </c>
      <c r="Z75" s="5">
        <f>(Y75/V75)</f>
        <v>1.2033333333333334</v>
      </c>
      <c r="AA75" s="63">
        <f>SUM(Y75:Y84)</f>
        <v>639.245</v>
      </c>
    </row>
    <row r="76" spans="1:27" s="45" customFormat="1" x14ac:dyDescent="0.15">
      <c r="A76" s="40" t="s">
        <v>127</v>
      </c>
      <c r="B76" s="40" t="s">
        <v>128</v>
      </c>
      <c r="C76" s="40" t="s">
        <v>16</v>
      </c>
      <c r="D76" s="41">
        <v>28</v>
      </c>
      <c r="E76" s="41">
        <v>9</v>
      </c>
      <c r="F76" s="41">
        <v>1</v>
      </c>
      <c r="G76" s="41">
        <v>1</v>
      </c>
      <c r="H76" s="41">
        <v>2</v>
      </c>
      <c r="I76" s="42">
        <v>158</v>
      </c>
      <c r="J76" s="43">
        <v>0.1111111111111111</v>
      </c>
      <c r="K76" s="41">
        <v>1</v>
      </c>
      <c r="L76" s="42">
        <v>17.559999999999999</v>
      </c>
      <c r="M76" s="43">
        <v>0</v>
      </c>
      <c r="N76" s="41">
        <v>1</v>
      </c>
      <c r="O76" s="44">
        <v>0</v>
      </c>
      <c r="P76" s="40" t="s">
        <v>129</v>
      </c>
      <c r="Q76" s="62"/>
      <c r="R76" s="45">
        <f t="shared" si="3"/>
        <v>79</v>
      </c>
      <c r="T76" s="46"/>
      <c r="U76" s="38"/>
      <c r="V76" s="38"/>
      <c r="W76" s="38"/>
      <c r="X76" s="38"/>
      <c r="Y76" s="4"/>
      <c r="Z76" s="5"/>
      <c r="AA76" s="64"/>
    </row>
    <row r="77" spans="1:27" x14ac:dyDescent="0.15">
      <c r="A77" s="30" t="s">
        <v>130</v>
      </c>
      <c r="B77" s="30" t="s">
        <v>28</v>
      </c>
      <c r="C77" s="30" t="s">
        <v>16</v>
      </c>
      <c r="D77" s="31">
        <v>8</v>
      </c>
      <c r="E77" s="31">
        <v>3</v>
      </c>
      <c r="F77" s="31">
        <v>1</v>
      </c>
      <c r="G77" s="31">
        <v>1</v>
      </c>
      <c r="H77" s="31">
        <v>1</v>
      </c>
      <c r="I77" s="32">
        <v>138</v>
      </c>
      <c r="J77" s="33">
        <v>0.33333333333333331</v>
      </c>
      <c r="K77">
        <v>0</v>
      </c>
      <c r="L77" s="32">
        <v>46</v>
      </c>
      <c r="M77" s="34">
        <v>1</v>
      </c>
      <c r="N77">
        <v>0</v>
      </c>
      <c r="O77">
        <v>0</v>
      </c>
      <c r="P77" s="30" t="s">
        <v>131</v>
      </c>
      <c r="Q77" s="62"/>
      <c r="R77" s="38">
        <f t="shared" si="3"/>
        <v>138</v>
      </c>
      <c r="S77" s="15">
        <v>40</v>
      </c>
      <c r="T77" s="46">
        <v>0.08</v>
      </c>
      <c r="U77" s="38">
        <f>V77*T77</f>
        <v>3.2</v>
      </c>
      <c r="V77" s="38">
        <f t="shared" si="2"/>
        <v>40</v>
      </c>
      <c r="W77" s="38">
        <v>4</v>
      </c>
      <c r="X77" s="38">
        <v>1.2</v>
      </c>
      <c r="Y77" s="4">
        <f>(I77-V77-W77-X77-U77)</f>
        <v>89.6</v>
      </c>
      <c r="Z77" s="5">
        <f>(Y77/V77)</f>
        <v>2.2399999999999998</v>
      </c>
      <c r="AA77" s="64"/>
    </row>
    <row r="78" spans="1:27" x14ac:dyDescent="0.15">
      <c r="A78" s="30" t="s">
        <v>132</v>
      </c>
      <c r="B78" s="30" t="s">
        <v>117</v>
      </c>
      <c r="C78" s="30" t="s">
        <v>16</v>
      </c>
      <c r="D78" s="31">
        <v>8</v>
      </c>
      <c r="E78" s="31">
        <v>7</v>
      </c>
      <c r="F78" s="31">
        <v>1</v>
      </c>
      <c r="G78" s="31">
        <v>1</v>
      </c>
      <c r="H78" s="31">
        <v>1</v>
      </c>
      <c r="I78" s="32">
        <v>39</v>
      </c>
      <c r="J78" s="33">
        <v>0.14285714285714285</v>
      </c>
      <c r="K78">
        <v>0</v>
      </c>
      <c r="L78" s="32">
        <v>5.57</v>
      </c>
      <c r="M78" s="33">
        <v>0</v>
      </c>
      <c r="N78" s="31">
        <v>1</v>
      </c>
      <c r="O78">
        <v>0</v>
      </c>
      <c r="P78" s="30" t="s">
        <v>40</v>
      </c>
      <c r="Q78" s="62"/>
      <c r="R78" s="38">
        <f t="shared" si="3"/>
        <v>39</v>
      </c>
      <c r="S78" s="15">
        <v>9.6999999999999993</v>
      </c>
      <c r="T78" s="46">
        <v>0.05</v>
      </c>
      <c r="U78" s="38">
        <f>V78*T78</f>
        <v>0.48499999999999999</v>
      </c>
      <c r="V78" s="38">
        <f t="shared" si="2"/>
        <v>9.6999999999999993</v>
      </c>
      <c r="W78" s="38">
        <v>4</v>
      </c>
      <c r="X78" s="38">
        <v>1.2</v>
      </c>
      <c r="Y78" s="4">
        <f>(I78-V78-W78-X78-U78)</f>
        <v>23.615000000000002</v>
      </c>
      <c r="Z78" s="5">
        <f>(Y78/V78)</f>
        <v>2.434536082474227</v>
      </c>
      <c r="AA78" s="64"/>
    </row>
    <row r="79" spans="1:27" x14ac:dyDescent="0.15">
      <c r="A79" s="30" t="s">
        <v>23</v>
      </c>
      <c r="B79" s="30" t="s">
        <v>133</v>
      </c>
      <c r="C79" s="30" t="s">
        <v>16</v>
      </c>
      <c r="D79" s="31">
        <v>30</v>
      </c>
      <c r="E79" s="31">
        <v>11</v>
      </c>
      <c r="F79" s="31">
        <v>1</v>
      </c>
      <c r="G79" s="31">
        <v>1</v>
      </c>
      <c r="H79" s="31">
        <v>1</v>
      </c>
      <c r="I79" s="32">
        <v>70</v>
      </c>
      <c r="J79" s="33">
        <v>9.0909090909090912E-2</v>
      </c>
      <c r="K79">
        <v>0</v>
      </c>
      <c r="L79" s="32">
        <v>6.36</v>
      </c>
      <c r="M79" s="34">
        <v>1</v>
      </c>
      <c r="N79" s="31">
        <v>7</v>
      </c>
      <c r="O79" s="31">
        <v>5</v>
      </c>
      <c r="P79" s="30" t="s">
        <v>19</v>
      </c>
      <c r="Q79" s="62"/>
      <c r="R79" s="38">
        <f t="shared" si="3"/>
        <v>70</v>
      </c>
      <c r="S79" s="15">
        <v>53</v>
      </c>
      <c r="T79" s="46">
        <v>0.05</v>
      </c>
      <c r="U79" s="38">
        <f>V79*T79</f>
        <v>2.6500000000000004</v>
      </c>
      <c r="V79" s="38">
        <f t="shared" si="2"/>
        <v>53</v>
      </c>
      <c r="W79" s="38">
        <v>4</v>
      </c>
      <c r="X79" s="38">
        <v>1.2</v>
      </c>
      <c r="Y79" s="4">
        <f>(I79-V79-W79-X79-U79)</f>
        <v>9.15</v>
      </c>
      <c r="Z79" s="5">
        <f>(Y79/V79)</f>
        <v>0.17264150943396228</v>
      </c>
      <c r="AA79" s="64"/>
    </row>
    <row r="80" spans="1:27" x14ac:dyDescent="0.15">
      <c r="A80" s="30" t="s">
        <v>134</v>
      </c>
      <c r="B80" s="30" t="s">
        <v>133</v>
      </c>
      <c r="C80" s="30" t="s">
        <v>16</v>
      </c>
      <c r="D80" s="31">
        <v>28</v>
      </c>
      <c r="E80" s="31">
        <v>10</v>
      </c>
      <c r="F80" s="31">
        <v>1</v>
      </c>
      <c r="G80" s="31">
        <v>1</v>
      </c>
      <c r="H80" s="31">
        <v>1</v>
      </c>
      <c r="I80" s="32">
        <v>55</v>
      </c>
      <c r="J80" s="33">
        <v>0.1</v>
      </c>
      <c r="K80">
        <v>0</v>
      </c>
      <c r="L80" s="32">
        <v>5.5</v>
      </c>
      <c r="M80" s="33">
        <v>0</v>
      </c>
      <c r="N80" s="31">
        <v>4</v>
      </c>
      <c r="O80" s="31">
        <v>4</v>
      </c>
      <c r="P80" s="30" t="s">
        <v>19</v>
      </c>
      <c r="Q80" s="62"/>
      <c r="R80" s="38">
        <f t="shared" si="3"/>
        <v>55</v>
      </c>
      <c r="S80" s="15">
        <v>27</v>
      </c>
      <c r="T80" s="46">
        <v>0.05</v>
      </c>
      <c r="U80" s="38">
        <f>V80*T80</f>
        <v>1.35</v>
      </c>
      <c r="V80" s="38">
        <f t="shared" si="2"/>
        <v>27</v>
      </c>
      <c r="W80" s="38">
        <v>4</v>
      </c>
      <c r="X80" s="38">
        <v>1.2</v>
      </c>
      <c r="Y80" s="4">
        <f>(I80-V80-W80-X80-U80)</f>
        <v>21.45</v>
      </c>
      <c r="Z80" s="5">
        <f>(Y80/V80)</f>
        <v>0.7944444444444444</v>
      </c>
      <c r="AA80" s="64"/>
    </row>
    <row r="81" spans="1:27" x14ac:dyDescent="0.15">
      <c r="A81" s="30" t="s">
        <v>27</v>
      </c>
      <c r="B81" s="30" t="s">
        <v>28</v>
      </c>
      <c r="C81" s="30" t="s">
        <v>16</v>
      </c>
      <c r="D81" s="31">
        <v>21</v>
      </c>
      <c r="E81" s="31">
        <v>4</v>
      </c>
      <c r="F81" s="31">
        <v>1</v>
      </c>
      <c r="G81" s="31">
        <v>1</v>
      </c>
      <c r="H81" s="31">
        <v>1</v>
      </c>
      <c r="I81" s="32">
        <v>328</v>
      </c>
      <c r="J81" s="33">
        <v>0.25</v>
      </c>
      <c r="K81" s="31">
        <v>2</v>
      </c>
      <c r="L81" s="32">
        <v>82</v>
      </c>
      <c r="M81" s="33">
        <v>0.67</v>
      </c>
      <c r="N81">
        <v>0</v>
      </c>
      <c r="O81">
        <v>0</v>
      </c>
      <c r="P81" s="30" t="s">
        <v>29</v>
      </c>
      <c r="Q81" s="62"/>
      <c r="R81" s="38">
        <f t="shared" si="3"/>
        <v>328</v>
      </c>
      <c r="S81" s="15">
        <v>102</v>
      </c>
      <c r="T81" s="46">
        <v>0.08</v>
      </c>
      <c r="U81" s="38">
        <f>V81*T81</f>
        <v>8.16</v>
      </c>
      <c r="V81" s="38">
        <f t="shared" si="2"/>
        <v>102</v>
      </c>
      <c r="W81" s="38">
        <v>4</v>
      </c>
      <c r="X81" s="38">
        <v>1.2</v>
      </c>
      <c r="Y81" s="4">
        <f>(I81-V81-W81-X81-U81)</f>
        <v>212.64000000000001</v>
      </c>
      <c r="Z81" s="5">
        <f>(Y81/V81)</f>
        <v>2.0847058823529414</v>
      </c>
      <c r="AA81" s="64"/>
    </row>
    <row r="82" spans="1:27" x14ac:dyDescent="0.15">
      <c r="A82" s="30" t="s">
        <v>107</v>
      </c>
      <c r="B82" s="30" t="s">
        <v>28</v>
      </c>
      <c r="C82" s="30" t="s">
        <v>16</v>
      </c>
      <c r="D82" s="31">
        <v>71</v>
      </c>
      <c r="E82" s="31">
        <v>28</v>
      </c>
      <c r="F82" s="31">
        <v>1</v>
      </c>
      <c r="G82" s="31">
        <v>1</v>
      </c>
      <c r="H82" s="31">
        <v>1</v>
      </c>
      <c r="I82" s="32">
        <v>208</v>
      </c>
      <c r="J82" s="33">
        <v>3.5714285714285712E-2</v>
      </c>
      <c r="K82" s="31">
        <v>1</v>
      </c>
      <c r="L82" s="32">
        <v>7.43</v>
      </c>
      <c r="M82" s="34">
        <v>1</v>
      </c>
      <c r="N82" s="31">
        <v>1</v>
      </c>
      <c r="O82" s="31">
        <v>2</v>
      </c>
      <c r="P82" s="30" t="s">
        <v>29</v>
      </c>
      <c r="Q82" s="62"/>
      <c r="R82" s="38">
        <f t="shared" si="3"/>
        <v>208</v>
      </c>
      <c r="S82" s="15">
        <v>61</v>
      </c>
      <c r="T82" s="46">
        <v>0.08</v>
      </c>
      <c r="U82" s="38">
        <f>V82*T82</f>
        <v>4.88</v>
      </c>
      <c r="V82" s="38">
        <f t="shared" si="2"/>
        <v>61</v>
      </c>
      <c r="W82" s="38">
        <v>4</v>
      </c>
      <c r="X82" s="38">
        <v>1.2</v>
      </c>
      <c r="Y82" s="4">
        <f>(I82-V82-W82-X82-U82)</f>
        <v>136.92000000000002</v>
      </c>
      <c r="Z82" s="5">
        <f>(Y82/V82)</f>
        <v>2.2445901639344266</v>
      </c>
      <c r="AA82" s="64"/>
    </row>
    <row r="83" spans="1:27" x14ac:dyDescent="0.15">
      <c r="A83" s="30" t="s">
        <v>135</v>
      </c>
      <c r="B83" s="30" t="s">
        <v>136</v>
      </c>
      <c r="C83" s="30" t="s">
        <v>16</v>
      </c>
      <c r="D83" s="31">
        <v>3</v>
      </c>
      <c r="E83" s="31">
        <v>2</v>
      </c>
      <c r="F83" s="31">
        <v>1</v>
      </c>
      <c r="G83" s="31">
        <v>1</v>
      </c>
      <c r="H83" s="31">
        <v>1</v>
      </c>
      <c r="I83" s="32">
        <v>29.9</v>
      </c>
      <c r="J83" s="33">
        <v>0.5</v>
      </c>
      <c r="K83">
        <v>0</v>
      </c>
      <c r="L83" s="32">
        <v>14.95</v>
      </c>
      <c r="M83" s="33">
        <v>0</v>
      </c>
      <c r="N83">
        <v>0</v>
      </c>
      <c r="O83">
        <v>0</v>
      </c>
      <c r="P83" s="30" t="s">
        <v>137</v>
      </c>
      <c r="Q83" s="62"/>
      <c r="R83" s="38">
        <f t="shared" si="3"/>
        <v>29.9</v>
      </c>
      <c r="S83" s="15">
        <v>12</v>
      </c>
      <c r="T83" s="46">
        <v>0.08</v>
      </c>
      <c r="U83" s="38">
        <f>V83*T83</f>
        <v>0.96</v>
      </c>
      <c r="V83" s="38">
        <f t="shared" si="2"/>
        <v>12</v>
      </c>
      <c r="W83" s="38">
        <v>4</v>
      </c>
      <c r="X83" s="38">
        <v>1.2</v>
      </c>
      <c r="Y83" s="4">
        <f>(I83-V83-W83-X83-U83)</f>
        <v>11.739999999999998</v>
      </c>
      <c r="Z83" s="5">
        <f>(Y83/V83)</f>
        <v>0.97833333333333317</v>
      </c>
      <c r="AA83" s="64"/>
    </row>
    <row r="84" spans="1:27" x14ac:dyDescent="0.15">
      <c r="A84" s="30" t="s">
        <v>96</v>
      </c>
      <c r="B84" s="30" t="s">
        <v>97</v>
      </c>
      <c r="C84" s="30" t="s">
        <v>16</v>
      </c>
      <c r="D84" s="31">
        <v>25</v>
      </c>
      <c r="E84" s="31">
        <v>14</v>
      </c>
      <c r="F84" s="31">
        <v>1</v>
      </c>
      <c r="G84" s="31">
        <v>1</v>
      </c>
      <c r="H84" s="31">
        <v>1</v>
      </c>
      <c r="I84" s="32">
        <v>249</v>
      </c>
      <c r="J84" s="33">
        <v>7.1428571428571425E-2</v>
      </c>
      <c r="K84">
        <v>0</v>
      </c>
      <c r="L84" s="32">
        <v>17.79</v>
      </c>
      <c r="M84" s="34">
        <v>1</v>
      </c>
      <c r="N84">
        <v>0</v>
      </c>
      <c r="O84">
        <v>0</v>
      </c>
      <c r="P84" s="30" t="s">
        <v>98</v>
      </c>
      <c r="Q84" s="62"/>
      <c r="R84" s="38">
        <f t="shared" si="3"/>
        <v>249</v>
      </c>
      <c r="S84" s="15">
        <v>124</v>
      </c>
      <c r="T84" s="46">
        <v>0.03</v>
      </c>
      <c r="U84" s="38">
        <f>V84*T84</f>
        <v>3.7199999999999998</v>
      </c>
      <c r="V84" s="38">
        <f t="shared" si="2"/>
        <v>124</v>
      </c>
      <c r="W84" s="38">
        <v>4</v>
      </c>
      <c r="X84" s="38">
        <v>1.2</v>
      </c>
      <c r="Y84" s="4">
        <f>(I84-V84-W84-X84-U84)</f>
        <v>116.08</v>
      </c>
      <c r="Z84" s="5">
        <f>(Y84/V84)</f>
        <v>0.93612903225806454</v>
      </c>
      <c r="AA84" s="64"/>
    </row>
    <row r="85" spans="1:27" s="11" customFormat="1" x14ac:dyDescent="0.15">
      <c r="I85" s="19"/>
      <c r="P85" s="12"/>
      <c r="Q85" s="13"/>
      <c r="T85" s="47"/>
      <c r="Y85" s="35"/>
      <c r="Z85" s="14"/>
    </row>
    <row r="86" spans="1:27" s="50" customFormat="1" x14ac:dyDescent="0.15">
      <c r="A86" s="30" t="s">
        <v>80</v>
      </c>
      <c r="B86" s="30" t="s">
        <v>114</v>
      </c>
      <c r="C86" s="30" t="s">
        <v>16</v>
      </c>
      <c r="D86" s="31">
        <v>3</v>
      </c>
      <c r="E86" s="31">
        <v>3</v>
      </c>
      <c r="F86" s="31">
        <v>1</v>
      </c>
      <c r="G86" s="31">
        <v>1</v>
      </c>
      <c r="H86" s="31">
        <v>4</v>
      </c>
      <c r="I86" s="32">
        <v>100</v>
      </c>
      <c r="J86" s="33">
        <v>0.33333333333333331</v>
      </c>
      <c r="K86" s="61">
        <v>0</v>
      </c>
      <c r="L86" s="32">
        <v>33.33</v>
      </c>
      <c r="M86" s="33">
        <v>0</v>
      </c>
      <c r="N86" s="61">
        <v>0</v>
      </c>
      <c r="O86" s="61">
        <v>0</v>
      </c>
      <c r="P86" s="30" t="s">
        <v>82</v>
      </c>
      <c r="Q86" s="62">
        <v>20170309</v>
      </c>
      <c r="R86" s="50">
        <f t="shared" ref="R86:R97" si="4">I86/H86</f>
        <v>25</v>
      </c>
      <c r="S86" s="50">
        <v>9.6999999999999993</v>
      </c>
      <c r="T86" s="46">
        <v>0.05</v>
      </c>
      <c r="U86" s="50">
        <f>I86*T86</f>
        <v>5</v>
      </c>
      <c r="V86" s="50">
        <f t="shared" ref="V86:V97" si="5">H86*S86</f>
        <v>38.799999999999997</v>
      </c>
      <c r="W86" s="50">
        <v>4</v>
      </c>
      <c r="X86" s="50">
        <v>1.2</v>
      </c>
      <c r="Y86" s="49">
        <f>(I86-V86-W86-X86-U86)</f>
        <v>51</v>
      </c>
      <c r="Z86" s="5">
        <f>(Y86/V86)</f>
        <v>1.3144329896907216</v>
      </c>
      <c r="AA86" s="63">
        <f>SUM(Y86:Y97)</f>
        <v>2576.7500000000009</v>
      </c>
    </row>
    <row r="87" spans="1:27" s="50" customFormat="1" x14ac:dyDescent="0.15">
      <c r="A87" s="30" t="s">
        <v>62</v>
      </c>
      <c r="B87" s="30" t="s">
        <v>63</v>
      </c>
      <c r="C87" s="30" t="s">
        <v>16</v>
      </c>
      <c r="D87" s="31">
        <v>12</v>
      </c>
      <c r="E87" s="31">
        <v>7</v>
      </c>
      <c r="F87" s="31">
        <v>2</v>
      </c>
      <c r="G87" s="31">
        <v>2</v>
      </c>
      <c r="H87" s="31">
        <v>4</v>
      </c>
      <c r="I87" s="32">
        <v>56</v>
      </c>
      <c r="J87" s="33">
        <v>0.2857142857142857</v>
      </c>
      <c r="K87" s="61">
        <v>0</v>
      </c>
      <c r="L87" s="32">
        <v>8</v>
      </c>
      <c r="M87" s="34">
        <v>1</v>
      </c>
      <c r="N87" s="61">
        <v>0</v>
      </c>
      <c r="O87" s="31">
        <v>1</v>
      </c>
      <c r="P87" s="30" t="s">
        <v>64</v>
      </c>
      <c r="Q87" s="62"/>
      <c r="R87" s="50">
        <f t="shared" si="4"/>
        <v>14</v>
      </c>
      <c r="S87" s="50">
        <v>4</v>
      </c>
      <c r="T87" s="46">
        <v>0.08</v>
      </c>
      <c r="U87" s="50">
        <f>I87*T87</f>
        <v>4.4800000000000004</v>
      </c>
      <c r="V87" s="50">
        <f t="shared" si="5"/>
        <v>16</v>
      </c>
      <c r="W87" s="50">
        <v>4</v>
      </c>
      <c r="X87" s="50">
        <v>1.2</v>
      </c>
      <c r="Y87" s="49">
        <f>(I87-V87-W87-X87-U87)</f>
        <v>30.319999999999997</v>
      </c>
      <c r="Z87" s="5">
        <f>(Y87/V87)</f>
        <v>1.8949999999999998</v>
      </c>
      <c r="AA87" s="64"/>
    </row>
    <row r="88" spans="1:27" s="50" customFormat="1" x14ac:dyDescent="0.15">
      <c r="A88" s="30" t="s">
        <v>99</v>
      </c>
      <c r="B88" s="30" t="s">
        <v>100</v>
      </c>
      <c r="C88" s="30" t="s">
        <v>16</v>
      </c>
      <c r="D88" s="31">
        <v>30</v>
      </c>
      <c r="E88" s="31">
        <v>19</v>
      </c>
      <c r="F88" s="31">
        <v>1</v>
      </c>
      <c r="G88" s="31">
        <v>2</v>
      </c>
      <c r="H88" s="31">
        <v>3</v>
      </c>
      <c r="I88" s="32">
        <v>3600</v>
      </c>
      <c r="J88" s="33">
        <v>5.2631578947368418E-2</v>
      </c>
      <c r="K88" s="61">
        <v>0</v>
      </c>
      <c r="L88" s="32">
        <v>189.47</v>
      </c>
      <c r="M88" s="33">
        <v>0</v>
      </c>
      <c r="N88" s="61">
        <v>0</v>
      </c>
      <c r="O88" s="61">
        <v>0</v>
      </c>
      <c r="P88" s="30" t="s">
        <v>101</v>
      </c>
      <c r="Q88" s="62"/>
      <c r="R88" s="50">
        <f t="shared" si="4"/>
        <v>1200</v>
      </c>
      <c r="S88" s="50">
        <v>400</v>
      </c>
      <c r="T88" s="46">
        <v>0.03</v>
      </c>
      <c r="U88" s="50">
        <f>I88*T88</f>
        <v>108</v>
      </c>
      <c r="V88" s="50">
        <f t="shared" si="5"/>
        <v>1200</v>
      </c>
      <c r="W88" s="50">
        <v>4</v>
      </c>
      <c r="X88" s="50">
        <v>1.2</v>
      </c>
      <c r="Y88" s="49">
        <f>(I88-V88-W88-X88-U88)</f>
        <v>2286.8000000000002</v>
      </c>
      <c r="Z88" s="5">
        <f>(Y88/V88)</f>
        <v>1.9056666666666668</v>
      </c>
      <c r="AA88" s="64"/>
    </row>
    <row r="89" spans="1:27" s="50" customFormat="1" x14ac:dyDescent="0.15">
      <c r="A89" s="30" t="s">
        <v>84</v>
      </c>
      <c r="B89" s="30" t="s">
        <v>114</v>
      </c>
      <c r="C89" s="30" t="s">
        <v>16</v>
      </c>
      <c r="D89" s="31">
        <v>18</v>
      </c>
      <c r="E89" s="31">
        <v>8</v>
      </c>
      <c r="F89" s="31">
        <v>1</v>
      </c>
      <c r="G89" s="31">
        <v>1</v>
      </c>
      <c r="H89" s="31">
        <v>2</v>
      </c>
      <c r="I89" s="32">
        <v>31.8</v>
      </c>
      <c r="J89" s="33">
        <v>0.125</v>
      </c>
      <c r="K89" s="61">
        <v>0</v>
      </c>
      <c r="L89" s="32">
        <v>3.98</v>
      </c>
      <c r="M89" s="34">
        <v>1</v>
      </c>
      <c r="N89" s="61">
        <v>0</v>
      </c>
      <c r="O89" s="61">
        <v>0</v>
      </c>
      <c r="P89" s="30" t="s">
        <v>85</v>
      </c>
      <c r="Q89" s="62"/>
      <c r="R89" s="50">
        <f t="shared" si="4"/>
        <v>15.9</v>
      </c>
      <c r="S89" s="50">
        <v>9.6999999999999993</v>
      </c>
      <c r="T89" s="46">
        <v>0.05</v>
      </c>
      <c r="U89" s="50">
        <f>I89*T89</f>
        <v>1.59</v>
      </c>
      <c r="V89" s="50">
        <f t="shared" si="5"/>
        <v>19.399999999999999</v>
      </c>
      <c r="W89" s="50">
        <v>4</v>
      </c>
      <c r="X89" s="50">
        <v>1.2</v>
      </c>
      <c r="Y89" s="49">
        <f>(I89-V89-W89-X89-U89)</f>
        <v>5.6100000000000021</v>
      </c>
      <c r="Z89" s="5">
        <f>(Y89/V89)</f>
        <v>0.2891752577319589</v>
      </c>
      <c r="AA89" s="64"/>
    </row>
    <row r="90" spans="1:27" s="50" customFormat="1" x14ac:dyDescent="0.15">
      <c r="A90" s="30" t="s">
        <v>127</v>
      </c>
      <c r="B90" s="30" t="s">
        <v>128</v>
      </c>
      <c r="C90" s="30" t="s">
        <v>16</v>
      </c>
      <c r="D90" s="31">
        <v>21</v>
      </c>
      <c r="E90" s="31">
        <v>6</v>
      </c>
      <c r="F90" s="31">
        <v>2</v>
      </c>
      <c r="G90" s="31">
        <v>2</v>
      </c>
      <c r="H90" s="31">
        <v>2</v>
      </c>
      <c r="I90" s="32">
        <v>158</v>
      </c>
      <c r="J90" s="33">
        <v>0.33333333333333331</v>
      </c>
      <c r="K90" s="61">
        <v>0</v>
      </c>
      <c r="L90" s="32">
        <v>26.33</v>
      </c>
      <c r="M90" s="33">
        <v>0</v>
      </c>
      <c r="N90" s="61">
        <v>0</v>
      </c>
      <c r="O90" s="61">
        <v>0</v>
      </c>
      <c r="P90" s="30" t="s">
        <v>129</v>
      </c>
      <c r="Q90" s="62"/>
      <c r="T90" s="46"/>
      <c r="Y90" s="49"/>
      <c r="Z90" s="5"/>
      <c r="AA90" s="64"/>
    </row>
    <row r="91" spans="1:27" s="50" customFormat="1" x14ac:dyDescent="0.15">
      <c r="A91" s="30" t="s">
        <v>23</v>
      </c>
      <c r="B91" s="30" t="s">
        <v>133</v>
      </c>
      <c r="C91" s="30" t="s">
        <v>16</v>
      </c>
      <c r="D91" s="31">
        <v>12</v>
      </c>
      <c r="E91" s="31">
        <v>9</v>
      </c>
      <c r="F91" s="31">
        <v>1</v>
      </c>
      <c r="G91" s="31">
        <v>1</v>
      </c>
      <c r="H91" s="31">
        <v>2</v>
      </c>
      <c r="I91" s="32">
        <v>140</v>
      </c>
      <c r="J91" s="33">
        <v>0.1111111111111111</v>
      </c>
      <c r="K91" s="61">
        <v>0</v>
      </c>
      <c r="L91" s="32">
        <v>15.56</v>
      </c>
      <c r="M91" s="34">
        <v>1</v>
      </c>
      <c r="N91" s="61">
        <v>0</v>
      </c>
      <c r="O91" s="31">
        <v>1</v>
      </c>
      <c r="P91" s="30" t="s">
        <v>19</v>
      </c>
      <c r="Q91" s="62"/>
      <c r="R91" s="50">
        <f t="shared" si="4"/>
        <v>70</v>
      </c>
      <c r="S91" s="50">
        <v>53</v>
      </c>
      <c r="T91" s="46">
        <v>0.05</v>
      </c>
      <c r="U91" s="50">
        <f>I91*T91</f>
        <v>7</v>
      </c>
      <c r="V91" s="50">
        <f t="shared" si="5"/>
        <v>106</v>
      </c>
      <c r="W91" s="50">
        <v>4</v>
      </c>
      <c r="X91" s="50">
        <v>1.2</v>
      </c>
      <c r="Y91" s="49">
        <f>(I91-V91-W91-X91-U91)</f>
        <v>21.8</v>
      </c>
      <c r="Z91" s="5">
        <f>(Y91/V91)</f>
        <v>0.20566037735849058</v>
      </c>
      <c r="AA91" s="64"/>
    </row>
    <row r="92" spans="1:27" s="50" customFormat="1" x14ac:dyDescent="0.15">
      <c r="A92" s="30" t="s">
        <v>70</v>
      </c>
      <c r="B92" s="30" t="s">
        <v>71</v>
      </c>
      <c r="C92" s="30" t="s">
        <v>16</v>
      </c>
      <c r="D92" s="31">
        <v>13</v>
      </c>
      <c r="E92" s="31">
        <v>9</v>
      </c>
      <c r="F92" s="31">
        <v>2</v>
      </c>
      <c r="G92" s="31">
        <v>2</v>
      </c>
      <c r="H92" s="31">
        <v>2</v>
      </c>
      <c r="I92" s="32">
        <v>100</v>
      </c>
      <c r="J92" s="33">
        <v>0.22222222222222221</v>
      </c>
      <c r="K92" s="61">
        <v>0</v>
      </c>
      <c r="L92" s="32">
        <v>11.11</v>
      </c>
      <c r="M92" s="34">
        <v>1</v>
      </c>
      <c r="N92" s="61">
        <v>0</v>
      </c>
      <c r="O92" s="61">
        <v>0</v>
      </c>
      <c r="P92" s="30" t="s">
        <v>72</v>
      </c>
      <c r="Q92" s="62"/>
      <c r="R92" s="50">
        <f t="shared" si="4"/>
        <v>50</v>
      </c>
      <c r="S92" s="50">
        <v>18</v>
      </c>
      <c r="T92" s="46">
        <v>0.08</v>
      </c>
      <c r="U92" s="50">
        <f>I92*T92</f>
        <v>8</v>
      </c>
      <c r="V92" s="50">
        <f t="shared" si="5"/>
        <v>36</v>
      </c>
      <c r="W92" s="50">
        <v>4</v>
      </c>
      <c r="X92" s="50">
        <v>1.2</v>
      </c>
      <c r="Y92" s="49">
        <f>(I92-V92-W92-X92-U92)</f>
        <v>50.8</v>
      </c>
      <c r="Z92" s="5">
        <f>(Y92/V92)</f>
        <v>1.411111111111111</v>
      </c>
      <c r="AA92" s="64"/>
    </row>
    <row r="93" spans="1:27" s="50" customFormat="1" x14ac:dyDescent="0.15">
      <c r="A93" s="30" t="s">
        <v>83</v>
      </c>
      <c r="B93" s="30" t="s">
        <v>146</v>
      </c>
      <c r="C93" s="30" t="s">
        <v>16</v>
      </c>
      <c r="D93" s="31">
        <v>8</v>
      </c>
      <c r="E93" s="31">
        <v>4</v>
      </c>
      <c r="F93" s="31">
        <v>1</v>
      </c>
      <c r="G93" s="31">
        <v>1</v>
      </c>
      <c r="H93" s="31">
        <v>1</v>
      </c>
      <c r="I93" s="32">
        <v>28</v>
      </c>
      <c r="J93" s="33">
        <v>0.25</v>
      </c>
      <c r="K93" s="61">
        <v>0</v>
      </c>
      <c r="L93" s="32">
        <v>7</v>
      </c>
      <c r="M93" s="34">
        <v>1</v>
      </c>
      <c r="N93" s="61">
        <v>0</v>
      </c>
      <c r="O93" s="61">
        <v>0</v>
      </c>
      <c r="P93" s="30" t="s">
        <v>47</v>
      </c>
      <c r="Q93" s="62"/>
      <c r="R93" s="50">
        <f t="shared" si="4"/>
        <v>28</v>
      </c>
      <c r="S93" s="50">
        <v>10</v>
      </c>
      <c r="T93" s="46">
        <v>0.08</v>
      </c>
      <c r="U93" s="50">
        <f>I93*T93</f>
        <v>2.2400000000000002</v>
      </c>
      <c r="V93" s="50">
        <f t="shared" si="5"/>
        <v>10</v>
      </c>
      <c r="W93" s="50">
        <v>4</v>
      </c>
      <c r="X93" s="50">
        <v>1.2</v>
      </c>
      <c r="Y93" s="49">
        <f>(I93-V93-W93-X93-U93)</f>
        <v>10.56</v>
      </c>
      <c r="Z93" s="5">
        <f>(Y93/V93)</f>
        <v>1.056</v>
      </c>
      <c r="AA93" s="64"/>
    </row>
    <row r="94" spans="1:27" s="50" customFormat="1" x14ac:dyDescent="0.15">
      <c r="A94" s="30" t="s">
        <v>109</v>
      </c>
      <c r="B94" s="30" t="s">
        <v>115</v>
      </c>
      <c r="C94" s="30" t="s">
        <v>16</v>
      </c>
      <c r="D94" s="31">
        <v>5</v>
      </c>
      <c r="E94" s="31">
        <v>5</v>
      </c>
      <c r="F94" s="31">
        <v>1</v>
      </c>
      <c r="G94" s="31">
        <v>1</v>
      </c>
      <c r="H94" s="31">
        <v>1</v>
      </c>
      <c r="I94" s="32">
        <v>25</v>
      </c>
      <c r="J94" s="33">
        <v>0.2</v>
      </c>
      <c r="K94" s="61">
        <v>0</v>
      </c>
      <c r="L94" s="32">
        <v>5</v>
      </c>
      <c r="M94" s="34">
        <v>1</v>
      </c>
      <c r="N94" s="61">
        <v>0</v>
      </c>
      <c r="O94" s="61">
        <v>0</v>
      </c>
      <c r="P94" s="30" t="s">
        <v>26</v>
      </c>
      <c r="Q94" s="62"/>
      <c r="R94" s="50">
        <f t="shared" si="4"/>
        <v>25</v>
      </c>
      <c r="S94" s="50">
        <v>19</v>
      </c>
      <c r="T94" s="46">
        <v>0.08</v>
      </c>
      <c r="U94" s="50">
        <f>I94*T94</f>
        <v>2</v>
      </c>
      <c r="V94" s="50">
        <f t="shared" si="5"/>
        <v>19</v>
      </c>
      <c r="W94" s="50">
        <v>4</v>
      </c>
      <c r="X94" s="50">
        <v>1.2</v>
      </c>
      <c r="Y94" s="49">
        <f>(I94-V94-W94-X94-U94)</f>
        <v>-1.2</v>
      </c>
      <c r="Z94" s="5">
        <f>(Y94/V94)</f>
        <v>-6.3157894736842107E-2</v>
      </c>
      <c r="AA94" s="64"/>
    </row>
    <row r="95" spans="1:27" s="50" customFormat="1" x14ac:dyDescent="0.15">
      <c r="A95" s="30" t="s">
        <v>65</v>
      </c>
      <c r="B95" s="30" t="s">
        <v>66</v>
      </c>
      <c r="C95" s="30" t="s">
        <v>16</v>
      </c>
      <c r="D95" s="31">
        <v>8</v>
      </c>
      <c r="E95" s="31">
        <v>4</v>
      </c>
      <c r="F95" s="31">
        <v>1</v>
      </c>
      <c r="G95" s="31">
        <v>1</v>
      </c>
      <c r="H95" s="31">
        <v>1</v>
      </c>
      <c r="I95" s="32">
        <v>13</v>
      </c>
      <c r="J95" s="33">
        <v>0.25</v>
      </c>
      <c r="K95" s="61">
        <v>0</v>
      </c>
      <c r="L95" s="32">
        <v>3.25</v>
      </c>
      <c r="M95" s="34">
        <v>1</v>
      </c>
      <c r="N95" s="61">
        <v>0</v>
      </c>
      <c r="O95" s="61">
        <v>0</v>
      </c>
      <c r="P95" s="30" t="s">
        <v>64</v>
      </c>
      <c r="Q95" s="62"/>
      <c r="R95" s="50">
        <f t="shared" si="4"/>
        <v>13</v>
      </c>
      <c r="S95" s="50">
        <v>4</v>
      </c>
      <c r="T95" s="46">
        <v>0.08</v>
      </c>
      <c r="U95" s="50">
        <f>I95*T95</f>
        <v>1.04</v>
      </c>
      <c r="V95" s="50">
        <f t="shared" si="5"/>
        <v>4</v>
      </c>
      <c r="W95" s="50">
        <v>4</v>
      </c>
      <c r="X95" s="50">
        <v>1.2</v>
      </c>
      <c r="Y95" s="49">
        <f>(I95-V95-W95-X95-U95)</f>
        <v>2.76</v>
      </c>
      <c r="Z95" s="5">
        <f>(Y95/V95)</f>
        <v>0.69</v>
      </c>
      <c r="AA95" s="64"/>
    </row>
    <row r="96" spans="1:27" s="50" customFormat="1" x14ac:dyDescent="0.15">
      <c r="A96" s="30" t="s">
        <v>150</v>
      </c>
      <c r="B96" s="30" t="s">
        <v>21</v>
      </c>
      <c r="C96" s="30" t="s">
        <v>16</v>
      </c>
      <c r="D96" s="31">
        <v>5</v>
      </c>
      <c r="E96" s="31">
        <v>3</v>
      </c>
      <c r="F96" s="31">
        <v>1</v>
      </c>
      <c r="G96" s="31">
        <v>1</v>
      </c>
      <c r="H96" s="31">
        <v>1</v>
      </c>
      <c r="I96" s="32">
        <v>22</v>
      </c>
      <c r="J96" s="33">
        <v>0.33333333333333331</v>
      </c>
      <c r="K96" s="61">
        <v>0</v>
      </c>
      <c r="L96" s="32">
        <v>7.33</v>
      </c>
      <c r="M96" s="33">
        <v>0</v>
      </c>
      <c r="N96" s="61">
        <v>0</v>
      </c>
      <c r="O96" s="61">
        <v>0</v>
      </c>
      <c r="P96" s="30" t="s">
        <v>47</v>
      </c>
      <c r="Q96" s="62"/>
      <c r="R96" s="50">
        <f t="shared" si="4"/>
        <v>22</v>
      </c>
      <c r="S96" s="50">
        <v>3.5</v>
      </c>
      <c r="T96" s="46">
        <v>0.08</v>
      </c>
      <c r="U96" s="50">
        <f>I96*T96</f>
        <v>1.76</v>
      </c>
      <c r="V96" s="50">
        <f t="shared" si="5"/>
        <v>3.5</v>
      </c>
      <c r="W96" s="50">
        <v>4</v>
      </c>
      <c r="X96" s="50">
        <v>1.2</v>
      </c>
      <c r="Y96" s="49">
        <f>(I96-V96-W96-X96-U96)</f>
        <v>11.540000000000001</v>
      </c>
      <c r="Z96" s="5">
        <f>(Y96/V96)</f>
        <v>3.2971428571428576</v>
      </c>
      <c r="AA96" s="64"/>
    </row>
    <row r="97" spans="1:27" s="50" customFormat="1" x14ac:dyDescent="0.15">
      <c r="A97" s="30" t="s">
        <v>107</v>
      </c>
      <c r="B97" s="30" t="s">
        <v>28</v>
      </c>
      <c r="C97" s="30" t="s">
        <v>16</v>
      </c>
      <c r="D97" s="31">
        <v>87</v>
      </c>
      <c r="E97" s="31">
        <v>37</v>
      </c>
      <c r="F97" s="31">
        <v>1</v>
      </c>
      <c r="G97" s="31">
        <v>1</v>
      </c>
      <c r="H97" s="31">
        <v>1</v>
      </c>
      <c r="I97" s="32">
        <v>188</v>
      </c>
      <c r="J97" s="33">
        <v>2.7027027027027029E-2</v>
      </c>
      <c r="K97" s="31">
        <v>2</v>
      </c>
      <c r="L97" s="32">
        <v>5.08</v>
      </c>
      <c r="M97" s="34">
        <v>1</v>
      </c>
      <c r="N97" s="61">
        <v>0</v>
      </c>
      <c r="O97" s="31">
        <v>1</v>
      </c>
      <c r="P97" s="30" t="s">
        <v>29</v>
      </c>
      <c r="Q97" s="62"/>
      <c r="R97" s="50">
        <f t="shared" si="4"/>
        <v>188</v>
      </c>
      <c r="S97" s="50">
        <v>61</v>
      </c>
      <c r="T97" s="46">
        <v>0.08</v>
      </c>
      <c r="U97" s="50">
        <f>I97*T97</f>
        <v>15.040000000000001</v>
      </c>
      <c r="V97" s="50">
        <f t="shared" si="5"/>
        <v>61</v>
      </c>
      <c r="W97" s="50">
        <v>4</v>
      </c>
      <c r="X97" s="50">
        <v>1.2</v>
      </c>
      <c r="Y97" s="49">
        <f>(I97-V97-W97-X97-U97)</f>
        <v>106.75999999999999</v>
      </c>
      <c r="Z97" s="5">
        <f>(Y97/V97)</f>
        <v>1.7501639344262294</v>
      </c>
      <c r="AA97" s="64"/>
    </row>
    <row r="98" spans="1:27" s="11" customFormat="1" x14ac:dyDescent="0.15">
      <c r="I98" s="19"/>
      <c r="P98" s="12"/>
      <c r="Q98" s="13"/>
      <c r="T98" s="47"/>
      <c r="Y98" s="48"/>
      <c r="Z98" s="14"/>
    </row>
    <row r="99" spans="1:27" x14ac:dyDescent="0.15">
      <c r="A99" s="30" t="s">
        <v>127</v>
      </c>
      <c r="B99" s="30" t="s">
        <v>128</v>
      </c>
      <c r="C99" s="30" t="s">
        <v>16</v>
      </c>
      <c r="D99" s="31">
        <v>27</v>
      </c>
      <c r="E99" s="31">
        <v>7</v>
      </c>
      <c r="F99" s="31">
        <v>2</v>
      </c>
      <c r="G99" s="31">
        <v>2</v>
      </c>
      <c r="H99" s="31">
        <v>2</v>
      </c>
      <c r="I99" s="32">
        <v>158</v>
      </c>
      <c r="J99" s="33">
        <v>0.2857142857142857</v>
      </c>
      <c r="K99" s="31">
        <v>2</v>
      </c>
      <c r="L99" s="32">
        <v>22.57</v>
      </c>
      <c r="M99" s="33">
        <v>0</v>
      </c>
      <c r="N99" s="31">
        <v>1</v>
      </c>
      <c r="O99">
        <v>0</v>
      </c>
      <c r="P99" s="30" t="s">
        <v>129</v>
      </c>
      <c r="Q99" s="62">
        <v>20170310</v>
      </c>
      <c r="R99" s="39">
        <f t="shared" si="3"/>
        <v>79</v>
      </c>
      <c r="T99" s="46"/>
      <c r="U99" s="39"/>
      <c r="V99" s="39"/>
      <c r="W99" s="39"/>
      <c r="X99" s="39"/>
      <c r="Y99" s="48"/>
      <c r="AA99" s="63">
        <f>SUM(Y100:Y104)</f>
        <v>193.65000000000003</v>
      </c>
    </row>
    <row r="100" spans="1:27" x14ac:dyDescent="0.15">
      <c r="A100" s="30" t="s">
        <v>23</v>
      </c>
      <c r="B100" s="30" t="s">
        <v>133</v>
      </c>
      <c r="C100" s="30" t="s">
        <v>16</v>
      </c>
      <c r="D100" s="31">
        <v>28</v>
      </c>
      <c r="E100" s="31">
        <v>14</v>
      </c>
      <c r="F100" s="31">
        <v>1</v>
      </c>
      <c r="G100" s="31">
        <v>1</v>
      </c>
      <c r="H100" s="31">
        <v>1</v>
      </c>
      <c r="I100" s="32">
        <v>70</v>
      </c>
      <c r="J100" s="33">
        <v>7.1428571428571425E-2</v>
      </c>
      <c r="K100">
        <v>0</v>
      </c>
      <c r="L100" s="32">
        <v>5</v>
      </c>
      <c r="M100" s="34">
        <v>1</v>
      </c>
      <c r="N100" s="31">
        <v>3</v>
      </c>
      <c r="O100" s="31">
        <v>2</v>
      </c>
      <c r="P100" s="30" t="s">
        <v>19</v>
      </c>
      <c r="Q100" s="62"/>
      <c r="R100" s="39">
        <f t="shared" si="3"/>
        <v>70</v>
      </c>
      <c r="S100" s="15">
        <v>53</v>
      </c>
      <c r="T100" s="46">
        <v>0.05</v>
      </c>
      <c r="U100" s="39">
        <f>V100*T100</f>
        <v>2.6500000000000004</v>
      </c>
      <c r="V100" s="39">
        <f t="shared" ref="V100:V104" si="6">H100*S100</f>
        <v>53</v>
      </c>
      <c r="W100" s="39">
        <v>4</v>
      </c>
      <c r="X100" s="39">
        <v>1.2</v>
      </c>
      <c r="Y100" s="48">
        <f>(I100-V100-W100-X100-U100)</f>
        <v>9.15</v>
      </c>
      <c r="Z100" s="5">
        <f>(Y100/V100)</f>
        <v>0.17264150943396228</v>
      </c>
      <c r="AA100" s="64"/>
    </row>
    <row r="101" spans="1:27" x14ac:dyDescent="0.15">
      <c r="A101" s="30" t="s">
        <v>140</v>
      </c>
      <c r="B101" s="30" t="s">
        <v>141</v>
      </c>
      <c r="C101" s="30" t="s">
        <v>16</v>
      </c>
      <c r="D101" s="31">
        <v>4</v>
      </c>
      <c r="E101" s="31">
        <v>1</v>
      </c>
      <c r="F101" s="31">
        <v>1</v>
      </c>
      <c r="G101" s="31">
        <v>1</v>
      </c>
      <c r="H101" s="31">
        <v>1</v>
      </c>
      <c r="I101" s="32">
        <v>36</v>
      </c>
      <c r="J101" s="34">
        <v>1</v>
      </c>
      <c r="K101">
        <v>0</v>
      </c>
      <c r="L101" s="32">
        <v>36</v>
      </c>
      <c r="M101" s="33">
        <v>0</v>
      </c>
      <c r="N101">
        <v>0</v>
      </c>
      <c r="O101">
        <v>0</v>
      </c>
      <c r="P101" s="30" t="s">
        <v>72</v>
      </c>
      <c r="Q101" s="62"/>
      <c r="R101" s="39">
        <f t="shared" si="3"/>
        <v>36</v>
      </c>
      <c r="S101" s="15">
        <v>10</v>
      </c>
      <c r="T101" s="46">
        <v>0.05</v>
      </c>
      <c r="U101" s="39">
        <f>V101*T101</f>
        <v>0.5</v>
      </c>
      <c r="V101" s="39">
        <f t="shared" si="6"/>
        <v>10</v>
      </c>
      <c r="W101" s="39">
        <v>4</v>
      </c>
      <c r="X101" s="39">
        <v>1.2</v>
      </c>
      <c r="Y101" s="48">
        <f>(I101-V101-W101-X101-U101)</f>
        <v>20.3</v>
      </c>
      <c r="Z101" s="5">
        <f>(Y101/V101)</f>
        <v>2.0300000000000002</v>
      </c>
      <c r="AA101" s="64"/>
    </row>
    <row r="102" spans="1:27" x14ac:dyDescent="0.15">
      <c r="A102" s="30" t="s">
        <v>24</v>
      </c>
      <c r="B102" s="30" t="s">
        <v>115</v>
      </c>
      <c r="C102" s="30" t="s">
        <v>16</v>
      </c>
      <c r="D102" s="31">
        <v>13</v>
      </c>
      <c r="E102" s="31">
        <v>9</v>
      </c>
      <c r="F102" s="31">
        <v>1</v>
      </c>
      <c r="G102" s="31">
        <v>1</v>
      </c>
      <c r="H102" s="31">
        <v>1</v>
      </c>
      <c r="I102" s="32">
        <v>39</v>
      </c>
      <c r="J102" s="33">
        <v>0.1111111111111111</v>
      </c>
      <c r="K102">
        <v>0</v>
      </c>
      <c r="L102" s="32">
        <v>4.33</v>
      </c>
      <c r="M102" s="34">
        <v>1</v>
      </c>
      <c r="N102" s="31">
        <v>1</v>
      </c>
      <c r="O102">
        <v>0</v>
      </c>
      <c r="P102" s="30" t="s">
        <v>26</v>
      </c>
      <c r="Q102" s="62"/>
      <c r="R102" s="39">
        <f t="shared" si="3"/>
        <v>39</v>
      </c>
      <c r="S102" s="15">
        <v>17</v>
      </c>
      <c r="T102" s="46">
        <v>0.08</v>
      </c>
      <c r="U102" s="39">
        <f>V102*T102</f>
        <v>1.36</v>
      </c>
      <c r="V102" s="39">
        <f t="shared" si="6"/>
        <v>17</v>
      </c>
      <c r="W102" s="39">
        <v>4</v>
      </c>
      <c r="X102" s="39">
        <v>1.2</v>
      </c>
      <c r="Y102" s="48">
        <f>(I102-V102-W102-X102-U102)</f>
        <v>15.440000000000001</v>
      </c>
      <c r="Z102" s="5">
        <f>(Y102/V102)</f>
        <v>0.90823529411764714</v>
      </c>
      <c r="AA102" s="64"/>
    </row>
    <row r="103" spans="1:27" x14ac:dyDescent="0.15">
      <c r="A103" s="30" t="s">
        <v>142</v>
      </c>
      <c r="B103" s="30" t="s">
        <v>143</v>
      </c>
      <c r="C103" s="30" t="s">
        <v>16</v>
      </c>
      <c r="D103" s="31">
        <v>1</v>
      </c>
      <c r="E103" s="31">
        <v>1</v>
      </c>
      <c r="F103" s="31">
        <v>1</v>
      </c>
      <c r="G103" s="31">
        <v>1</v>
      </c>
      <c r="H103" s="31">
        <v>1</v>
      </c>
      <c r="I103" s="32">
        <v>30</v>
      </c>
      <c r="J103" s="34">
        <v>1</v>
      </c>
      <c r="K103">
        <v>0</v>
      </c>
      <c r="L103" s="32">
        <v>30</v>
      </c>
      <c r="M103" s="34">
        <v>1</v>
      </c>
      <c r="N103">
        <v>0</v>
      </c>
      <c r="O103">
        <v>0</v>
      </c>
      <c r="P103" s="30" t="s">
        <v>47</v>
      </c>
      <c r="Q103" s="62"/>
      <c r="R103" s="39">
        <f t="shared" si="3"/>
        <v>30</v>
      </c>
      <c r="S103" s="15">
        <v>12</v>
      </c>
      <c r="T103" s="46">
        <v>0.08</v>
      </c>
      <c r="U103" s="39">
        <f>V103*T103</f>
        <v>0.96</v>
      </c>
      <c r="V103" s="39">
        <f t="shared" si="6"/>
        <v>12</v>
      </c>
      <c r="W103" s="39">
        <v>4</v>
      </c>
      <c r="X103" s="39">
        <v>1.2</v>
      </c>
      <c r="Y103" s="48">
        <f>(I103-V103-W103-X103-U103)</f>
        <v>11.84</v>
      </c>
      <c r="Z103" s="5">
        <f>(Y103/V103)</f>
        <v>0.98666666666666669</v>
      </c>
      <c r="AA103" s="64"/>
    </row>
    <row r="104" spans="1:27" x14ac:dyDescent="0.15">
      <c r="A104" s="30" t="s">
        <v>107</v>
      </c>
      <c r="B104" s="30" t="s">
        <v>28</v>
      </c>
      <c r="C104" s="30" t="s">
        <v>16</v>
      </c>
      <c r="D104" s="31">
        <v>78</v>
      </c>
      <c r="E104" s="31">
        <v>30</v>
      </c>
      <c r="F104" s="31">
        <v>1</v>
      </c>
      <c r="G104" s="31">
        <v>1</v>
      </c>
      <c r="H104" s="31">
        <v>1</v>
      </c>
      <c r="I104" s="32">
        <v>208</v>
      </c>
      <c r="J104" s="33">
        <v>3.3333333333333333E-2</v>
      </c>
      <c r="K104" s="31">
        <v>1</v>
      </c>
      <c r="L104" s="32">
        <v>6.93</v>
      </c>
      <c r="M104" s="34">
        <v>1</v>
      </c>
      <c r="N104" s="31">
        <v>1</v>
      </c>
      <c r="O104" s="31">
        <v>2</v>
      </c>
      <c r="P104" s="30" t="s">
        <v>29</v>
      </c>
      <c r="Q104" s="62"/>
      <c r="R104" s="39">
        <f t="shared" si="3"/>
        <v>208</v>
      </c>
      <c r="S104" s="15">
        <v>61</v>
      </c>
      <c r="T104" s="46">
        <v>0.08</v>
      </c>
      <c r="U104" s="39">
        <f>V104*T104</f>
        <v>4.88</v>
      </c>
      <c r="V104" s="39">
        <f t="shared" si="6"/>
        <v>61</v>
      </c>
      <c r="W104" s="39">
        <v>4</v>
      </c>
      <c r="X104" s="39">
        <v>1.2</v>
      </c>
      <c r="Y104" s="48">
        <f>(I104-V104-W104-X104-U104)</f>
        <v>136.92000000000002</v>
      </c>
      <c r="Z104" s="5">
        <f>(Y104/V104)</f>
        <v>2.2445901639344266</v>
      </c>
      <c r="AA104" s="64"/>
    </row>
    <row r="105" spans="1:27" s="53" customFormat="1" x14ac:dyDescent="0.15">
      <c r="I105" s="54"/>
      <c r="P105" s="55"/>
      <c r="Q105" s="56"/>
      <c r="T105" s="57"/>
      <c r="Y105" s="58"/>
      <c r="Z105" s="59"/>
    </row>
    <row r="106" spans="1:27" x14ac:dyDescent="0.15">
      <c r="A106" s="30" t="s">
        <v>144</v>
      </c>
      <c r="B106" s="30" t="s">
        <v>145</v>
      </c>
      <c r="C106" s="30" t="s">
        <v>16</v>
      </c>
      <c r="D106" s="31">
        <v>3</v>
      </c>
      <c r="E106" s="31">
        <v>2</v>
      </c>
      <c r="F106" s="31">
        <v>1</v>
      </c>
      <c r="G106" s="31">
        <v>1</v>
      </c>
      <c r="H106" s="31">
        <v>5</v>
      </c>
      <c r="I106" s="32">
        <v>64.5</v>
      </c>
      <c r="J106" s="33">
        <v>0.5</v>
      </c>
      <c r="K106">
        <v>0</v>
      </c>
      <c r="L106" s="32">
        <v>32.25</v>
      </c>
      <c r="M106" s="34">
        <v>1</v>
      </c>
      <c r="N106">
        <v>0</v>
      </c>
      <c r="O106">
        <v>0</v>
      </c>
      <c r="P106" s="30" t="s">
        <v>61</v>
      </c>
      <c r="Q106" s="62">
        <v>20170311</v>
      </c>
      <c r="R106" s="50">
        <f t="shared" ref="R106:R114" si="7">I106/H106</f>
        <v>12.9</v>
      </c>
      <c r="S106" s="50">
        <v>7.5</v>
      </c>
      <c r="T106" s="46">
        <v>0.05</v>
      </c>
      <c r="U106" s="50">
        <f>V106*T106</f>
        <v>1.875</v>
      </c>
      <c r="V106" s="50">
        <f t="shared" ref="V106:V114" si="8">H106*S106</f>
        <v>37.5</v>
      </c>
      <c r="W106" s="50">
        <v>4</v>
      </c>
      <c r="X106" s="50">
        <v>1.2</v>
      </c>
      <c r="Y106" s="49">
        <f>(I106-V106-W106-X106-U106)</f>
        <v>19.925000000000001</v>
      </c>
      <c r="Z106" s="5">
        <f>(Y106/V106)</f>
        <v>0.53133333333333332</v>
      </c>
      <c r="AA106" s="63">
        <f>SUM(Y106:Y114)</f>
        <v>389.14000000000004</v>
      </c>
    </row>
    <row r="107" spans="1:27" x14ac:dyDescent="0.15">
      <c r="A107" s="30" t="s">
        <v>127</v>
      </c>
      <c r="B107" s="30" t="s">
        <v>128</v>
      </c>
      <c r="C107" s="30" t="s">
        <v>16</v>
      </c>
      <c r="D107" s="31">
        <v>12</v>
      </c>
      <c r="E107" s="31">
        <v>4</v>
      </c>
      <c r="F107" s="31">
        <v>2</v>
      </c>
      <c r="G107" s="31">
        <v>2</v>
      </c>
      <c r="H107" s="31">
        <v>2</v>
      </c>
      <c r="I107" s="32">
        <v>158</v>
      </c>
      <c r="J107" s="33">
        <v>0.5</v>
      </c>
      <c r="K107" s="31">
        <v>2</v>
      </c>
      <c r="L107" s="32">
        <v>39.5</v>
      </c>
      <c r="M107" s="33">
        <v>0</v>
      </c>
      <c r="N107" s="31">
        <v>1</v>
      </c>
      <c r="O107">
        <v>0</v>
      </c>
      <c r="P107" s="30" t="s">
        <v>129</v>
      </c>
      <c r="Q107" s="62"/>
      <c r="R107" s="50">
        <f t="shared" si="7"/>
        <v>79</v>
      </c>
      <c r="S107" s="50"/>
      <c r="T107" s="46"/>
      <c r="U107" s="50"/>
      <c r="V107" s="50"/>
      <c r="W107" s="50"/>
      <c r="X107" s="50"/>
      <c r="Y107" s="49"/>
      <c r="AA107" s="64"/>
    </row>
    <row r="108" spans="1:27" x14ac:dyDescent="0.15">
      <c r="A108" s="30" t="s">
        <v>132</v>
      </c>
      <c r="B108" s="30" t="s">
        <v>117</v>
      </c>
      <c r="C108" s="30" t="s">
        <v>16</v>
      </c>
      <c r="D108" s="31">
        <v>16</v>
      </c>
      <c r="E108" s="31">
        <v>7</v>
      </c>
      <c r="F108" s="31">
        <v>2</v>
      </c>
      <c r="G108" s="31">
        <v>2</v>
      </c>
      <c r="H108" s="31">
        <v>2</v>
      </c>
      <c r="I108" s="32">
        <v>78</v>
      </c>
      <c r="J108" s="33">
        <v>0.2857142857142857</v>
      </c>
      <c r="K108">
        <v>0</v>
      </c>
      <c r="L108" s="32">
        <v>11.14</v>
      </c>
      <c r="M108" s="33">
        <v>0</v>
      </c>
      <c r="N108">
        <v>0</v>
      </c>
      <c r="O108" s="31">
        <v>2</v>
      </c>
      <c r="P108" s="30" t="s">
        <v>40</v>
      </c>
      <c r="Q108" s="62"/>
      <c r="R108" s="50">
        <f t="shared" si="7"/>
        <v>39</v>
      </c>
      <c r="S108" s="50">
        <v>9.8000000000000007</v>
      </c>
      <c r="T108" s="46">
        <v>0.05</v>
      </c>
      <c r="U108" s="50">
        <f>V108*T108</f>
        <v>0.98000000000000009</v>
      </c>
      <c r="V108" s="50">
        <f t="shared" si="8"/>
        <v>19.600000000000001</v>
      </c>
      <c r="W108" s="50">
        <v>4</v>
      </c>
      <c r="X108" s="50">
        <v>1.2</v>
      </c>
      <c r="Y108" s="49">
        <f>(I108-V108-W108-X108-U108)</f>
        <v>52.22</v>
      </c>
      <c r="Z108" s="5">
        <f>(Y108/V108)</f>
        <v>2.6642857142857141</v>
      </c>
      <c r="AA108" s="64"/>
    </row>
    <row r="109" spans="1:27" x14ac:dyDescent="0.15">
      <c r="A109" s="30" t="s">
        <v>23</v>
      </c>
      <c r="B109" s="30" t="s">
        <v>133</v>
      </c>
      <c r="C109" s="30" t="s">
        <v>16</v>
      </c>
      <c r="D109" s="31">
        <v>41</v>
      </c>
      <c r="E109" s="31">
        <v>16</v>
      </c>
      <c r="F109" s="31">
        <v>2</v>
      </c>
      <c r="G109" s="31">
        <v>2</v>
      </c>
      <c r="H109" s="31">
        <v>2</v>
      </c>
      <c r="I109" s="32">
        <v>140</v>
      </c>
      <c r="J109" s="33">
        <v>0.125</v>
      </c>
      <c r="K109" s="31">
        <v>1</v>
      </c>
      <c r="L109" s="32">
        <v>8.75</v>
      </c>
      <c r="M109" s="34">
        <v>1</v>
      </c>
      <c r="N109" s="31">
        <v>4</v>
      </c>
      <c r="O109" s="31">
        <v>2</v>
      </c>
      <c r="P109" s="30" t="s">
        <v>19</v>
      </c>
      <c r="Q109" s="62"/>
      <c r="R109" s="50">
        <f t="shared" si="7"/>
        <v>70</v>
      </c>
      <c r="S109" s="50">
        <v>53</v>
      </c>
      <c r="T109" s="46">
        <v>0.05</v>
      </c>
      <c r="U109" s="50">
        <f>V109*T109</f>
        <v>5.3000000000000007</v>
      </c>
      <c r="V109" s="50">
        <f t="shared" si="8"/>
        <v>106</v>
      </c>
      <c r="W109" s="50">
        <v>4</v>
      </c>
      <c r="X109" s="50">
        <v>1.2</v>
      </c>
      <c r="Y109" s="49">
        <f>(I109-V109-W109-X109-U109)</f>
        <v>23.5</v>
      </c>
      <c r="Z109" s="5">
        <f>(Y109/V109)</f>
        <v>0.22169811320754718</v>
      </c>
      <c r="AA109" s="64"/>
    </row>
    <row r="110" spans="1:27" x14ac:dyDescent="0.15">
      <c r="A110" s="30" t="s">
        <v>84</v>
      </c>
      <c r="B110" s="30" t="s">
        <v>114</v>
      </c>
      <c r="C110" s="30" t="s">
        <v>16</v>
      </c>
      <c r="D110" s="31">
        <v>16</v>
      </c>
      <c r="E110" s="31">
        <v>6</v>
      </c>
      <c r="F110" s="31">
        <v>1</v>
      </c>
      <c r="G110" s="31">
        <v>1</v>
      </c>
      <c r="H110" s="31">
        <v>1</v>
      </c>
      <c r="I110" s="32">
        <v>18.899999999999999</v>
      </c>
      <c r="J110" s="33">
        <v>0.16666666666666666</v>
      </c>
      <c r="K110">
        <v>0</v>
      </c>
      <c r="L110" s="32">
        <v>3.15</v>
      </c>
      <c r="M110" s="34">
        <v>1</v>
      </c>
      <c r="N110" s="31">
        <v>1</v>
      </c>
      <c r="O110">
        <v>0</v>
      </c>
      <c r="P110" s="30" t="s">
        <v>85</v>
      </c>
      <c r="Q110" s="62"/>
      <c r="R110" s="50">
        <f t="shared" si="7"/>
        <v>18.899999999999999</v>
      </c>
      <c r="S110" s="50">
        <v>9.6999999999999993</v>
      </c>
      <c r="T110" s="46">
        <v>0.05</v>
      </c>
      <c r="U110" s="50">
        <f>V110*T110</f>
        <v>0.48499999999999999</v>
      </c>
      <c r="V110" s="50">
        <f t="shared" si="8"/>
        <v>9.6999999999999993</v>
      </c>
      <c r="W110" s="50">
        <v>4</v>
      </c>
      <c r="X110" s="50">
        <v>1.2</v>
      </c>
      <c r="Y110" s="49">
        <f>(I110-V110-W110-X110-U110)</f>
        <v>3.5149999999999992</v>
      </c>
      <c r="Z110" s="5">
        <f>(Y110/V110)</f>
        <v>0.36237113402061849</v>
      </c>
      <c r="AA110" s="64"/>
    </row>
    <row r="111" spans="1:27" x14ac:dyDescent="0.15">
      <c r="A111" s="30" t="s">
        <v>142</v>
      </c>
      <c r="B111" s="30" t="s">
        <v>143</v>
      </c>
      <c r="C111" s="30" t="s">
        <v>16</v>
      </c>
      <c r="D111" s="31">
        <v>17</v>
      </c>
      <c r="E111" s="31">
        <v>3</v>
      </c>
      <c r="F111" s="31">
        <v>1</v>
      </c>
      <c r="G111" s="31">
        <v>1</v>
      </c>
      <c r="H111" s="31">
        <v>1</v>
      </c>
      <c r="I111" s="32">
        <v>30</v>
      </c>
      <c r="J111" s="33">
        <v>0.33333333333333331</v>
      </c>
      <c r="K111">
        <v>0</v>
      </c>
      <c r="L111" s="32">
        <v>10</v>
      </c>
      <c r="M111" s="34">
        <v>1</v>
      </c>
      <c r="N111" s="31">
        <v>1</v>
      </c>
      <c r="O111">
        <v>0</v>
      </c>
      <c r="P111" s="30" t="s">
        <v>47</v>
      </c>
      <c r="Q111" s="62"/>
      <c r="R111" s="50">
        <f t="shared" si="7"/>
        <v>30</v>
      </c>
      <c r="S111" s="50">
        <v>12</v>
      </c>
      <c r="T111" s="46">
        <v>0.08</v>
      </c>
      <c r="U111" s="50">
        <f>V111*T111</f>
        <v>0.96</v>
      </c>
      <c r="V111" s="50">
        <f t="shared" si="8"/>
        <v>12</v>
      </c>
      <c r="W111" s="50">
        <v>4</v>
      </c>
      <c r="X111" s="50">
        <v>1.2</v>
      </c>
      <c r="Y111" s="49">
        <f>(I111-V111-W111-X111-U111)</f>
        <v>11.84</v>
      </c>
      <c r="Z111" s="5">
        <f>(Y111/V111)</f>
        <v>0.98666666666666669</v>
      </c>
      <c r="AA111" s="64"/>
    </row>
    <row r="112" spans="1:27" x14ac:dyDescent="0.15">
      <c r="A112" s="30" t="s">
        <v>122</v>
      </c>
      <c r="B112" s="30" t="s">
        <v>63</v>
      </c>
      <c r="C112" s="30" t="s">
        <v>16</v>
      </c>
      <c r="D112" s="31">
        <v>14</v>
      </c>
      <c r="E112" s="31">
        <v>5</v>
      </c>
      <c r="F112" s="31">
        <v>1</v>
      </c>
      <c r="G112" s="31">
        <v>1</v>
      </c>
      <c r="H112" s="31">
        <v>1</v>
      </c>
      <c r="I112" s="32">
        <v>12</v>
      </c>
      <c r="J112" s="33">
        <v>0.2</v>
      </c>
      <c r="K112">
        <v>0</v>
      </c>
      <c r="L112" s="32">
        <v>2.4</v>
      </c>
      <c r="M112" s="34">
        <v>1</v>
      </c>
      <c r="N112">
        <v>0</v>
      </c>
      <c r="O112">
        <v>0</v>
      </c>
      <c r="P112" s="30" t="s">
        <v>64</v>
      </c>
      <c r="Q112" s="62"/>
      <c r="R112" s="50">
        <f t="shared" si="7"/>
        <v>12</v>
      </c>
      <c r="S112" s="50">
        <v>4</v>
      </c>
      <c r="T112" s="46">
        <v>0.08</v>
      </c>
      <c r="U112" s="50">
        <f>V112*T112</f>
        <v>0.32</v>
      </c>
      <c r="V112" s="50">
        <f t="shared" si="8"/>
        <v>4</v>
      </c>
      <c r="W112" s="50">
        <v>4</v>
      </c>
      <c r="X112" s="50">
        <v>1.2</v>
      </c>
      <c r="Y112" s="49">
        <f>(I112-V112-W112-X112-U112)</f>
        <v>2.48</v>
      </c>
      <c r="Z112" s="5">
        <f>(Y112/V112)</f>
        <v>0.62</v>
      </c>
      <c r="AA112" s="64"/>
    </row>
    <row r="113" spans="1:27" x14ac:dyDescent="0.15">
      <c r="A113" s="30" t="s">
        <v>107</v>
      </c>
      <c r="B113" s="30" t="s">
        <v>28</v>
      </c>
      <c r="C113" s="30" t="s">
        <v>16</v>
      </c>
      <c r="D113" s="31">
        <v>64</v>
      </c>
      <c r="E113" s="31">
        <v>38</v>
      </c>
      <c r="F113" s="31">
        <v>1</v>
      </c>
      <c r="G113" s="31">
        <v>1</v>
      </c>
      <c r="H113" s="31">
        <v>1</v>
      </c>
      <c r="I113" s="32">
        <v>208</v>
      </c>
      <c r="J113" s="33">
        <v>2.6315789473684209E-2</v>
      </c>
      <c r="K113" s="31">
        <v>2</v>
      </c>
      <c r="L113" s="32">
        <v>5.47</v>
      </c>
      <c r="M113" s="34">
        <v>1</v>
      </c>
      <c r="N113">
        <v>0</v>
      </c>
      <c r="O113" s="31">
        <v>3</v>
      </c>
      <c r="P113" s="30" t="s">
        <v>29</v>
      </c>
      <c r="Q113" s="62"/>
      <c r="R113" s="50">
        <f t="shared" si="7"/>
        <v>208</v>
      </c>
      <c r="S113" s="50">
        <v>61</v>
      </c>
      <c r="T113" s="46">
        <v>0.08</v>
      </c>
      <c r="U113" s="50">
        <f>V113*T113</f>
        <v>4.88</v>
      </c>
      <c r="V113" s="50">
        <f t="shared" si="8"/>
        <v>61</v>
      </c>
      <c r="W113" s="50">
        <v>4</v>
      </c>
      <c r="X113" s="50">
        <v>1.2</v>
      </c>
      <c r="Y113" s="49">
        <f>(I113-V113-W113-X113-U113)</f>
        <v>136.92000000000002</v>
      </c>
      <c r="Z113" s="5">
        <f>(Y113/V113)</f>
        <v>2.2445901639344266</v>
      </c>
      <c r="AA113" s="64"/>
    </row>
    <row r="114" spans="1:27" x14ac:dyDescent="0.15">
      <c r="A114" s="30" t="s">
        <v>96</v>
      </c>
      <c r="B114" s="30" t="s">
        <v>97</v>
      </c>
      <c r="C114" s="30" t="s">
        <v>16</v>
      </c>
      <c r="D114" s="31">
        <v>11</v>
      </c>
      <c r="E114" s="31">
        <v>8</v>
      </c>
      <c r="F114" s="31">
        <v>1</v>
      </c>
      <c r="G114" s="31">
        <v>1</v>
      </c>
      <c r="H114" s="31">
        <v>1</v>
      </c>
      <c r="I114" s="32">
        <v>249</v>
      </c>
      <c r="J114" s="33">
        <v>0.125</v>
      </c>
      <c r="K114">
        <v>0</v>
      </c>
      <c r="L114" s="32">
        <v>31.13</v>
      </c>
      <c r="M114" s="34">
        <v>1</v>
      </c>
      <c r="N114">
        <v>0</v>
      </c>
      <c r="O114">
        <v>0</v>
      </c>
      <c r="P114" s="30" t="s">
        <v>98</v>
      </c>
      <c r="Q114" s="62"/>
      <c r="R114" s="50">
        <f t="shared" si="7"/>
        <v>249</v>
      </c>
      <c r="S114" s="50">
        <v>102</v>
      </c>
      <c r="T114" s="46">
        <v>0.03</v>
      </c>
      <c r="U114" s="50">
        <f>V114*T114</f>
        <v>3.06</v>
      </c>
      <c r="V114" s="50">
        <f t="shared" si="8"/>
        <v>102</v>
      </c>
      <c r="W114" s="50">
        <v>4</v>
      </c>
      <c r="X114" s="50">
        <v>1.2</v>
      </c>
      <c r="Y114" s="49">
        <f>(I114-V114-W114-X114-U114)</f>
        <v>138.74</v>
      </c>
      <c r="Z114" s="5">
        <f>(Y114/V114)</f>
        <v>1.3601960784313727</v>
      </c>
      <c r="AA114" s="64"/>
    </row>
    <row r="115" spans="1:27" s="53" customFormat="1" x14ac:dyDescent="0.15">
      <c r="I115" s="54"/>
      <c r="P115" s="55"/>
      <c r="Q115" s="56"/>
      <c r="R115" s="50"/>
      <c r="S115" s="50"/>
      <c r="T115" s="46"/>
      <c r="U115" s="50"/>
      <c r="V115" s="50"/>
      <c r="W115" s="50"/>
      <c r="X115" s="50"/>
      <c r="Y115" s="49"/>
      <c r="Z115" s="5"/>
    </row>
    <row r="116" spans="1:27" x14ac:dyDescent="0.15">
      <c r="A116" s="30" t="s">
        <v>132</v>
      </c>
      <c r="B116" s="30" t="s">
        <v>117</v>
      </c>
      <c r="C116" s="30" t="s">
        <v>16</v>
      </c>
      <c r="D116" s="31">
        <v>6</v>
      </c>
      <c r="E116" s="31">
        <v>5</v>
      </c>
      <c r="F116" s="31">
        <v>1</v>
      </c>
      <c r="G116" s="31">
        <v>1</v>
      </c>
      <c r="H116" s="31">
        <v>3</v>
      </c>
      <c r="I116" s="32">
        <v>117</v>
      </c>
      <c r="J116" s="33">
        <v>0.2</v>
      </c>
      <c r="K116">
        <v>0</v>
      </c>
      <c r="L116" s="32">
        <v>23.4</v>
      </c>
      <c r="M116" s="33">
        <v>0</v>
      </c>
      <c r="N116" s="31">
        <v>1</v>
      </c>
      <c r="O116">
        <v>0</v>
      </c>
      <c r="P116" s="30" t="s">
        <v>40</v>
      </c>
      <c r="Q116" s="62">
        <v>20170312</v>
      </c>
      <c r="R116" s="50">
        <f t="shared" ref="R116:R129" si="9">I116/H116</f>
        <v>39</v>
      </c>
      <c r="S116" s="50">
        <v>9.8000000000000007</v>
      </c>
      <c r="T116" s="46">
        <v>0.05</v>
      </c>
      <c r="U116" s="50">
        <f>V116*T116</f>
        <v>1.4700000000000002</v>
      </c>
      <c r="V116" s="50">
        <f t="shared" ref="V116:V129" si="10">H116*S116</f>
        <v>29.400000000000002</v>
      </c>
      <c r="W116" s="50">
        <v>4</v>
      </c>
      <c r="X116" s="50">
        <v>1.2</v>
      </c>
      <c r="Y116" s="49">
        <f>(I116-V116-W116-X116-U116)</f>
        <v>80.929999999999993</v>
      </c>
      <c r="Z116" s="5">
        <f>(Y116/V116)</f>
        <v>2.7527210884353739</v>
      </c>
      <c r="AA116" s="63">
        <f>SUM(Y116:Y129)</f>
        <v>501.40000000000003</v>
      </c>
    </row>
    <row r="117" spans="1:27" x14ac:dyDescent="0.15">
      <c r="A117" s="30" t="s">
        <v>83</v>
      </c>
      <c r="B117" s="30" t="s">
        <v>146</v>
      </c>
      <c r="C117" s="30" t="s">
        <v>16</v>
      </c>
      <c r="D117" s="31">
        <v>10</v>
      </c>
      <c r="E117" s="31">
        <v>5</v>
      </c>
      <c r="F117" s="31">
        <v>1</v>
      </c>
      <c r="G117" s="31">
        <v>1</v>
      </c>
      <c r="H117" s="31">
        <v>3</v>
      </c>
      <c r="I117" s="32">
        <v>84</v>
      </c>
      <c r="J117" s="33">
        <v>0.2</v>
      </c>
      <c r="K117">
        <v>0</v>
      </c>
      <c r="L117" s="32">
        <v>16.8</v>
      </c>
      <c r="M117" s="34">
        <v>1</v>
      </c>
      <c r="N117">
        <v>0</v>
      </c>
      <c r="O117">
        <v>0</v>
      </c>
      <c r="P117" s="30" t="s">
        <v>47</v>
      </c>
      <c r="Q117" s="62"/>
      <c r="R117" s="50">
        <f t="shared" si="9"/>
        <v>28</v>
      </c>
      <c r="S117" s="50">
        <v>12</v>
      </c>
      <c r="T117" s="46">
        <v>0.08</v>
      </c>
      <c r="U117" s="50">
        <f>V117*T117</f>
        <v>2.88</v>
      </c>
      <c r="V117" s="50">
        <f t="shared" si="10"/>
        <v>36</v>
      </c>
      <c r="W117" s="50">
        <v>4</v>
      </c>
      <c r="X117" s="50">
        <v>1.2</v>
      </c>
      <c r="Y117" s="49">
        <f>(I117-V117-W117-X117-U117)</f>
        <v>39.919999999999995</v>
      </c>
      <c r="Z117" s="5">
        <f>(Y117/V117)</f>
        <v>1.1088888888888888</v>
      </c>
      <c r="AA117" s="64"/>
    </row>
    <row r="118" spans="1:27" x14ac:dyDescent="0.15">
      <c r="A118" s="30" t="s">
        <v>62</v>
      </c>
      <c r="B118" s="30" t="s">
        <v>63</v>
      </c>
      <c r="C118" s="30" t="s">
        <v>16</v>
      </c>
      <c r="D118" s="31">
        <v>5</v>
      </c>
      <c r="E118" s="31">
        <v>4</v>
      </c>
      <c r="F118" s="31">
        <v>1</v>
      </c>
      <c r="G118" s="31">
        <v>1</v>
      </c>
      <c r="H118" s="31">
        <v>2</v>
      </c>
      <c r="I118" s="32">
        <v>28</v>
      </c>
      <c r="J118" s="33">
        <v>0.25</v>
      </c>
      <c r="K118">
        <v>0</v>
      </c>
      <c r="L118" s="32">
        <v>7</v>
      </c>
      <c r="M118" s="34">
        <v>1</v>
      </c>
      <c r="N118">
        <v>0</v>
      </c>
      <c r="O118">
        <v>0</v>
      </c>
      <c r="P118" s="30" t="s">
        <v>64</v>
      </c>
      <c r="Q118" s="62"/>
      <c r="R118" s="50">
        <f t="shared" si="9"/>
        <v>14</v>
      </c>
      <c r="S118" s="50">
        <v>4</v>
      </c>
      <c r="T118" s="46">
        <v>0.08</v>
      </c>
      <c r="U118" s="50">
        <f>V118*T118</f>
        <v>0.64</v>
      </c>
      <c r="V118" s="50">
        <f t="shared" si="10"/>
        <v>8</v>
      </c>
      <c r="W118" s="50">
        <v>4</v>
      </c>
      <c r="X118" s="50">
        <v>1.2</v>
      </c>
      <c r="Y118" s="49">
        <f>(I118-V118-W118-X118-U118)</f>
        <v>14.16</v>
      </c>
      <c r="Z118" s="5">
        <f>(Y118/V118)</f>
        <v>1.77</v>
      </c>
      <c r="AA118" s="64"/>
    </row>
    <row r="119" spans="1:27" x14ac:dyDescent="0.15">
      <c r="A119" s="30" t="s">
        <v>86</v>
      </c>
      <c r="B119" s="30" t="s">
        <v>87</v>
      </c>
      <c r="C119" s="30" t="s">
        <v>16</v>
      </c>
      <c r="D119" s="31">
        <v>7</v>
      </c>
      <c r="E119" s="31">
        <v>7</v>
      </c>
      <c r="F119" s="31">
        <v>1</v>
      </c>
      <c r="G119" s="31">
        <v>1</v>
      </c>
      <c r="H119" s="31">
        <v>2</v>
      </c>
      <c r="I119" s="32">
        <v>70</v>
      </c>
      <c r="J119" s="33">
        <v>0.14285714285714285</v>
      </c>
      <c r="K119">
        <v>0</v>
      </c>
      <c r="L119" s="32">
        <v>10</v>
      </c>
      <c r="M119" s="34">
        <v>1</v>
      </c>
      <c r="N119">
        <v>0</v>
      </c>
      <c r="O119" s="31">
        <v>1</v>
      </c>
      <c r="P119" s="30" t="s">
        <v>72</v>
      </c>
      <c r="Q119" s="62"/>
      <c r="R119" s="50">
        <f t="shared" si="9"/>
        <v>35</v>
      </c>
      <c r="S119" s="50">
        <v>23</v>
      </c>
      <c r="T119" s="46">
        <v>0.05</v>
      </c>
      <c r="U119" s="50">
        <f>V119*T119</f>
        <v>2.3000000000000003</v>
      </c>
      <c r="V119" s="50">
        <f t="shared" si="10"/>
        <v>46</v>
      </c>
      <c r="W119" s="50">
        <v>4</v>
      </c>
      <c r="X119" s="50">
        <v>1.2</v>
      </c>
      <c r="Y119" s="49">
        <f>(I119-V119-W119-X119-U119)</f>
        <v>16.5</v>
      </c>
      <c r="Z119" s="5">
        <f>(Y119/V119)</f>
        <v>0.35869565217391303</v>
      </c>
      <c r="AA119" s="64"/>
    </row>
    <row r="120" spans="1:27" x14ac:dyDescent="0.15">
      <c r="A120" s="30" t="s">
        <v>84</v>
      </c>
      <c r="B120" s="30" t="s">
        <v>114</v>
      </c>
      <c r="C120" s="30" t="s">
        <v>16</v>
      </c>
      <c r="D120" s="31">
        <v>10</v>
      </c>
      <c r="E120" s="31">
        <v>8</v>
      </c>
      <c r="F120" s="31">
        <v>1</v>
      </c>
      <c r="G120" s="31">
        <v>1</v>
      </c>
      <c r="H120" s="31">
        <v>2</v>
      </c>
      <c r="I120" s="32">
        <v>31.8</v>
      </c>
      <c r="J120" s="33">
        <v>0.125</v>
      </c>
      <c r="K120">
        <v>0</v>
      </c>
      <c r="L120" s="32">
        <v>3.98</v>
      </c>
      <c r="M120" s="34">
        <v>1</v>
      </c>
      <c r="N120">
        <v>0</v>
      </c>
      <c r="O120">
        <v>0</v>
      </c>
      <c r="P120" s="30" t="s">
        <v>85</v>
      </c>
      <c r="Q120" s="62"/>
      <c r="R120" s="50">
        <f t="shared" si="9"/>
        <v>15.9</v>
      </c>
      <c r="S120" s="50">
        <v>9.6999999999999993</v>
      </c>
      <c r="T120" s="46">
        <v>0.05</v>
      </c>
      <c r="U120" s="50">
        <f>V120*T120</f>
        <v>0.97</v>
      </c>
      <c r="V120" s="50">
        <f t="shared" si="10"/>
        <v>19.399999999999999</v>
      </c>
      <c r="W120" s="50">
        <v>4</v>
      </c>
      <c r="X120" s="50">
        <v>1.2</v>
      </c>
      <c r="Y120" s="49">
        <f>(I120-V120-W120-X120-U120)</f>
        <v>6.2300000000000022</v>
      </c>
      <c r="Z120" s="5">
        <f>(Y120/V120)</f>
        <v>0.32113402061855684</v>
      </c>
      <c r="AA120" s="64"/>
    </row>
    <row r="121" spans="1:27" x14ac:dyDescent="0.15">
      <c r="A121" s="30" t="s">
        <v>134</v>
      </c>
      <c r="B121" s="30" t="s">
        <v>133</v>
      </c>
      <c r="C121" s="30" t="s">
        <v>16</v>
      </c>
      <c r="D121" s="31">
        <v>21</v>
      </c>
      <c r="E121" s="31">
        <v>10</v>
      </c>
      <c r="F121" s="31">
        <v>2</v>
      </c>
      <c r="G121" s="31">
        <v>2</v>
      </c>
      <c r="H121" s="31">
        <v>2</v>
      </c>
      <c r="I121" s="32">
        <v>110</v>
      </c>
      <c r="J121" s="33">
        <v>0.2</v>
      </c>
      <c r="K121">
        <v>0</v>
      </c>
      <c r="L121" s="32">
        <v>11</v>
      </c>
      <c r="M121" s="33">
        <v>0</v>
      </c>
      <c r="N121" s="31">
        <v>1</v>
      </c>
      <c r="O121" s="31">
        <v>1</v>
      </c>
      <c r="P121" s="30" t="s">
        <v>19</v>
      </c>
      <c r="Q121" s="62"/>
      <c r="R121" s="50">
        <f t="shared" si="9"/>
        <v>55</v>
      </c>
      <c r="S121" s="50">
        <v>26.5</v>
      </c>
      <c r="T121" s="46">
        <v>0.05</v>
      </c>
      <c r="U121" s="50">
        <f>V121*T121</f>
        <v>2.6500000000000004</v>
      </c>
      <c r="V121" s="50">
        <f t="shared" si="10"/>
        <v>53</v>
      </c>
      <c r="W121" s="50">
        <v>4</v>
      </c>
      <c r="X121" s="50">
        <v>1.2</v>
      </c>
      <c r="Y121" s="49">
        <f>(I121-V121-W121-X121-U121)</f>
        <v>49.15</v>
      </c>
      <c r="Z121" s="5">
        <f>(Y121/V121)</f>
        <v>0.9273584905660377</v>
      </c>
      <c r="AA121" s="64"/>
    </row>
    <row r="122" spans="1:27" x14ac:dyDescent="0.15">
      <c r="A122" s="30" t="s">
        <v>65</v>
      </c>
      <c r="B122" s="30" t="s">
        <v>66</v>
      </c>
      <c r="C122" s="30" t="s">
        <v>16</v>
      </c>
      <c r="D122" s="31">
        <v>3</v>
      </c>
      <c r="E122" s="31">
        <v>3</v>
      </c>
      <c r="F122" s="31">
        <v>1</v>
      </c>
      <c r="G122" s="31">
        <v>1</v>
      </c>
      <c r="H122" s="31">
        <v>1</v>
      </c>
      <c r="I122" s="32">
        <v>13</v>
      </c>
      <c r="J122" s="33">
        <v>0.33333333333333331</v>
      </c>
      <c r="K122">
        <v>0</v>
      </c>
      <c r="L122" s="32">
        <v>4.33</v>
      </c>
      <c r="M122" s="34">
        <v>1</v>
      </c>
      <c r="N122">
        <v>0</v>
      </c>
      <c r="O122">
        <v>0</v>
      </c>
      <c r="P122" s="30" t="s">
        <v>64</v>
      </c>
      <c r="Q122" s="62"/>
      <c r="R122" s="50">
        <f t="shared" si="9"/>
        <v>13</v>
      </c>
      <c r="S122" s="50">
        <v>3.5</v>
      </c>
      <c r="T122" s="46">
        <v>0.08</v>
      </c>
      <c r="U122" s="50">
        <f>V122*T122</f>
        <v>0.28000000000000003</v>
      </c>
      <c r="V122" s="50">
        <f t="shared" si="10"/>
        <v>3.5</v>
      </c>
      <c r="W122" s="50">
        <v>4</v>
      </c>
      <c r="X122" s="50">
        <v>1.2</v>
      </c>
      <c r="Y122" s="49">
        <f>(I122-V122-W122-X122-U122)</f>
        <v>4.0199999999999996</v>
      </c>
      <c r="Z122" s="5">
        <f>(Y122/V122)</f>
        <v>1.1485714285714284</v>
      </c>
      <c r="AA122" s="64"/>
    </row>
    <row r="123" spans="1:27" x14ac:dyDescent="0.15">
      <c r="A123" s="30" t="s">
        <v>109</v>
      </c>
      <c r="B123" s="30" t="s">
        <v>115</v>
      </c>
      <c r="C123" s="30" t="s">
        <v>16</v>
      </c>
      <c r="D123" s="31">
        <v>3</v>
      </c>
      <c r="E123" s="31">
        <v>2</v>
      </c>
      <c r="F123" s="31">
        <v>1</v>
      </c>
      <c r="G123" s="31">
        <v>1</v>
      </c>
      <c r="H123" s="31">
        <v>1</v>
      </c>
      <c r="I123" s="32">
        <v>39</v>
      </c>
      <c r="J123" s="33">
        <v>0.5</v>
      </c>
      <c r="K123">
        <v>0</v>
      </c>
      <c r="L123" s="32">
        <v>19.5</v>
      </c>
      <c r="M123" s="34">
        <v>1</v>
      </c>
      <c r="N123">
        <v>0</v>
      </c>
      <c r="O123">
        <v>0</v>
      </c>
      <c r="P123" s="30" t="s">
        <v>26</v>
      </c>
      <c r="Q123" s="62"/>
      <c r="R123" s="50">
        <f t="shared" si="9"/>
        <v>39</v>
      </c>
      <c r="S123" s="50">
        <v>17</v>
      </c>
      <c r="T123" s="46">
        <v>0.08</v>
      </c>
      <c r="U123" s="50">
        <f>V123*T123</f>
        <v>1.36</v>
      </c>
      <c r="V123" s="50">
        <f t="shared" si="10"/>
        <v>17</v>
      </c>
      <c r="W123" s="50">
        <v>4</v>
      </c>
      <c r="X123" s="50">
        <v>1.2</v>
      </c>
      <c r="Y123" s="49">
        <f>(I123-V123-W123-X123-U123)</f>
        <v>15.440000000000001</v>
      </c>
      <c r="Z123" s="5">
        <f>(Y123/V123)</f>
        <v>0.90823529411764714</v>
      </c>
      <c r="AA123" s="64"/>
    </row>
    <row r="124" spans="1:27" x14ac:dyDescent="0.15">
      <c r="A124" s="30" t="s">
        <v>93</v>
      </c>
      <c r="B124" s="30" t="s">
        <v>21</v>
      </c>
      <c r="C124" s="30" t="s">
        <v>16</v>
      </c>
      <c r="D124" s="31">
        <v>13</v>
      </c>
      <c r="E124" s="31">
        <v>6</v>
      </c>
      <c r="F124" s="31">
        <v>1</v>
      </c>
      <c r="G124" s="31">
        <v>1</v>
      </c>
      <c r="H124" s="31">
        <v>1</v>
      </c>
      <c r="I124" s="32">
        <v>9.9</v>
      </c>
      <c r="J124" s="33">
        <v>0.16666666666666666</v>
      </c>
      <c r="K124">
        <v>0</v>
      </c>
      <c r="L124" s="32">
        <v>1.65</v>
      </c>
      <c r="M124" s="34">
        <v>1</v>
      </c>
      <c r="N124">
        <v>0</v>
      </c>
      <c r="O124">
        <v>0</v>
      </c>
      <c r="P124" s="30" t="s">
        <v>94</v>
      </c>
      <c r="Q124" s="62"/>
      <c r="R124" s="50">
        <f t="shared" si="9"/>
        <v>9.9</v>
      </c>
      <c r="S124" s="50">
        <v>3</v>
      </c>
      <c r="T124" s="46">
        <v>0.08</v>
      </c>
      <c r="U124" s="50">
        <f>V124*T124</f>
        <v>0.24</v>
      </c>
      <c r="V124" s="50">
        <f t="shared" si="10"/>
        <v>3</v>
      </c>
      <c r="W124" s="50">
        <v>4</v>
      </c>
      <c r="X124" s="50">
        <v>1.2</v>
      </c>
      <c r="Y124" s="49">
        <f>(I124-V124-W124-X124-U124)</f>
        <v>1.4600000000000004</v>
      </c>
      <c r="Z124" s="5">
        <f>(Y124/V124)</f>
        <v>0.4866666666666668</v>
      </c>
      <c r="AA124" s="64"/>
    </row>
    <row r="125" spans="1:27" x14ac:dyDescent="0.15">
      <c r="A125" s="30" t="s">
        <v>147</v>
      </c>
      <c r="B125" s="30" t="s">
        <v>148</v>
      </c>
      <c r="C125" s="30" t="s">
        <v>16</v>
      </c>
      <c r="D125">
        <v>0</v>
      </c>
      <c r="E125">
        <v>0</v>
      </c>
      <c r="F125" s="31">
        <v>1</v>
      </c>
      <c r="G125" s="31">
        <v>1</v>
      </c>
      <c r="H125" s="31">
        <v>1</v>
      </c>
      <c r="I125" s="32">
        <v>70</v>
      </c>
      <c r="J125" s="33">
        <v>0</v>
      </c>
      <c r="K125">
        <v>0</v>
      </c>
      <c r="L125" s="60">
        <v>0</v>
      </c>
      <c r="M125" s="33">
        <v>0.5</v>
      </c>
      <c r="N125">
        <v>0</v>
      </c>
      <c r="O125">
        <v>0</v>
      </c>
      <c r="P125" s="30" t="s">
        <v>64</v>
      </c>
      <c r="Q125" s="62"/>
      <c r="R125" s="50">
        <f t="shared" si="9"/>
        <v>70</v>
      </c>
      <c r="S125" s="50">
        <v>53</v>
      </c>
      <c r="T125" s="46">
        <v>0.05</v>
      </c>
      <c r="U125" s="50">
        <f>V125*T125</f>
        <v>2.6500000000000004</v>
      </c>
      <c r="V125" s="50">
        <f t="shared" si="10"/>
        <v>53</v>
      </c>
      <c r="W125" s="50">
        <v>4</v>
      </c>
      <c r="X125" s="50">
        <v>1.2</v>
      </c>
      <c r="Y125" s="49">
        <f>(I125-V125-W125-X125-U125)</f>
        <v>9.15</v>
      </c>
      <c r="Z125" s="5">
        <f>(Y125/V125)</f>
        <v>0.17264150943396228</v>
      </c>
      <c r="AA125" s="64"/>
    </row>
    <row r="126" spans="1:27" x14ac:dyDescent="0.15">
      <c r="A126" s="30" t="s">
        <v>92</v>
      </c>
      <c r="B126" s="30" t="s">
        <v>21</v>
      </c>
      <c r="C126" s="30" t="s">
        <v>16</v>
      </c>
      <c r="D126" s="31">
        <v>13</v>
      </c>
      <c r="E126" s="31">
        <v>5</v>
      </c>
      <c r="F126" s="31">
        <v>1</v>
      </c>
      <c r="G126" s="31">
        <v>1</v>
      </c>
      <c r="H126" s="31">
        <v>1</v>
      </c>
      <c r="I126" s="32">
        <v>32</v>
      </c>
      <c r="J126" s="33">
        <v>0.2</v>
      </c>
      <c r="K126">
        <v>0</v>
      </c>
      <c r="L126" s="32">
        <v>6.4</v>
      </c>
      <c r="M126" s="34">
        <v>1</v>
      </c>
      <c r="N126">
        <v>0</v>
      </c>
      <c r="O126" s="31">
        <v>1</v>
      </c>
      <c r="P126" s="30" t="s">
        <v>47</v>
      </c>
      <c r="Q126" s="62"/>
      <c r="R126" s="50">
        <f t="shared" si="9"/>
        <v>32</v>
      </c>
      <c r="S126" s="50">
        <v>18</v>
      </c>
      <c r="T126" s="46">
        <v>0.08</v>
      </c>
      <c r="U126" s="50">
        <f>V126*T126</f>
        <v>1.44</v>
      </c>
      <c r="V126" s="50">
        <f t="shared" si="10"/>
        <v>18</v>
      </c>
      <c r="W126" s="50">
        <v>4</v>
      </c>
      <c r="X126" s="50">
        <v>1.2</v>
      </c>
      <c r="Y126" s="49">
        <f>(I126-V126-W126-X126-U126)</f>
        <v>7.3600000000000012</v>
      </c>
      <c r="Z126" s="5">
        <f>(Y126/V126)</f>
        <v>0.40888888888888897</v>
      </c>
      <c r="AA126" s="64"/>
    </row>
    <row r="127" spans="1:27" x14ac:dyDescent="0.15">
      <c r="A127" s="30" t="s">
        <v>27</v>
      </c>
      <c r="B127" s="30" t="s">
        <v>28</v>
      </c>
      <c r="C127" s="30" t="s">
        <v>16</v>
      </c>
      <c r="D127" s="31">
        <v>2</v>
      </c>
      <c r="E127" s="31">
        <v>2</v>
      </c>
      <c r="F127" s="31">
        <v>1</v>
      </c>
      <c r="G127" s="31">
        <v>1</v>
      </c>
      <c r="H127" s="31">
        <v>1</v>
      </c>
      <c r="I127" s="32">
        <v>328</v>
      </c>
      <c r="J127" s="33">
        <v>0.5</v>
      </c>
      <c r="K127">
        <v>0</v>
      </c>
      <c r="L127" s="32">
        <v>164</v>
      </c>
      <c r="M127" s="33">
        <v>0.67</v>
      </c>
      <c r="N127" s="31">
        <v>1</v>
      </c>
      <c r="O127">
        <v>0</v>
      </c>
      <c r="P127" s="30" t="s">
        <v>29</v>
      </c>
      <c r="Q127" s="62"/>
      <c r="R127" s="50">
        <f t="shared" si="9"/>
        <v>328</v>
      </c>
      <c r="S127" s="50">
        <v>99</v>
      </c>
      <c r="T127" s="46">
        <v>0.08</v>
      </c>
      <c r="U127" s="50">
        <f>V127*T127</f>
        <v>7.92</v>
      </c>
      <c r="V127" s="50">
        <f t="shared" si="10"/>
        <v>99</v>
      </c>
      <c r="W127" s="50">
        <v>4</v>
      </c>
      <c r="X127" s="50">
        <v>1.2</v>
      </c>
      <c r="Y127" s="49">
        <f>(I127-V127-W127-X127-U127)</f>
        <v>215.88000000000002</v>
      </c>
      <c r="Z127" s="5">
        <f>(Y127/V127)</f>
        <v>2.1806060606060607</v>
      </c>
      <c r="AA127" s="64"/>
    </row>
    <row r="128" spans="1:27" x14ac:dyDescent="0.15">
      <c r="A128" s="30" t="s">
        <v>149</v>
      </c>
      <c r="B128" s="30" t="s">
        <v>136</v>
      </c>
      <c r="C128" s="30" t="s">
        <v>16</v>
      </c>
      <c r="D128" s="31">
        <v>1</v>
      </c>
      <c r="E128" s="31">
        <v>1</v>
      </c>
      <c r="F128" s="31">
        <v>1</v>
      </c>
      <c r="G128" s="31">
        <v>1</v>
      </c>
      <c r="H128" s="31">
        <v>1</v>
      </c>
      <c r="I128" s="32">
        <v>25</v>
      </c>
      <c r="J128" s="34">
        <v>1</v>
      </c>
      <c r="K128">
        <v>0</v>
      </c>
      <c r="L128" s="32">
        <v>25</v>
      </c>
      <c r="M128" s="34">
        <v>1</v>
      </c>
      <c r="N128">
        <v>0</v>
      </c>
      <c r="O128">
        <v>0</v>
      </c>
      <c r="P128" s="30" t="s">
        <v>137</v>
      </c>
      <c r="Q128" s="62"/>
      <c r="R128" s="50">
        <f t="shared" si="9"/>
        <v>25</v>
      </c>
      <c r="S128" s="50">
        <v>12</v>
      </c>
      <c r="T128" s="46">
        <v>0.08</v>
      </c>
      <c r="U128" s="50">
        <f>V128*T128</f>
        <v>0.96</v>
      </c>
      <c r="V128" s="50">
        <f t="shared" si="10"/>
        <v>12</v>
      </c>
      <c r="W128" s="50">
        <v>4</v>
      </c>
      <c r="X128" s="50">
        <v>1.2</v>
      </c>
      <c r="Y128" s="49">
        <f>(I128-V128-W128-X128-U128)</f>
        <v>6.84</v>
      </c>
      <c r="Z128" s="5">
        <f>(Y128/V128)</f>
        <v>0.56999999999999995</v>
      </c>
      <c r="AA128" s="64"/>
    </row>
    <row r="129" spans="1:27" x14ac:dyDescent="0.15">
      <c r="A129" s="30" t="s">
        <v>41</v>
      </c>
      <c r="B129" s="30" t="s">
        <v>42</v>
      </c>
      <c r="C129" s="30" t="s">
        <v>16</v>
      </c>
      <c r="D129" s="31">
        <v>28</v>
      </c>
      <c r="E129" s="31">
        <v>15</v>
      </c>
      <c r="F129" s="31">
        <v>1</v>
      </c>
      <c r="G129" s="31">
        <v>1</v>
      </c>
      <c r="H129" s="31">
        <v>1</v>
      </c>
      <c r="I129" s="32">
        <v>59</v>
      </c>
      <c r="J129" s="33">
        <v>6.6666666666666666E-2</v>
      </c>
      <c r="K129">
        <v>0</v>
      </c>
      <c r="L129" s="32">
        <v>3.93</v>
      </c>
      <c r="M129" s="34">
        <v>1</v>
      </c>
      <c r="N129">
        <v>0</v>
      </c>
      <c r="O129">
        <v>0</v>
      </c>
      <c r="P129" s="30" t="s">
        <v>43</v>
      </c>
      <c r="Q129" s="62"/>
      <c r="R129" s="50">
        <f t="shared" si="9"/>
        <v>59</v>
      </c>
      <c r="S129" s="50">
        <v>18</v>
      </c>
      <c r="T129" s="46">
        <v>0.08</v>
      </c>
      <c r="U129" s="50">
        <f>V129*T129</f>
        <v>1.44</v>
      </c>
      <c r="V129" s="50">
        <f t="shared" si="10"/>
        <v>18</v>
      </c>
      <c r="W129" s="50">
        <v>4</v>
      </c>
      <c r="X129" s="50">
        <v>1.2</v>
      </c>
      <c r="Y129" s="49">
        <f>(I129-V129-W129-X129-U129)</f>
        <v>34.36</v>
      </c>
      <c r="Z129" s="5">
        <f>(Y129/V129)</f>
        <v>1.9088888888888889</v>
      </c>
      <c r="AA129" s="64"/>
    </row>
    <row r="130" spans="1:27" s="53" customFormat="1" x14ac:dyDescent="0.15">
      <c r="I130" s="54"/>
      <c r="P130" s="55"/>
      <c r="Q130" s="56"/>
      <c r="T130" s="57"/>
      <c r="Y130" s="58"/>
      <c r="Z130" s="59"/>
    </row>
    <row r="131" spans="1:27" x14ac:dyDescent="0.15">
      <c r="A131" s="30" t="s">
        <v>151</v>
      </c>
      <c r="B131" s="30" t="s">
        <v>104</v>
      </c>
      <c r="C131" s="30" t="s">
        <v>16</v>
      </c>
      <c r="D131" s="31">
        <v>20</v>
      </c>
      <c r="E131" s="31">
        <v>6</v>
      </c>
      <c r="F131" s="31">
        <v>1</v>
      </c>
      <c r="G131" s="31">
        <v>1</v>
      </c>
      <c r="H131" s="31">
        <v>5</v>
      </c>
      <c r="I131" s="32">
        <v>90</v>
      </c>
      <c r="J131" s="33">
        <v>0.16666666666666666</v>
      </c>
      <c r="K131">
        <v>0</v>
      </c>
      <c r="L131" s="32">
        <v>15</v>
      </c>
      <c r="M131" s="34">
        <v>1</v>
      </c>
      <c r="N131" s="31">
        <v>2</v>
      </c>
      <c r="O131" s="31">
        <v>1</v>
      </c>
      <c r="P131" s="30" t="s">
        <v>72</v>
      </c>
      <c r="Q131" s="62">
        <v>20170313</v>
      </c>
      <c r="R131" s="52">
        <f t="shared" ref="R131:R143" si="11">I131/H131</f>
        <v>18</v>
      </c>
      <c r="S131" s="52">
        <v>14.1</v>
      </c>
      <c r="T131" s="46">
        <v>0.05</v>
      </c>
      <c r="U131" s="52">
        <f>V131*T131</f>
        <v>3.5250000000000004</v>
      </c>
      <c r="V131" s="52">
        <f>H131*S131</f>
        <v>70.5</v>
      </c>
      <c r="W131" s="52">
        <v>4</v>
      </c>
      <c r="X131" s="52">
        <v>1.2</v>
      </c>
      <c r="Y131" s="51">
        <f>(I131-V131-W131-X131-U131)</f>
        <v>10.775</v>
      </c>
      <c r="Z131" s="5">
        <f>(Y131/V131)</f>
        <v>0.15283687943262411</v>
      </c>
      <c r="AA131" s="63">
        <f>SUM(Y131:Y143)</f>
        <v>384.541</v>
      </c>
    </row>
    <row r="132" spans="1:27" x14ac:dyDescent="0.15">
      <c r="A132" s="30" t="s">
        <v>152</v>
      </c>
      <c r="B132" s="30" t="s">
        <v>114</v>
      </c>
      <c r="C132" s="30" t="s">
        <v>16</v>
      </c>
      <c r="D132" s="31">
        <v>69</v>
      </c>
      <c r="E132" s="31">
        <v>23</v>
      </c>
      <c r="F132" s="31">
        <v>3</v>
      </c>
      <c r="G132" s="31">
        <v>3</v>
      </c>
      <c r="H132" s="31">
        <v>4</v>
      </c>
      <c r="I132" s="32">
        <v>73.599999999999994</v>
      </c>
      <c r="J132" s="33">
        <v>0.13043478260869565</v>
      </c>
      <c r="K132" s="31">
        <v>2</v>
      </c>
      <c r="L132" s="32">
        <v>3.2</v>
      </c>
      <c r="M132" s="34">
        <v>1</v>
      </c>
      <c r="N132" s="31">
        <v>2</v>
      </c>
      <c r="O132" s="31">
        <v>1</v>
      </c>
      <c r="P132" s="30" t="s">
        <v>82</v>
      </c>
      <c r="Q132" s="62"/>
      <c r="R132" s="52">
        <f t="shared" si="11"/>
        <v>18.399999999999999</v>
      </c>
      <c r="S132" s="52">
        <v>9.6999999999999993</v>
      </c>
      <c r="T132" s="46">
        <v>0.05</v>
      </c>
      <c r="U132" s="52">
        <f>V132*T132</f>
        <v>1.94</v>
      </c>
      <c r="V132" s="52">
        <f>H132*S132</f>
        <v>38.799999999999997</v>
      </c>
      <c r="W132" s="52">
        <v>4</v>
      </c>
      <c r="X132" s="52">
        <v>1.2</v>
      </c>
      <c r="Y132" s="51">
        <f>(I132-V132-W132-X132-U132)</f>
        <v>27.659999999999997</v>
      </c>
      <c r="Z132" s="5">
        <f>(Y132/V132)</f>
        <v>0.71288659793814424</v>
      </c>
      <c r="AA132" s="64"/>
    </row>
    <row r="133" spans="1:27" x14ac:dyDescent="0.15">
      <c r="A133" s="30" t="s">
        <v>153</v>
      </c>
      <c r="B133" s="30" t="s">
        <v>133</v>
      </c>
      <c r="C133" s="30" t="s">
        <v>16</v>
      </c>
      <c r="D133" s="31">
        <v>60</v>
      </c>
      <c r="E133" s="31">
        <v>30</v>
      </c>
      <c r="F133" s="31">
        <v>2</v>
      </c>
      <c r="G133" s="31">
        <v>2</v>
      </c>
      <c r="H133" s="31">
        <v>3</v>
      </c>
      <c r="I133" s="32">
        <v>210</v>
      </c>
      <c r="J133" s="33">
        <v>6.6666666666666666E-2</v>
      </c>
      <c r="K133">
        <v>0</v>
      </c>
      <c r="L133" s="32">
        <v>7</v>
      </c>
      <c r="M133" s="34">
        <v>1</v>
      </c>
      <c r="N133" s="31">
        <v>6</v>
      </c>
      <c r="O133" s="31">
        <v>2</v>
      </c>
      <c r="P133" s="30" t="s">
        <v>154</v>
      </c>
      <c r="Q133" s="62"/>
      <c r="R133" s="52">
        <f t="shared" si="11"/>
        <v>70</v>
      </c>
      <c r="S133" s="52">
        <v>53</v>
      </c>
      <c r="T133" s="46">
        <v>0.05</v>
      </c>
      <c r="U133" s="52">
        <f>V133*T133</f>
        <v>7.95</v>
      </c>
      <c r="V133" s="52">
        <f t="shared" ref="V133" si="12">H133*S133</f>
        <v>159</v>
      </c>
      <c r="W133" s="52">
        <v>4</v>
      </c>
      <c r="X133" s="52">
        <v>1.2</v>
      </c>
      <c r="Y133" s="51">
        <f>(I133-V133-W133-X133-U133)</f>
        <v>37.849999999999994</v>
      </c>
      <c r="Z133" s="5">
        <f>(Y133/V133)</f>
        <v>0.23805031446540878</v>
      </c>
      <c r="AA133" s="64"/>
    </row>
    <row r="134" spans="1:27" x14ac:dyDescent="0.15">
      <c r="A134" s="30" t="s">
        <v>155</v>
      </c>
      <c r="B134" s="30" t="s">
        <v>71</v>
      </c>
      <c r="C134" s="30" t="s">
        <v>16</v>
      </c>
      <c r="D134" s="31">
        <v>48</v>
      </c>
      <c r="E134" s="31">
        <v>20</v>
      </c>
      <c r="F134" s="31">
        <v>1</v>
      </c>
      <c r="G134" s="31">
        <v>1</v>
      </c>
      <c r="H134" s="31">
        <v>2</v>
      </c>
      <c r="I134" s="32">
        <v>112</v>
      </c>
      <c r="J134" s="33">
        <v>0.05</v>
      </c>
      <c r="K134">
        <v>0</v>
      </c>
      <c r="L134" s="32">
        <v>5.6</v>
      </c>
      <c r="M134" s="33">
        <v>0.94</v>
      </c>
      <c r="N134" s="31">
        <v>3</v>
      </c>
      <c r="O134" s="31">
        <v>3</v>
      </c>
      <c r="P134" s="30" t="s">
        <v>72</v>
      </c>
      <c r="Q134" s="62"/>
      <c r="R134" s="52">
        <f t="shared" si="11"/>
        <v>56</v>
      </c>
      <c r="S134" s="52">
        <v>18</v>
      </c>
      <c r="T134" s="46">
        <v>0.08</v>
      </c>
      <c r="U134" s="52">
        <f>V134*T134</f>
        <v>2.88</v>
      </c>
      <c r="V134" s="52">
        <f>H134*S134</f>
        <v>36</v>
      </c>
      <c r="W134" s="52">
        <v>4</v>
      </c>
      <c r="X134" s="52">
        <v>1.2</v>
      </c>
      <c r="Y134" s="51">
        <f>(I134-V134-W134-X134-U134)</f>
        <v>67.92</v>
      </c>
      <c r="Z134" s="5">
        <f>(Y134/V134)</f>
        <v>1.8866666666666667</v>
      </c>
      <c r="AA134" s="64"/>
    </row>
    <row r="135" spans="1:27" x14ac:dyDescent="0.15">
      <c r="A135" s="30" t="s">
        <v>156</v>
      </c>
      <c r="B135" s="30" t="s">
        <v>128</v>
      </c>
      <c r="C135" s="30" t="s">
        <v>16</v>
      </c>
      <c r="D135" s="31">
        <v>25</v>
      </c>
      <c r="E135" s="31">
        <v>9</v>
      </c>
      <c r="F135" s="31">
        <v>2</v>
      </c>
      <c r="G135" s="31">
        <v>2</v>
      </c>
      <c r="H135" s="31">
        <v>2</v>
      </c>
      <c r="I135" s="32">
        <v>158</v>
      </c>
      <c r="J135" s="33">
        <v>0.22222222222222221</v>
      </c>
      <c r="K135" s="31">
        <v>2</v>
      </c>
      <c r="L135" s="32">
        <v>17.559999999999999</v>
      </c>
      <c r="M135" s="34">
        <v>1</v>
      </c>
      <c r="N135" s="31">
        <v>3</v>
      </c>
      <c r="O135" s="31">
        <v>1</v>
      </c>
      <c r="P135" s="30" t="s">
        <v>129</v>
      </c>
      <c r="Q135" s="62"/>
      <c r="R135" s="52">
        <f t="shared" si="11"/>
        <v>79</v>
      </c>
      <c r="S135" s="52">
        <v>38</v>
      </c>
      <c r="T135" s="46">
        <v>0.08</v>
      </c>
      <c r="U135" s="52">
        <f>V135*T135</f>
        <v>6.08</v>
      </c>
      <c r="V135" s="52">
        <f>H135*S135</f>
        <v>76</v>
      </c>
      <c r="W135" s="52">
        <v>4</v>
      </c>
      <c r="X135" s="52">
        <v>1.2</v>
      </c>
      <c r="Y135" s="51">
        <f>(I135-V135-W135-X135-U135)</f>
        <v>70.72</v>
      </c>
      <c r="Z135" s="5">
        <f>(Y135/V135)</f>
        <v>0.93052631578947365</v>
      </c>
      <c r="AA135" s="64"/>
    </row>
    <row r="136" spans="1:27" x14ac:dyDescent="0.15">
      <c r="A136" s="30" t="s">
        <v>58</v>
      </c>
      <c r="B136" s="30" t="s">
        <v>117</v>
      </c>
      <c r="C136" s="30" t="s">
        <v>16</v>
      </c>
      <c r="D136" s="31">
        <v>40</v>
      </c>
      <c r="E136" s="31">
        <v>18</v>
      </c>
      <c r="F136" s="31">
        <v>1</v>
      </c>
      <c r="G136" s="31">
        <v>1</v>
      </c>
      <c r="H136" s="31">
        <v>1</v>
      </c>
      <c r="I136" s="32">
        <v>15</v>
      </c>
      <c r="J136" s="33">
        <v>5.5555555555555552E-2</v>
      </c>
      <c r="K136" s="31">
        <v>1</v>
      </c>
      <c r="L136" s="60">
        <v>0.83</v>
      </c>
      <c r="M136" s="33">
        <v>0</v>
      </c>
      <c r="N136">
        <v>0</v>
      </c>
      <c r="O136">
        <v>0</v>
      </c>
      <c r="P136" s="30" t="s">
        <v>40</v>
      </c>
      <c r="Q136" s="62"/>
      <c r="R136" s="52">
        <f t="shared" si="11"/>
        <v>15</v>
      </c>
      <c r="S136" s="52">
        <v>9.8000000000000007</v>
      </c>
      <c r="T136" s="46">
        <v>0.08</v>
      </c>
      <c r="U136" s="52">
        <f>V136*T136</f>
        <v>0.78400000000000003</v>
      </c>
      <c r="V136" s="52">
        <f>H136*S136</f>
        <v>9.8000000000000007</v>
      </c>
      <c r="W136" s="52">
        <v>4</v>
      </c>
      <c r="X136" s="52">
        <v>1.2</v>
      </c>
      <c r="Y136" s="51">
        <f>(I136-V136-W136-X136-U136)</f>
        <v>-0.7840000000000007</v>
      </c>
      <c r="Z136" s="5">
        <f>(Y136/V136)</f>
        <v>-8.0000000000000071E-2</v>
      </c>
      <c r="AA136" s="64"/>
    </row>
    <row r="137" spans="1:27" x14ac:dyDescent="0.15">
      <c r="A137" s="30" t="s">
        <v>157</v>
      </c>
      <c r="B137" s="30" t="s">
        <v>119</v>
      </c>
      <c r="C137" s="30" t="s">
        <v>16</v>
      </c>
      <c r="D137" s="31">
        <v>22</v>
      </c>
      <c r="E137" s="31">
        <v>7</v>
      </c>
      <c r="F137" s="31">
        <v>1</v>
      </c>
      <c r="G137" s="31">
        <v>1</v>
      </c>
      <c r="H137" s="31">
        <v>1</v>
      </c>
      <c r="I137" s="32">
        <v>77</v>
      </c>
      <c r="J137" s="33">
        <v>0.14285714285714285</v>
      </c>
      <c r="K137">
        <v>0</v>
      </c>
      <c r="L137" s="32">
        <v>11</v>
      </c>
      <c r="M137" s="34">
        <v>1</v>
      </c>
      <c r="N137">
        <v>0</v>
      </c>
      <c r="O137" s="31">
        <v>3</v>
      </c>
      <c r="P137" s="30" t="s">
        <v>57</v>
      </c>
      <c r="Q137" s="62"/>
      <c r="R137" s="52">
        <f t="shared" si="11"/>
        <v>77</v>
      </c>
      <c r="S137" s="52">
        <v>10</v>
      </c>
      <c r="T137" s="46">
        <v>0.08</v>
      </c>
      <c r="U137" s="52">
        <f>V137*T137</f>
        <v>0.8</v>
      </c>
      <c r="V137" s="52">
        <f>H137*S137</f>
        <v>10</v>
      </c>
      <c r="W137" s="52">
        <v>4</v>
      </c>
      <c r="X137" s="52">
        <v>1.2</v>
      </c>
      <c r="Y137" s="51">
        <f>(I137-V137-W137-X137-U137)</f>
        <v>61</v>
      </c>
      <c r="Z137" s="5">
        <f>(Y137/V137)</f>
        <v>6.1</v>
      </c>
      <c r="AA137" s="64"/>
    </row>
    <row r="138" spans="1:27" x14ac:dyDescent="0.15">
      <c r="A138" s="30" t="s">
        <v>158</v>
      </c>
      <c r="B138" s="30" t="s">
        <v>115</v>
      </c>
      <c r="C138" s="30" t="s">
        <v>16</v>
      </c>
      <c r="D138" s="31">
        <v>27</v>
      </c>
      <c r="E138" s="31">
        <v>13</v>
      </c>
      <c r="F138" s="31">
        <v>1</v>
      </c>
      <c r="G138" s="31">
        <v>1</v>
      </c>
      <c r="H138" s="31">
        <v>1</v>
      </c>
      <c r="I138" s="32">
        <v>39</v>
      </c>
      <c r="J138" s="33">
        <v>7.6923076923076927E-2</v>
      </c>
      <c r="K138">
        <v>0</v>
      </c>
      <c r="L138" s="32">
        <v>3</v>
      </c>
      <c r="M138" s="34">
        <v>1</v>
      </c>
      <c r="N138" s="31">
        <v>5</v>
      </c>
      <c r="O138" s="31">
        <v>1</v>
      </c>
      <c r="P138" s="30" t="s">
        <v>26</v>
      </c>
      <c r="Q138" s="62"/>
      <c r="R138" s="52">
        <f t="shared" si="11"/>
        <v>39</v>
      </c>
      <c r="S138" s="52">
        <v>17</v>
      </c>
      <c r="T138" s="46">
        <v>0.08</v>
      </c>
      <c r="U138" s="52">
        <f>V138*T138</f>
        <v>1.36</v>
      </c>
      <c r="V138" s="52">
        <f>H138*S138</f>
        <v>17</v>
      </c>
      <c r="W138" s="52">
        <v>4</v>
      </c>
      <c r="X138" s="52">
        <v>1.2</v>
      </c>
      <c r="Y138" s="51">
        <f>(I138-V138-W138-X138-U138)</f>
        <v>15.440000000000001</v>
      </c>
      <c r="Z138" s="5">
        <f>(Y138/V138)</f>
        <v>0.90823529411764714</v>
      </c>
      <c r="AA138" s="64"/>
    </row>
    <row r="139" spans="1:27" x14ac:dyDescent="0.15">
      <c r="A139" s="30" t="s">
        <v>159</v>
      </c>
      <c r="B139" s="30" t="s">
        <v>160</v>
      </c>
      <c r="C139" s="30" t="s">
        <v>16</v>
      </c>
      <c r="D139" s="31">
        <v>5</v>
      </c>
      <c r="E139" s="31">
        <v>1</v>
      </c>
      <c r="F139" s="31">
        <v>1</v>
      </c>
      <c r="G139" s="31">
        <v>1</v>
      </c>
      <c r="H139" s="31">
        <v>1</v>
      </c>
      <c r="I139" s="32">
        <v>85</v>
      </c>
      <c r="J139" s="34">
        <v>1</v>
      </c>
      <c r="K139">
        <v>0</v>
      </c>
      <c r="L139" s="32">
        <v>85</v>
      </c>
      <c r="M139" s="34">
        <v>1</v>
      </c>
      <c r="N139">
        <v>0</v>
      </c>
      <c r="O139">
        <v>0</v>
      </c>
      <c r="P139" s="30" t="s">
        <v>64</v>
      </c>
      <c r="Q139" s="62"/>
      <c r="R139" s="52">
        <f t="shared" si="11"/>
        <v>85</v>
      </c>
      <c r="S139" s="52">
        <v>42</v>
      </c>
      <c r="T139" s="46">
        <v>0.08</v>
      </c>
      <c r="U139" s="52">
        <f>V139*T139</f>
        <v>3.36</v>
      </c>
      <c r="V139" s="52">
        <f>H139*S139</f>
        <v>42</v>
      </c>
      <c r="W139" s="52">
        <v>4</v>
      </c>
      <c r="X139" s="52">
        <v>1.2</v>
      </c>
      <c r="Y139" s="51">
        <f>(I139-V139-W139-X139-U139)</f>
        <v>34.44</v>
      </c>
      <c r="Z139" s="5">
        <f>(Y139/V139)</f>
        <v>0.82</v>
      </c>
      <c r="AA139" s="64"/>
    </row>
    <row r="140" spans="1:27" x14ac:dyDescent="0.15">
      <c r="A140" s="30" t="s">
        <v>161</v>
      </c>
      <c r="B140" s="30" t="s">
        <v>66</v>
      </c>
      <c r="C140" s="30" t="s">
        <v>16</v>
      </c>
      <c r="D140" s="31">
        <v>12</v>
      </c>
      <c r="E140" s="31">
        <v>8</v>
      </c>
      <c r="F140" s="31">
        <v>1</v>
      </c>
      <c r="G140" s="31">
        <v>1</v>
      </c>
      <c r="H140" s="31">
        <v>1</v>
      </c>
      <c r="I140" s="32">
        <v>12</v>
      </c>
      <c r="J140" s="33">
        <v>0.125</v>
      </c>
      <c r="K140">
        <v>0</v>
      </c>
      <c r="L140" s="32">
        <v>1.5</v>
      </c>
      <c r="M140" s="34">
        <v>1</v>
      </c>
      <c r="N140" s="31">
        <v>1</v>
      </c>
      <c r="O140" s="31">
        <v>1</v>
      </c>
      <c r="P140" s="30" t="s">
        <v>64</v>
      </c>
      <c r="Q140" s="62"/>
      <c r="R140" s="52">
        <f t="shared" si="11"/>
        <v>12</v>
      </c>
      <c r="S140" s="52">
        <v>4</v>
      </c>
      <c r="T140" s="46">
        <v>0.08</v>
      </c>
      <c r="U140" s="52">
        <f>V140*T140</f>
        <v>0.32</v>
      </c>
      <c r="V140" s="52">
        <f>H140*S140</f>
        <v>4</v>
      </c>
      <c r="W140" s="52">
        <v>4</v>
      </c>
      <c r="X140" s="52">
        <v>1.2</v>
      </c>
      <c r="Y140" s="51">
        <f>(I140-V140-W140-X140-U140)</f>
        <v>2.48</v>
      </c>
      <c r="Z140" s="5">
        <f>(Y140/V140)</f>
        <v>0.62</v>
      </c>
      <c r="AA140" s="64"/>
    </row>
    <row r="141" spans="1:27" x14ac:dyDescent="0.15">
      <c r="A141" s="30" t="s">
        <v>162</v>
      </c>
      <c r="B141" s="30" t="s">
        <v>63</v>
      </c>
      <c r="C141" s="30" t="s">
        <v>16</v>
      </c>
      <c r="D141" s="31">
        <v>26</v>
      </c>
      <c r="E141" s="31">
        <v>13</v>
      </c>
      <c r="F141" s="31">
        <v>1</v>
      </c>
      <c r="G141" s="31">
        <v>1</v>
      </c>
      <c r="H141" s="31">
        <v>1</v>
      </c>
      <c r="I141" s="32">
        <v>14</v>
      </c>
      <c r="J141" s="33">
        <v>7.6923076923076927E-2</v>
      </c>
      <c r="K141" s="31">
        <v>1</v>
      </c>
      <c r="L141" s="32">
        <v>1.08</v>
      </c>
      <c r="M141" s="34">
        <v>1</v>
      </c>
      <c r="N141" s="31">
        <v>2</v>
      </c>
      <c r="O141" s="31">
        <v>1</v>
      </c>
      <c r="P141" s="30" t="s">
        <v>64</v>
      </c>
      <c r="Q141" s="62"/>
      <c r="R141" s="52">
        <f t="shared" si="11"/>
        <v>14</v>
      </c>
      <c r="S141" s="52">
        <v>4</v>
      </c>
      <c r="T141" s="46">
        <v>0.08</v>
      </c>
      <c r="U141" s="52">
        <f>V141*T141</f>
        <v>0.32</v>
      </c>
      <c r="V141" s="52">
        <f>H141*S141</f>
        <v>4</v>
      </c>
      <c r="W141" s="52">
        <v>4</v>
      </c>
      <c r="X141" s="52">
        <v>1.2</v>
      </c>
      <c r="Y141" s="51">
        <f>(I141-V141-W141-X141-U141)</f>
        <v>4.4799999999999995</v>
      </c>
      <c r="Z141" s="5">
        <f>(Y141/V141)</f>
        <v>1.1199999999999999</v>
      </c>
      <c r="AA141" s="64"/>
    </row>
    <row r="142" spans="1:27" x14ac:dyDescent="0.15">
      <c r="A142" s="30" t="s">
        <v>163</v>
      </c>
      <c r="B142" s="30" t="s">
        <v>148</v>
      </c>
      <c r="C142" s="30" t="s">
        <v>16</v>
      </c>
      <c r="D142" s="31">
        <v>5</v>
      </c>
      <c r="E142" s="31">
        <v>1</v>
      </c>
      <c r="F142" s="31">
        <v>1</v>
      </c>
      <c r="G142" s="31">
        <v>1</v>
      </c>
      <c r="H142" s="31">
        <v>1</v>
      </c>
      <c r="I142" s="32">
        <v>45</v>
      </c>
      <c r="J142" s="34">
        <v>1</v>
      </c>
      <c r="K142">
        <v>0</v>
      </c>
      <c r="L142" s="32">
        <v>45</v>
      </c>
      <c r="M142" s="33">
        <v>0.8</v>
      </c>
      <c r="N142">
        <v>0</v>
      </c>
      <c r="O142">
        <v>0</v>
      </c>
      <c r="P142" s="30" t="s">
        <v>64</v>
      </c>
      <c r="Q142" s="62"/>
      <c r="R142" s="52">
        <f t="shared" si="11"/>
        <v>45</v>
      </c>
      <c r="S142" s="52">
        <v>20</v>
      </c>
      <c r="T142" s="46">
        <v>0.08</v>
      </c>
      <c r="U142" s="52">
        <f>V142*T142</f>
        <v>1.6</v>
      </c>
      <c r="V142" s="52">
        <f>H142*S142</f>
        <v>20</v>
      </c>
      <c r="W142" s="52">
        <v>4</v>
      </c>
      <c r="X142" s="52">
        <v>1.2</v>
      </c>
      <c r="Y142" s="51">
        <f>(I142-V142-W142-X142-U142)</f>
        <v>18.2</v>
      </c>
      <c r="Z142" s="5">
        <f>(Y142/V142)</f>
        <v>0.90999999999999992</v>
      </c>
      <c r="AA142" s="64"/>
    </row>
    <row r="143" spans="1:27" x14ac:dyDescent="0.15">
      <c r="A143" s="30" t="s">
        <v>164</v>
      </c>
      <c r="B143" s="30" t="s">
        <v>42</v>
      </c>
      <c r="C143" s="30" t="s">
        <v>16</v>
      </c>
      <c r="D143" s="31">
        <v>17</v>
      </c>
      <c r="E143" s="31">
        <v>15</v>
      </c>
      <c r="F143" s="31">
        <v>1</v>
      </c>
      <c r="G143" s="31">
        <v>1</v>
      </c>
      <c r="H143" s="31">
        <v>1</v>
      </c>
      <c r="I143" s="32">
        <v>59</v>
      </c>
      <c r="J143" s="33">
        <v>6.6666666666666666E-2</v>
      </c>
      <c r="K143">
        <v>0</v>
      </c>
      <c r="L143" s="32">
        <v>3.93</v>
      </c>
      <c r="M143" s="34">
        <v>1</v>
      </c>
      <c r="N143" s="31">
        <v>1</v>
      </c>
      <c r="O143" s="31">
        <v>2</v>
      </c>
      <c r="P143" s="30" t="s">
        <v>43</v>
      </c>
      <c r="Q143" s="62"/>
      <c r="R143" s="52">
        <f t="shared" si="11"/>
        <v>59</v>
      </c>
      <c r="S143" s="52">
        <v>18</v>
      </c>
      <c r="T143" s="46">
        <v>0.08</v>
      </c>
      <c r="U143" s="52">
        <f>V143*T143</f>
        <v>1.44</v>
      </c>
      <c r="V143" s="52">
        <f>H143*S143</f>
        <v>18</v>
      </c>
      <c r="W143" s="52">
        <v>4</v>
      </c>
      <c r="X143" s="52">
        <v>1.2</v>
      </c>
      <c r="Y143" s="51">
        <f>(I143-V143-W143-X143-U143)</f>
        <v>34.36</v>
      </c>
      <c r="Z143" s="5">
        <f>(Y143/V143)</f>
        <v>1.9088888888888889</v>
      </c>
      <c r="AA143" s="64"/>
    </row>
  </sheetData>
  <autoFilter ref="A1:Z1"/>
  <mergeCells count="28">
    <mergeCell ref="Q131:Q143"/>
    <mergeCell ref="AA131:AA143"/>
    <mergeCell ref="AA29:AA36"/>
    <mergeCell ref="AA21:AA27"/>
    <mergeCell ref="Q75:Q84"/>
    <mergeCell ref="Q38:Q46"/>
    <mergeCell ref="AA75:AA84"/>
    <mergeCell ref="AA62:AA73"/>
    <mergeCell ref="AA48:AA60"/>
    <mergeCell ref="AA38:AA46"/>
    <mergeCell ref="Q2:Q6"/>
    <mergeCell ref="AA2:AA6"/>
    <mergeCell ref="AA8:AA13"/>
    <mergeCell ref="Q8:Q13"/>
    <mergeCell ref="AA14:AA19"/>
    <mergeCell ref="Q15:Q19"/>
    <mergeCell ref="Q21:Q27"/>
    <mergeCell ref="Q62:Q73"/>
    <mergeCell ref="Q29:Q36"/>
    <mergeCell ref="Q48:Q60"/>
    <mergeCell ref="Q99:Q104"/>
    <mergeCell ref="Q106:Q114"/>
    <mergeCell ref="AA106:AA114"/>
    <mergeCell ref="Q116:Q129"/>
    <mergeCell ref="AA116:AA129"/>
    <mergeCell ref="Q86:Q97"/>
    <mergeCell ref="AA86:AA97"/>
    <mergeCell ref="AA99:AA104"/>
  </mergeCells>
  <phoneticPr fontId="1" type="noConversion"/>
  <conditionalFormatting sqref="A75:A84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2017-03-14T02:17:45Z</dcterms:modified>
</cp:coreProperties>
</file>