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chalmers-my.sharepoint.com/personal/tianshuo_chalmers_se/Documents/Y1P4/MSS210  Connected fleets in data-driven engineering/A1/"/>
    </mc:Choice>
  </mc:AlternateContent>
  <xr:revisionPtr revIDLastSave="265" documentId="11_F25DC773A252ABDACC1048CE215F678E5ADE58EA" xr6:coauthVersionLast="47" xr6:coauthVersionMax="47" xr10:uidLastSave="{F8368296-3624-4547-9420-5A2B3746E683}"/>
  <bookViews>
    <workbookView xWindow="45975" yWindow="0" windowWidth="19410" windowHeight="209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8" i="1" l="1"/>
  <c r="B68" i="1" s="1"/>
  <c r="A64" i="1"/>
  <c r="B64" i="1" s="1"/>
  <c r="D46" i="1"/>
  <c r="C41" i="1"/>
  <c r="E39" i="1"/>
  <c r="B46" i="1"/>
  <c r="C46" i="1"/>
  <c r="C45" i="1"/>
  <c r="B45" i="1"/>
  <c r="A40" i="1"/>
  <c r="A41" i="1"/>
  <c r="B41" i="1"/>
  <c r="B40" i="1"/>
  <c r="B51" i="1"/>
  <c r="B3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5" i="1"/>
  <c r="C24" i="1"/>
  <c r="D24" i="1"/>
  <c r="E24" i="1"/>
  <c r="F24" i="1"/>
  <c r="F29" i="1" s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4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3" i="1"/>
  <c r="F30" i="1" l="1"/>
  <c r="F31" i="1" s="1"/>
  <c r="F33" i="1" s="1"/>
  <c r="G29" i="1"/>
  <c r="H29" i="1"/>
  <c r="V29" i="1"/>
  <c r="E29" i="1"/>
  <c r="U29" i="1"/>
  <c r="X29" i="1"/>
  <c r="W29" i="1"/>
  <c r="M29" i="1"/>
  <c r="K29" i="1"/>
  <c r="J29" i="1"/>
  <c r="L29" i="1"/>
  <c r="B29" i="1"/>
  <c r="B30" i="1" s="1"/>
  <c r="Y29" i="1"/>
  <c r="I29" i="1"/>
  <c r="T29" i="1"/>
  <c r="D29" i="1"/>
  <c r="S29" i="1"/>
  <c r="C29" i="1"/>
  <c r="R29" i="1"/>
  <c r="Q29" i="1"/>
  <c r="P29" i="1"/>
  <c r="O29" i="1"/>
  <c r="N29" i="1"/>
  <c r="I31" i="1" l="1"/>
  <c r="I33" i="1" s="1"/>
  <c r="I30" i="1"/>
  <c r="L30" i="1"/>
  <c r="L31" i="1" s="1"/>
  <c r="L33" i="1" s="1"/>
  <c r="K30" i="1"/>
  <c r="K31" i="1" s="1"/>
  <c r="K33" i="1" s="1"/>
  <c r="W30" i="1"/>
  <c r="W31" i="1" s="1"/>
  <c r="W33" i="1" s="1"/>
  <c r="O30" i="1"/>
  <c r="O31" i="1" s="1"/>
  <c r="O33" i="1" s="1"/>
  <c r="P30" i="1"/>
  <c r="P31" i="1" s="1"/>
  <c r="P33" i="1" s="1"/>
  <c r="Q30" i="1"/>
  <c r="Q31" i="1" s="1"/>
  <c r="Q33" i="1" s="1"/>
  <c r="R30" i="1"/>
  <c r="R31" i="1" s="1"/>
  <c r="R33" i="1" s="1"/>
  <c r="H31" i="1"/>
  <c r="H33" i="1" s="1"/>
  <c r="H30" i="1"/>
  <c r="S30" i="1"/>
  <c r="S31" i="1" s="1"/>
  <c r="S33" i="1" s="1"/>
  <c r="G30" i="1"/>
  <c r="G31" i="1" s="1"/>
  <c r="G33" i="1" s="1"/>
  <c r="Y30" i="1"/>
  <c r="Y31" i="1" s="1"/>
  <c r="Y33" i="1" s="1"/>
  <c r="J30" i="1"/>
  <c r="J31" i="1" s="1"/>
  <c r="J33" i="1" s="1"/>
  <c r="M30" i="1"/>
  <c r="M31" i="1" s="1"/>
  <c r="M33" i="1" s="1"/>
  <c r="N30" i="1"/>
  <c r="N31" i="1" s="1"/>
  <c r="N33" i="1" s="1"/>
  <c r="X30" i="1"/>
  <c r="X31" i="1" s="1"/>
  <c r="X33" i="1" s="1"/>
  <c r="U31" i="1"/>
  <c r="U33" i="1" s="1"/>
  <c r="U30" i="1"/>
  <c r="V30" i="1"/>
  <c r="V31" i="1" s="1"/>
  <c r="V33" i="1" s="1"/>
  <c r="T30" i="1"/>
  <c r="T31" i="1" s="1"/>
  <c r="T33" i="1" s="1"/>
  <c r="D30" i="1"/>
  <c r="D31" i="1" s="1"/>
  <c r="D33" i="1" s="1"/>
  <c r="E30" i="1"/>
  <c r="E31" i="1" s="1"/>
  <c r="E33" i="1" s="1"/>
  <c r="C30" i="1"/>
  <c r="C31" i="1" s="1"/>
  <c r="C33" i="1" s="1"/>
  <c r="B31" i="1"/>
  <c r="B36" i="1"/>
  <c r="B33" i="1" l="1"/>
  <c r="B35" i="1" s="1"/>
  <c r="B34" i="1"/>
</calcChain>
</file>

<file path=xl/sharedStrings.xml><?xml version="1.0" encoding="utf-8"?>
<sst xmlns="http://schemas.openxmlformats.org/spreadsheetml/2006/main" count="71" uniqueCount="61">
  <si>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</si>
  <si>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</si>
  <si>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</si>
  <si>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</si>
  <si>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</si>
  <si>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</si>
  <si>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</si>
  <si>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</si>
  <si>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</si>
  <si>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</si>
  <si>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</si>
  <si>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</si>
  <si>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</si>
  <si>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</si>
  <si>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</si>
  <si>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</si>
  <si>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</si>
  <si>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</si>
  <si>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</si>
  <si>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</si>
  <si>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</si>
  <si>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</si>
  <si>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</si>
  <si>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</si>
  <si>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Stockholm</t>
  </si>
  <si>
    <t>London</t>
  </si>
  <si>
    <t>New York</t>
  </si>
  <si>
    <t>Sapporo</t>
  </si>
  <si>
    <t>Johannesburg</t>
  </si>
  <si>
    <t>Sydney</t>
  </si>
  <si>
    <t>Salé</t>
  </si>
  <si>
    <t>Sum</t>
  </si>
  <si>
    <t>Utilization</t>
  </si>
  <si>
    <t>Johannesburg(+2)</t>
  </si>
  <si>
    <t>Sydney(+10)</t>
  </si>
  <si>
    <t>Sum byte/s</t>
  </si>
  <si>
    <t>( typical 10 GbE connection can handle 1250 MB/s)</t>
  </si>
  <si>
    <t>MB/s</t>
  </si>
  <si>
    <t>10 GbE</t>
  </si>
  <si>
    <t>motion rank 2</t>
  </si>
  <si>
    <t>motion rank 4</t>
  </si>
  <si>
    <t>RGB</t>
  </si>
  <si>
    <t>Resolution (RGB)</t>
  </si>
  <si>
    <t>Frequency (max)</t>
  </si>
  <si>
    <t>2592x1944</t>
  </si>
  <si>
    <t>1920x1080</t>
  </si>
  <si>
    <t>1280x960</t>
  </si>
  <si>
    <t>1280×720</t>
  </si>
  <si>
    <t>640x480</t>
  </si>
  <si>
    <t>320x240</t>
  </si>
  <si>
    <t>4G = 1.25MB/s</t>
  </si>
  <si>
    <t>Max MB/s</t>
  </si>
  <si>
    <t>Max GbE</t>
  </si>
  <si>
    <t>(2592x1944 10HZ)</t>
  </si>
  <si>
    <t>(2592x1944 4HZ)</t>
  </si>
  <si>
    <t>Max car</t>
  </si>
  <si>
    <t>UTC</t>
  </si>
  <si>
    <t>London(+1)</t>
  </si>
  <si>
    <t>Stockholm(+2）</t>
  </si>
  <si>
    <t>Sapporo(+9）</t>
  </si>
  <si>
    <t>New York(-4)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</si>
</sst>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"/>
  <sheetViews>
    <sheetView tabSelected="1" topLeftCell="A22" workbookViewId="0">
      <selection activeCell="L52" sqref="L52"/>
    </sheetView>
  </sheetViews>
  <sheetFormatPr defaultRowHeight="14.25" x14ac:dyDescent="0.45"/>
  <cols>
    <col min="1" max="1" width="16.73046875" customWidth="1"/>
    <col min="2" max="2" width="12.6640625" customWidth="1"/>
  </cols>
  <sheetData>
    <row r="1" spans="1:26" x14ac:dyDescent="0.45"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6" x14ac:dyDescent="0.45">
      <c r="B2">
        <v>0.04</v>
      </c>
      <c r="C2">
        <v>0.03</v>
      </c>
      <c r="D2">
        <v>0.03</v>
      </c>
      <c r="E2">
        <v>0.03</v>
      </c>
      <c r="F2">
        <v>0.05</v>
      </c>
      <c r="G2">
        <v>0.28000000000000003</v>
      </c>
      <c r="H2">
        <v>0.53</v>
      </c>
      <c r="I2">
        <v>0.72</v>
      </c>
      <c r="J2">
        <v>0.69</v>
      </c>
      <c r="K2">
        <v>0.68</v>
      </c>
      <c r="L2">
        <v>0.6</v>
      </c>
      <c r="M2">
        <v>0.65</v>
      </c>
      <c r="N2">
        <v>0.64</v>
      </c>
      <c r="O2">
        <v>0.6</v>
      </c>
      <c r="P2">
        <v>0.55000000000000004</v>
      </c>
      <c r="Q2">
        <v>0.53</v>
      </c>
      <c r="R2">
        <v>0.56000000000000005</v>
      </c>
      <c r="S2">
        <v>0.67</v>
      </c>
      <c r="T2">
        <v>0.71</v>
      </c>
      <c r="U2">
        <v>0.54</v>
      </c>
      <c r="V2">
        <v>0.38</v>
      </c>
      <c r="W2">
        <v>0.23</v>
      </c>
      <c r="X2">
        <v>0.15</v>
      </c>
      <c r="Y2">
        <v>0.05</v>
      </c>
    </row>
    <row r="3" spans="1:26" x14ac:dyDescent="0.45">
      <c r="A3" t="s">
        <v>56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6" x14ac:dyDescent="0.45">
      <c r="A4" t="s">
        <v>58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>
        <v>24</v>
      </c>
      <c r="X4">
        <v>1</v>
      </c>
      <c r="Y4">
        <v>2</v>
      </c>
    </row>
    <row r="5" spans="1:26" x14ac:dyDescent="0.45">
      <c r="A5" t="s">
        <v>57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1</v>
      </c>
    </row>
    <row r="6" spans="1:26" x14ac:dyDescent="0.45">
      <c r="A6" t="s">
        <v>60</v>
      </c>
      <c r="B6">
        <v>21</v>
      </c>
      <c r="C6">
        <v>22</v>
      </c>
      <c r="D6">
        <v>23</v>
      </c>
      <c r="E6">
        <v>24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</row>
    <row r="7" spans="1:26" x14ac:dyDescent="0.45">
      <c r="A7" t="s">
        <v>59</v>
      </c>
      <c r="B7">
        <v>10</v>
      </c>
      <c r="C7">
        <v>11</v>
      </c>
      <c r="D7">
        <v>12</v>
      </c>
      <c r="E7">
        <v>13</v>
      </c>
      <c r="F7">
        <v>14</v>
      </c>
      <c r="G7">
        <v>15</v>
      </c>
      <c r="H7">
        <v>16</v>
      </c>
      <c r="I7">
        <v>17</v>
      </c>
      <c r="J7">
        <v>18</v>
      </c>
      <c r="K7">
        <v>19</v>
      </c>
      <c r="L7">
        <v>20</v>
      </c>
      <c r="M7">
        <v>21</v>
      </c>
      <c r="N7">
        <v>22</v>
      </c>
      <c r="O7">
        <v>23</v>
      </c>
      <c r="P7">
        <v>24</v>
      </c>
      <c r="Q7">
        <v>1</v>
      </c>
      <c r="R7">
        <v>2</v>
      </c>
      <c r="S7">
        <v>3</v>
      </c>
      <c r="T7">
        <v>4</v>
      </c>
      <c r="U7">
        <v>5</v>
      </c>
      <c r="V7">
        <v>6</v>
      </c>
      <c r="W7">
        <v>7</v>
      </c>
      <c r="X7">
        <v>8</v>
      </c>
      <c r="Y7">
        <v>9</v>
      </c>
    </row>
    <row r="8" spans="1:26" x14ac:dyDescent="0.45">
      <c r="A8" t="s">
        <v>33</v>
      </c>
      <c r="B8">
        <v>3</v>
      </c>
      <c r="C8">
        <v>4</v>
      </c>
      <c r="D8">
        <v>5</v>
      </c>
      <c r="E8">
        <v>6</v>
      </c>
      <c r="F8">
        <v>7</v>
      </c>
      <c r="G8">
        <v>8</v>
      </c>
      <c r="H8">
        <v>9</v>
      </c>
      <c r="I8">
        <v>10</v>
      </c>
      <c r="J8">
        <v>11</v>
      </c>
      <c r="K8">
        <v>12</v>
      </c>
      <c r="L8">
        <v>13</v>
      </c>
      <c r="M8">
        <v>14</v>
      </c>
      <c r="N8">
        <v>15</v>
      </c>
      <c r="O8">
        <v>16</v>
      </c>
      <c r="P8">
        <v>17</v>
      </c>
      <c r="Q8">
        <v>18</v>
      </c>
      <c r="R8">
        <v>19</v>
      </c>
      <c r="S8">
        <v>20</v>
      </c>
      <c r="T8">
        <v>21</v>
      </c>
      <c r="U8">
        <v>22</v>
      </c>
      <c r="V8">
        <v>23</v>
      </c>
      <c r="W8">
        <v>24</v>
      </c>
      <c r="X8">
        <v>1</v>
      </c>
      <c r="Y8">
        <v>2</v>
      </c>
    </row>
    <row r="9" spans="1:26" x14ac:dyDescent="0.45">
      <c r="A9" t="s">
        <v>34</v>
      </c>
      <c r="B9">
        <v>11</v>
      </c>
      <c r="C9">
        <v>12</v>
      </c>
      <c r="D9">
        <v>13</v>
      </c>
      <c r="E9">
        <v>14</v>
      </c>
      <c r="F9">
        <v>15</v>
      </c>
      <c r="G9">
        <v>16</v>
      </c>
      <c r="H9">
        <v>17</v>
      </c>
      <c r="I9">
        <v>18</v>
      </c>
      <c r="J9">
        <v>19</v>
      </c>
      <c r="K9">
        <v>20</v>
      </c>
      <c r="L9">
        <v>21</v>
      </c>
      <c r="M9">
        <v>22</v>
      </c>
      <c r="N9">
        <v>23</v>
      </c>
      <c r="O9">
        <v>24</v>
      </c>
      <c r="P9">
        <v>1</v>
      </c>
      <c r="Q9">
        <v>2</v>
      </c>
      <c r="R9">
        <v>3</v>
      </c>
      <c r="S9">
        <v>4</v>
      </c>
      <c r="T9">
        <v>5</v>
      </c>
      <c r="U9">
        <v>6</v>
      </c>
      <c r="V9">
        <v>7</v>
      </c>
      <c r="W9">
        <v>8</v>
      </c>
      <c r="X9">
        <v>9</v>
      </c>
      <c r="Y9">
        <v>10</v>
      </c>
    </row>
    <row r="10" spans="1:26" x14ac:dyDescent="0.45">
      <c r="A10" t="s">
        <v>30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</row>
    <row r="12" spans="1:26" x14ac:dyDescent="0.45">
      <c r="A12" t="s">
        <v>32</v>
      </c>
    </row>
    <row r="13" spans="1:26" x14ac:dyDescent="0.45">
      <c r="A13" t="s">
        <v>24</v>
      </c>
      <c r="B13">
        <v>0.03</v>
      </c>
      <c r="C13">
        <v>0.03</v>
      </c>
      <c r="D13">
        <v>0.05</v>
      </c>
      <c r="E13">
        <v>0.28000000000000003</v>
      </c>
      <c r="F13">
        <v>0.53</v>
      </c>
      <c r="G13">
        <v>0.72</v>
      </c>
      <c r="H13">
        <v>0.69</v>
      </c>
      <c r="I13">
        <v>0.68</v>
      </c>
      <c r="J13">
        <v>0.6</v>
      </c>
      <c r="K13">
        <v>0.65</v>
      </c>
      <c r="L13">
        <v>0.64</v>
      </c>
      <c r="M13">
        <v>0.6</v>
      </c>
      <c r="N13">
        <v>0.55000000000000004</v>
      </c>
      <c r="O13">
        <v>0.53</v>
      </c>
      <c r="P13">
        <v>0.56000000000000005</v>
      </c>
      <c r="Q13">
        <v>0.67</v>
      </c>
      <c r="R13">
        <v>0.71</v>
      </c>
      <c r="S13">
        <v>0.54</v>
      </c>
      <c r="T13">
        <v>0.38</v>
      </c>
      <c r="U13">
        <v>0.23</v>
      </c>
      <c r="V13">
        <v>0.15</v>
      </c>
      <c r="W13">
        <v>0.05</v>
      </c>
      <c r="X13">
        <v>0.04</v>
      </c>
      <c r="Y13">
        <v>0.03</v>
      </c>
      <c r="Z13" s="2">
        <v>3021</v>
      </c>
    </row>
    <row r="14" spans="1:26" x14ac:dyDescent="0.45">
      <c r="A14" t="s">
        <v>25</v>
      </c>
      <c r="B14">
        <v>0.03</v>
      </c>
      <c r="C14">
        <v>0.03</v>
      </c>
      <c r="D14">
        <v>0.03</v>
      </c>
      <c r="E14">
        <v>0.05</v>
      </c>
      <c r="F14">
        <v>0.28000000000000003</v>
      </c>
      <c r="G14">
        <v>0.53</v>
      </c>
      <c r="H14">
        <v>0.72</v>
      </c>
      <c r="I14">
        <v>0.69</v>
      </c>
      <c r="J14">
        <v>0.68</v>
      </c>
      <c r="K14">
        <v>0.6</v>
      </c>
      <c r="L14">
        <v>0.65</v>
      </c>
      <c r="M14">
        <v>0.64</v>
      </c>
      <c r="N14">
        <v>0.6</v>
      </c>
      <c r="O14">
        <v>0.55000000000000004</v>
      </c>
      <c r="P14">
        <v>0.53</v>
      </c>
      <c r="Q14">
        <v>0.56000000000000005</v>
      </c>
      <c r="R14">
        <v>0.67</v>
      </c>
      <c r="S14">
        <v>0.71</v>
      </c>
      <c r="T14">
        <v>0.54</v>
      </c>
      <c r="U14">
        <v>0.38</v>
      </c>
      <c r="V14">
        <v>0.23</v>
      </c>
      <c r="W14">
        <v>0.15</v>
      </c>
      <c r="X14">
        <v>0.05</v>
      </c>
      <c r="Y14">
        <v>0.04</v>
      </c>
      <c r="Z14" s="2">
        <v>7320</v>
      </c>
    </row>
    <row r="15" spans="1:26" x14ac:dyDescent="0.45">
      <c r="A15" t="s">
        <v>26</v>
      </c>
      <c r="B15">
        <v>0.38</v>
      </c>
      <c r="C15">
        <v>0.23</v>
      </c>
      <c r="D15">
        <v>0.15</v>
      </c>
      <c r="E15">
        <v>0.05</v>
      </c>
      <c r="F15">
        <v>0.04</v>
      </c>
      <c r="G15">
        <v>0.03</v>
      </c>
      <c r="H15">
        <v>0.03</v>
      </c>
      <c r="I15">
        <v>0.03</v>
      </c>
      <c r="J15">
        <v>0.05</v>
      </c>
      <c r="K15">
        <v>0.28000000000000003</v>
      </c>
      <c r="L15">
        <v>0.53</v>
      </c>
      <c r="M15">
        <v>0.72</v>
      </c>
      <c r="N15">
        <v>0.69</v>
      </c>
      <c r="O15">
        <v>0.68</v>
      </c>
      <c r="P15">
        <v>0.6</v>
      </c>
      <c r="Q15">
        <v>0.65</v>
      </c>
      <c r="R15">
        <v>0.64</v>
      </c>
      <c r="S15">
        <v>0.6</v>
      </c>
      <c r="T15">
        <v>0.55000000000000004</v>
      </c>
      <c r="U15">
        <v>0.53</v>
      </c>
      <c r="V15">
        <v>0.56000000000000005</v>
      </c>
      <c r="W15">
        <v>0.67</v>
      </c>
      <c r="X15">
        <v>0.71</v>
      </c>
      <c r="Y15">
        <v>0.54</v>
      </c>
      <c r="Z15" s="2">
        <v>8242</v>
      </c>
    </row>
    <row r="16" spans="1:26" x14ac:dyDescent="0.45">
      <c r="A16" t="s">
        <v>27</v>
      </c>
      <c r="B16">
        <v>0.68</v>
      </c>
      <c r="C16">
        <v>0.6</v>
      </c>
      <c r="D16">
        <v>0.65</v>
      </c>
      <c r="E16">
        <v>0.64</v>
      </c>
      <c r="F16">
        <v>0.6</v>
      </c>
      <c r="G16">
        <v>0.55000000000000004</v>
      </c>
      <c r="H16">
        <v>0.53</v>
      </c>
      <c r="I16">
        <v>0.56000000000000005</v>
      </c>
      <c r="J16">
        <v>0.67</v>
      </c>
      <c r="K16">
        <v>0.71</v>
      </c>
      <c r="L16">
        <v>0.54</v>
      </c>
      <c r="M16">
        <v>0.38</v>
      </c>
      <c r="N16">
        <v>0.23</v>
      </c>
      <c r="O16">
        <v>0.15</v>
      </c>
      <c r="P16">
        <v>0.05</v>
      </c>
      <c r="Q16">
        <v>0.04</v>
      </c>
      <c r="R16">
        <v>0.03</v>
      </c>
      <c r="S16">
        <v>0.03</v>
      </c>
      <c r="T16">
        <v>0.03</v>
      </c>
      <c r="U16">
        <v>0.05</v>
      </c>
      <c r="V16">
        <v>0.28000000000000003</v>
      </c>
      <c r="W16">
        <v>0.53</v>
      </c>
      <c r="X16">
        <v>0.72</v>
      </c>
      <c r="Y16">
        <v>0.69</v>
      </c>
      <c r="Z16" s="2">
        <v>4798</v>
      </c>
    </row>
    <row r="17" spans="1:26" x14ac:dyDescent="0.45">
      <c r="A17" t="s">
        <v>28</v>
      </c>
      <c r="B17">
        <v>0.03</v>
      </c>
      <c r="C17">
        <v>0.03</v>
      </c>
      <c r="D17">
        <v>0.05</v>
      </c>
      <c r="E17">
        <v>0.28000000000000003</v>
      </c>
      <c r="F17">
        <v>0.53</v>
      </c>
      <c r="G17">
        <v>0.72</v>
      </c>
      <c r="H17">
        <v>0.69</v>
      </c>
      <c r="I17">
        <v>0.68</v>
      </c>
      <c r="J17">
        <v>0.6</v>
      </c>
      <c r="K17">
        <v>0.65</v>
      </c>
      <c r="L17">
        <v>0.64</v>
      </c>
      <c r="M17">
        <v>0.6</v>
      </c>
      <c r="N17">
        <v>0.55000000000000004</v>
      </c>
      <c r="O17">
        <v>0.53</v>
      </c>
      <c r="P17">
        <v>0.56000000000000005</v>
      </c>
      <c r="Q17">
        <v>0.67</v>
      </c>
      <c r="R17">
        <v>0.71</v>
      </c>
      <c r="S17">
        <v>0.54</v>
      </c>
      <c r="T17">
        <v>0.38</v>
      </c>
      <c r="U17">
        <v>0.23</v>
      </c>
      <c r="V17">
        <v>0.15</v>
      </c>
      <c r="W17">
        <v>0.05</v>
      </c>
      <c r="X17">
        <v>0.04</v>
      </c>
      <c r="Y17">
        <v>0.03</v>
      </c>
      <c r="Z17" s="2">
        <v>3231</v>
      </c>
    </row>
    <row r="18" spans="1:26" x14ac:dyDescent="0.45">
      <c r="A18" t="s">
        <v>29</v>
      </c>
      <c r="B18">
        <v>0.6</v>
      </c>
      <c r="C18">
        <v>0.65</v>
      </c>
      <c r="D18">
        <v>0.64</v>
      </c>
      <c r="E18">
        <v>0.6</v>
      </c>
      <c r="F18">
        <v>0.55000000000000004</v>
      </c>
      <c r="G18">
        <v>0.53</v>
      </c>
      <c r="H18">
        <v>0.56000000000000005</v>
      </c>
      <c r="I18">
        <v>0.67</v>
      </c>
      <c r="J18">
        <v>0.71</v>
      </c>
      <c r="K18">
        <v>0.54</v>
      </c>
      <c r="L18">
        <v>0.38</v>
      </c>
      <c r="M18">
        <v>0.23</v>
      </c>
      <c r="N18">
        <v>0.15</v>
      </c>
      <c r="O18">
        <v>0.05</v>
      </c>
      <c r="P18">
        <v>0.04</v>
      </c>
      <c r="Q18">
        <v>0.03</v>
      </c>
      <c r="R18">
        <v>0.03</v>
      </c>
      <c r="S18">
        <v>0.03</v>
      </c>
      <c r="T18">
        <v>0.05</v>
      </c>
      <c r="U18">
        <v>0.28000000000000003</v>
      </c>
      <c r="V18">
        <v>0.53</v>
      </c>
      <c r="W18">
        <v>0.72</v>
      </c>
      <c r="X18">
        <v>0.69</v>
      </c>
      <c r="Y18">
        <v>0.68</v>
      </c>
      <c r="Z18" s="2">
        <v>4354</v>
      </c>
    </row>
    <row r="19" spans="1:26" x14ac:dyDescent="0.45">
      <c r="A19" t="s">
        <v>30</v>
      </c>
      <c r="B19">
        <v>0.04</v>
      </c>
      <c r="C19">
        <v>0.03</v>
      </c>
      <c r="D19">
        <v>0.03</v>
      </c>
      <c r="E19">
        <v>0.03</v>
      </c>
      <c r="F19">
        <v>0.05</v>
      </c>
      <c r="G19">
        <v>0.28000000000000003</v>
      </c>
      <c r="H19">
        <v>0.53</v>
      </c>
      <c r="I19">
        <v>0.72</v>
      </c>
      <c r="J19">
        <v>0.69</v>
      </c>
      <c r="K19">
        <v>0.68</v>
      </c>
      <c r="L19">
        <v>0.6</v>
      </c>
      <c r="M19">
        <v>0.65</v>
      </c>
      <c r="N19">
        <v>0.64</v>
      </c>
      <c r="O19">
        <v>0.6</v>
      </c>
      <c r="P19">
        <v>0.55000000000000004</v>
      </c>
      <c r="Q19">
        <v>0.53</v>
      </c>
      <c r="R19">
        <v>0.56000000000000005</v>
      </c>
      <c r="S19">
        <v>0.67</v>
      </c>
      <c r="T19">
        <v>0.71</v>
      </c>
      <c r="U19">
        <v>0.54</v>
      </c>
      <c r="V19">
        <v>0.38</v>
      </c>
      <c r="W19">
        <v>0.23</v>
      </c>
      <c r="X19">
        <v>0.15</v>
      </c>
      <c r="Y19">
        <v>0.05</v>
      </c>
      <c r="Z19" s="2">
        <v>3710</v>
      </c>
    </row>
    <row r="22" spans="1:26" x14ac:dyDescent="0.45">
      <c r="A22" t="s">
        <v>24</v>
      </c>
      <c r="B22">
        <f>B13*3021</f>
        <v>90.63</v>
      </c>
      <c r="C22">
        <f t="shared" ref="C22:Y22" si="0">C13*3021</f>
        <v>90.63</v>
      </c>
      <c r="D22">
        <f t="shared" si="0"/>
        <v>151.05000000000001</v>
      </c>
      <c r="E22">
        <f t="shared" si="0"/>
        <v>845.88000000000011</v>
      </c>
      <c r="F22">
        <f t="shared" si="0"/>
        <v>1601.13</v>
      </c>
      <c r="G22">
        <f t="shared" si="0"/>
        <v>2175.12</v>
      </c>
      <c r="H22">
        <f t="shared" si="0"/>
        <v>2084.4899999999998</v>
      </c>
      <c r="I22">
        <f t="shared" si="0"/>
        <v>2054.2800000000002</v>
      </c>
      <c r="J22">
        <f t="shared" si="0"/>
        <v>1812.6</v>
      </c>
      <c r="K22">
        <f t="shared" si="0"/>
        <v>1963.65</v>
      </c>
      <c r="L22">
        <f t="shared" si="0"/>
        <v>1933.44</v>
      </c>
      <c r="M22">
        <f t="shared" si="0"/>
        <v>1812.6</v>
      </c>
      <c r="N22">
        <f t="shared" si="0"/>
        <v>1661.5500000000002</v>
      </c>
      <c r="O22">
        <f t="shared" si="0"/>
        <v>1601.13</v>
      </c>
      <c r="P22">
        <f t="shared" si="0"/>
        <v>1691.7600000000002</v>
      </c>
      <c r="Q22">
        <f t="shared" si="0"/>
        <v>2024.0700000000002</v>
      </c>
      <c r="R22">
        <f t="shared" si="0"/>
        <v>2144.91</v>
      </c>
      <c r="S22">
        <f t="shared" si="0"/>
        <v>1631.3400000000001</v>
      </c>
      <c r="T22">
        <f t="shared" si="0"/>
        <v>1147.98</v>
      </c>
      <c r="U22">
        <f t="shared" si="0"/>
        <v>694.83</v>
      </c>
      <c r="V22">
        <f t="shared" si="0"/>
        <v>453.15</v>
      </c>
      <c r="W22">
        <f t="shared" si="0"/>
        <v>151.05000000000001</v>
      </c>
      <c r="X22">
        <f t="shared" si="0"/>
        <v>120.84</v>
      </c>
      <c r="Y22">
        <f t="shared" si="0"/>
        <v>90.63</v>
      </c>
    </row>
    <row r="23" spans="1:26" x14ac:dyDescent="0.45">
      <c r="A23" t="s">
        <v>25</v>
      </c>
      <c r="B23">
        <f>B14*7320</f>
        <v>219.6</v>
      </c>
      <c r="C23">
        <f t="shared" ref="C23:Y23" si="1">C14*7320</f>
        <v>219.6</v>
      </c>
      <c r="D23">
        <f t="shared" si="1"/>
        <v>219.6</v>
      </c>
      <c r="E23">
        <f t="shared" si="1"/>
        <v>366</v>
      </c>
      <c r="F23">
        <f t="shared" si="1"/>
        <v>2049.6000000000004</v>
      </c>
      <c r="G23">
        <f t="shared" si="1"/>
        <v>3879.6000000000004</v>
      </c>
      <c r="H23">
        <f t="shared" si="1"/>
        <v>5270.4</v>
      </c>
      <c r="I23">
        <f t="shared" si="1"/>
        <v>5050.7999999999993</v>
      </c>
      <c r="J23">
        <f t="shared" si="1"/>
        <v>4977.6000000000004</v>
      </c>
      <c r="K23">
        <f t="shared" si="1"/>
        <v>4392</v>
      </c>
      <c r="L23">
        <f t="shared" si="1"/>
        <v>4758</v>
      </c>
      <c r="M23">
        <f t="shared" si="1"/>
        <v>4684.8</v>
      </c>
      <c r="N23">
        <f t="shared" si="1"/>
        <v>4392</v>
      </c>
      <c r="O23">
        <f t="shared" si="1"/>
        <v>4026.0000000000005</v>
      </c>
      <c r="P23">
        <f t="shared" si="1"/>
        <v>3879.6000000000004</v>
      </c>
      <c r="Q23">
        <f t="shared" si="1"/>
        <v>4099.2000000000007</v>
      </c>
      <c r="R23">
        <f t="shared" si="1"/>
        <v>4904.4000000000005</v>
      </c>
      <c r="S23">
        <f t="shared" si="1"/>
        <v>5197.2</v>
      </c>
      <c r="T23">
        <f t="shared" si="1"/>
        <v>3952.8</v>
      </c>
      <c r="U23">
        <f t="shared" si="1"/>
        <v>2781.6</v>
      </c>
      <c r="V23">
        <f t="shared" si="1"/>
        <v>1683.6000000000001</v>
      </c>
      <c r="W23">
        <f t="shared" si="1"/>
        <v>1098</v>
      </c>
      <c r="X23">
        <f t="shared" si="1"/>
        <v>366</v>
      </c>
      <c r="Y23">
        <f t="shared" si="1"/>
        <v>292.8</v>
      </c>
    </row>
    <row r="24" spans="1:26" x14ac:dyDescent="0.45">
      <c r="A24" t="s">
        <v>26</v>
      </c>
      <c r="B24">
        <f>B15*8242</f>
        <v>3131.96</v>
      </c>
      <c r="C24">
        <f t="shared" ref="C24:Y24" si="2">C15*8242</f>
        <v>1895.66</v>
      </c>
      <c r="D24">
        <f t="shared" si="2"/>
        <v>1236.3</v>
      </c>
      <c r="E24">
        <f t="shared" si="2"/>
        <v>412.1</v>
      </c>
      <c r="F24">
        <f t="shared" si="2"/>
        <v>329.68</v>
      </c>
      <c r="G24">
        <f t="shared" si="2"/>
        <v>247.26</v>
      </c>
      <c r="H24">
        <f t="shared" si="2"/>
        <v>247.26</v>
      </c>
      <c r="I24">
        <f t="shared" si="2"/>
        <v>247.26</v>
      </c>
      <c r="J24">
        <f t="shared" si="2"/>
        <v>412.1</v>
      </c>
      <c r="K24">
        <f t="shared" si="2"/>
        <v>2307.7600000000002</v>
      </c>
      <c r="L24">
        <f t="shared" si="2"/>
        <v>4368.26</v>
      </c>
      <c r="M24">
        <f t="shared" si="2"/>
        <v>5934.24</v>
      </c>
      <c r="N24">
        <f t="shared" si="2"/>
        <v>5686.98</v>
      </c>
      <c r="O24">
        <f t="shared" si="2"/>
        <v>5604.56</v>
      </c>
      <c r="P24">
        <f t="shared" si="2"/>
        <v>4945.2</v>
      </c>
      <c r="Q24">
        <f t="shared" si="2"/>
        <v>5357.3</v>
      </c>
      <c r="R24">
        <f t="shared" si="2"/>
        <v>5274.88</v>
      </c>
      <c r="S24">
        <f t="shared" si="2"/>
        <v>4945.2</v>
      </c>
      <c r="T24">
        <f t="shared" si="2"/>
        <v>4533.1000000000004</v>
      </c>
      <c r="U24">
        <f t="shared" si="2"/>
        <v>4368.26</v>
      </c>
      <c r="V24">
        <f t="shared" si="2"/>
        <v>4615.5200000000004</v>
      </c>
      <c r="W24">
        <f t="shared" si="2"/>
        <v>5522.14</v>
      </c>
      <c r="X24">
        <f t="shared" si="2"/>
        <v>5851.82</v>
      </c>
      <c r="Y24">
        <f t="shared" si="2"/>
        <v>4450.68</v>
      </c>
    </row>
    <row r="25" spans="1:26" x14ac:dyDescent="0.45">
      <c r="A25" t="s">
        <v>27</v>
      </c>
      <c r="B25">
        <f>B16*4798</f>
        <v>3262.6400000000003</v>
      </c>
      <c r="C25">
        <f t="shared" ref="C25:Y25" si="3">C16*4798</f>
        <v>2878.7999999999997</v>
      </c>
      <c r="D25">
        <f t="shared" si="3"/>
        <v>3118.7000000000003</v>
      </c>
      <c r="E25">
        <f t="shared" si="3"/>
        <v>3070.7200000000003</v>
      </c>
      <c r="F25">
        <f t="shared" si="3"/>
        <v>2878.7999999999997</v>
      </c>
      <c r="G25">
        <f t="shared" si="3"/>
        <v>2638.9</v>
      </c>
      <c r="H25">
        <f t="shared" si="3"/>
        <v>2542.94</v>
      </c>
      <c r="I25">
        <f t="shared" si="3"/>
        <v>2686.88</v>
      </c>
      <c r="J25">
        <f t="shared" si="3"/>
        <v>3214.6600000000003</v>
      </c>
      <c r="K25">
        <f t="shared" si="3"/>
        <v>3406.58</v>
      </c>
      <c r="L25">
        <f t="shared" si="3"/>
        <v>2590.92</v>
      </c>
      <c r="M25">
        <f t="shared" si="3"/>
        <v>1823.24</v>
      </c>
      <c r="N25">
        <f t="shared" si="3"/>
        <v>1103.54</v>
      </c>
      <c r="O25">
        <f t="shared" si="3"/>
        <v>719.69999999999993</v>
      </c>
      <c r="P25">
        <f t="shared" si="3"/>
        <v>239.9</v>
      </c>
      <c r="Q25">
        <f t="shared" si="3"/>
        <v>191.92000000000002</v>
      </c>
      <c r="R25">
        <f t="shared" si="3"/>
        <v>143.94</v>
      </c>
      <c r="S25">
        <f t="shared" si="3"/>
        <v>143.94</v>
      </c>
      <c r="T25">
        <f t="shared" si="3"/>
        <v>143.94</v>
      </c>
      <c r="U25">
        <f t="shared" si="3"/>
        <v>239.9</v>
      </c>
      <c r="V25">
        <f t="shared" si="3"/>
        <v>1343.44</v>
      </c>
      <c r="W25">
        <f t="shared" si="3"/>
        <v>2542.94</v>
      </c>
      <c r="X25">
        <f t="shared" si="3"/>
        <v>3454.56</v>
      </c>
      <c r="Y25">
        <f t="shared" si="3"/>
        <v>3310.62</v>
      </c>
    </row>
    <row r="26" spans="1:26" x14ac:dyDescent="0.45">
      <c r="A26" t="s">
        <v>28</v>
      </c>
      <c r="B26">
        <f>B17*3231</f>
        <v>96.929999999999993</v>
      </c>
      <c r="C26">
        <f t="shared" ref="C26:Y26" si="4">C17*3231</f>
        <v>96.929999999999993</v>
      </c>
      <c r="D26">
        <f t="shared" si="4"/>
        <v>161.55000000000001</v>
      </c>
      <c r="E26">
        <f t="shared" si="4"/>
        <v>904.68000000000006</v>
      </c>
      <c r="F26">
        <f t="shared" si="4"/>
        <v>1712.43</v>
      </c>
      <c r="G26">
        <f t="shared" si="4"/>
        <v>2326.3199999999997</v>
      </c>
      <c r="H26">
        <f t="shared" si="4"/>
        <v>2229.39</v>
      </c>
      <c r="I26">
        <f t="shared" si="4"/>
        <v>2197.0800000000004</v>
      </c>
      <c r="J26">
        <f t="shared" si="4"/>
        <v>1938.6</v>
      </c>
      <c r="K26">
        <f t="shared" si="4"/>
        <v>2100.15</v>
      </c>
      <c r="L26">
        <f t="shared" si="4"/>
        <v>2067.84</v>
      </c>
      <c r="M26">
        <f t="shared" si="4"/>
        <v>1938.6</v>
      </c>
      <c r="N26">
        <f t="shared" si="4"/>
        <v>1777.0500000000002</v>
      </c>
      <c r="O26">
        <f t="shared" si="4"/>
        <v>1712.43</v>
      </c>
      <c r="P26">
        <f t="shared" si="4"/>
        <v>1809.3600000000001</v>
      </c>
      <c r="Q26">
        <f t="shared" si="4"/>
        <v>2164.77</v>
      </c>
      <c r="R26">
        <f t="shared" si="4"/>
        <v>2294.0099999999998</v>
      </c>
      <c r="S26">
        <f t="shared" si="4"/>
        <v>1744.74</v>
      </c>
      <c r="T26">
        <f t="shared" si="4"/>
        <v>1227.78</v>
      </c>
      <c r="U26">
        <f t="shared" si="4"/>
        <v>743.13</v>
      </c>
      <c r="V26">
        <f t="shared" si="4"/>
        <v>484.65</v>
      </c>
      <c r="W26">
        <f t="shared" si="4"/>
        <v>161.55000000000001</v>
      </c>
      <c r="X26">
        <f t="shared" si="4"/>
        <v>129.24</v>
      </c>
      <c r="Y26">
        <f t="shared" si="4"/>
        <v>96.929999999999993</v>
      </c>
    </row>
    <row r="27" spans="1:26" x14ac:dyDescent="0.45">
      <c r="A27" t="s">
        <v>29</v>
      </c>
      <c r="B27">
        <f>B18*4354</f>
        <v>2612.4</v>
      </c>
      <c r="C27">
        <f t="shared" ref="C27:Y27" si="5">C18*4354</f>
        <v>2830.1</v>
      </c>
      <c r="D27">
        <f t="shared" si="5"/>
        <v>2786.56</v>
      </c>
      <c r="E27">
        <f t="shared" si="5"/>
        <v>2612.4</v>
      </c>
      <c r="F27">
        <f t="shared" si="5"/>
        <v>2394.7000000000003</v>
      </c>
      <c r="G27">
        <f t="shared" si="5"/>
        <v>2307.62</v>
      </c>
      <c r="H27">
        <f t="shared" si="5"/>
        <v>2438.2400000000002</v>
      </c>
      <c r="I27">
        <f t="shared" si="5"/>
        <v>2917.1800000000003</v>
      </c>
      <c r="J27">
        <f t="shared" si="5"/>
        <v>3091.3399999999997</v>
      </c>
      <c r="K27">
        <f t="shared" si="5"/>
        <v>2351.1600000000003</v>
      </c>
      <c r="L27">
        <f t="shared" si="5"/>
        <v>1654.52</v>
      </c>
      <c r="M27">
        <f t="shared" si="5"/>
        <v>1001.4200000000001</v>
      </c>
      <c r="N27">
        <f t="shared" si="5"/>
        <v>653.1</v>
      </c>
      <c r="O27">
        <f t="shared" si="5"/>
        <v>217.70000000000002</v>
      </c>
      <c r="P27">
        <f t="shared" si="5"/>
        <v>174.16</v>
      </c>
      <c r="Q27">
        <f t="shared" si="5"/>
        <v>130.62</v>
      </c>
      <c r="R27">
        <f t="shared" si="5"/>
        <v>130.62</v>
      </c>
      <c r="S27">
        <f t="shared" si="5"/>
        <v>130.62</v>
      </c>
      <c r="T27">
        <f t="shared" si="5"/>
        <v>217.70000000000002</v>
      </c>
      <c r="U27">
        <f t="shared" si="5"/>
        <v>1219.1200000000001</v>
      </c>
      <c r="V27">
        <f t="shared" si="5"/>
        <v>2307.62</v>
      </c>
      <c r="W27">
        <f t="shared" si="5"/>
        <v>3134.88</v>
      </c>
      <c r="X27">
        <f t="shared" si="5"/>
        <v>3004.2599999999998</v>
      </c>
      <c r="Y27">
        <f t="shared" si="5"/>
        <v>2960.7200000000003</v>
      </c>
    </row>
    <row r="28" spans="1:26" x14ac:dyDescent="0.45">
      <c r="A28" t="s">
        <v>30</v>
      </c>
      <c r="B28">
        <f>B19*3710</f>
        <v>148.4</v>
      </c>
      <c r="C28">
        <f t="shared" ref="C28:Y28" si="6">C19*3710</f>
        <v>111.3</v>
      </c>
      <c r="D28">
        <f t="shared" si="6"/>
        <v>111.3</v>
      </c>
      <c r="E28">
        <f t="shared" si="6"/>
        <v>111.3</v>
      </c>
      <c r="F28">
        <f t="shared" si="6"/>
        <v>185.5</v>
      </c>
      <c r="G28">
        <f t="shared" si="6"/>
        <v>1038.8000000000002</v>
      </c>
      <c r="H28">
        <f t="shared" si="6"/>
        <v>1966.3000000000002</v>
      </c>
      <c r="I28">
        <f t="shared" si="6"/>
        <v>2671.2</v>
      </c>
      <c r="J28">
        <f t="shared" si="6"/>
        <v>2559.8999999999996</v>
      </c>
      <c r="K28">
        <f t="shared" si="6"/>
        <v>2522.8000000000002</v>
      </c>
      <c r="L28">
        <f t="shared" si="6"/>
        <v>2226</v>
      </c>
      <c r="M28">
        <f t="shared" si="6"/>
        <v>2411.5</v>
      </c>
      <c r="N28">
        <f t="shared" si="6"/>
        <v>2374.4</v>
      </c>
      <c r="O28">
        <f t="shared" si="6"/>
        <v>2226</v>
      </c>
      <c r="P28">
        <f t="shared" si="6"/>
        <v>2040.5000000000002</v>
      </c>
      <c r="Q28">
        <f t="shared" si="6"/>
        <v>1966.3000000000002</v>
      </c>
      <c r="R28">
        <f t="shared" si="6"/>
        <v>2077.6000000000004</v>
      </c>
      <c r="S28">
        <f t="shared" si="6"/>
        <v>2485.7000000000003</v>
      </c>
      <c r="T28">
        <f t="shared" si="6"/>
        <v>2634.1</v>
      </c>
      <c r="U28">
        <f t="shared" si="6"/>
        <v>2003.4</v>
      </c>
      <c r="V28">
        <f t="shared" si="6"/>
        <v>1409.8</v>
      </c>
      <c r="W28">
        <f t="shared" si="6"/>
        <v>853.30000000000007</v>
      </c>
      <c r="X28">
        <f t="shared" si="6"/>
        <v>556.5</v>
      </c>
      <c r="Y28">
        <f t="shared" si="6"/>
        <v>185.5</v>
      </c>
    </row>
    <row r="29" spans="1:26" x14ac:dyDescent="0.45">
      <c r="A29" t="s">
        <v>31</v>
      </c>
      <c r="B29">
        <f>SUM(B22:B28)</f>
        <v>9562.56</v>
      </c>
      <c r="C29">
        <f t="shared" ref="C29:Y29" si="7">SUM(C22:C28)</f>
        <v>8123.0200000000013</v>
      </c>
      <c r="D29">
        <f t="shared" si="7"/>
        <v>7785.06</v>
      </c>
      <c r="E29">
        <f t="shared" si="7"/>
        <v>8323.08</v>
      </c>
      <c r="F29">
        <f t="shared" si="7"/>
        <v>11151.84</v>
      </c>
      <c r="G29">
        <f t="shared" si="7"/>
        <v>14613.619999999999</v>
      </c>
      <c r="H29">
        <f t="shared" si="7"/>
        <v>16779.02</v>
      </c>
      <c r="I29">
        <f t="shared" si="7"/>
        <v>17824.68</v>
      </c>
      <c r="J29">
        <f t="shared" si="7"/>
        <v>18006.800000000003</v>
      </c>
      <c r="K29">
        <f t="shared" si="7"/>
        <v>19044.099999999999</v>
      </c>
      <c r="L29">
        <f t="shared" si="7"/>
        <v>19598.98</v>
      </c>
      <c r="M29">
        <f t="shared" si="7"/>
        <v>19606.400000000001</v>
      </c>
      <c r="N29">
        <f t="shared" si="7"/>
        <v>17648.62</v>
      </c>
      <c r="O29">
        <f t="shared" si="7"/>
        <v>16107.520000000004</v>
      </c>
      <c r="P29">
        <f t="shared" si="7"/>
        <v>14780.480000000001</v>
      </c>
      <c r="Q29">
        <f t="shared" si="7"/>
        <v>15934.18</v>
      </c>
      <c r="R29">
        <f t="shared" si="7"/>
        <v>16970.36</v>
      </c>
      <c r="S29">
        <f t="shared" si="7"/>
        <v>16278.740000000002</v>
      </c>
      <c r="T29">
        <f t="shared" si="7"/>
        <v>13857.400000000003</v>
      </c>
      <c r="U29">
        <f t="shared" si="7"/>
        <v>12050.24</v>
      </c>
      <c r="V29">
        <f t="shared" si="7"/>
        <v>12297.779999999999</v>
      </c>
      <c r="W29">
        <f t="shared" si="7"/>
        <v>13463.86</v>
      </c>
      <c r="X29">
        <f t="shared" si="7"/>
        <v>13483.22</v>
      </c>
      <c r="Y29">
        <f t="shared" si="7"/>
        <v>11387.880000000001</v>
      </c>
    </row>
    <row r="30" spans="1:26" x14ac:dyDescent="0.45">
      <c r="A30" t="s">
        <v>35</v>
      </c>
      <c r="B30">
        <f>B29*8611</f>
        <v>82343204.159999996</v>
      </c>
      <c r="C30">
        <f t="shared" ref="C30:Y30" si="8">C29*8611</f>
        <v>69947325.220000014</v>
      </c>
      <c r="D30">
        <f t="shared" si="8"/>
        <v>67037151.660000004</v>
      </c>
      <c r="E30">
        <f t="shared" si="8"/>
        <v>71670041.879999995</v>
      </c>
      <c r="F30">
        <f t="shared" si="8"/>
        <v>96028494.239999995</v>
      </c>
      <c r="G30">
        <f t="shared" si="8"/>
        <v>125837881.81999999</v>
      </c>
      <c r="H30">
        <f>H29*8611</f>
        <v>144484141.22</v>
      </c>
      <c r="I30">
        <f t="shared" si="8"/>
        <v>153488319.47999999</v>
      </c>
      <c r="J30">
        <f t="shared" si="8"/>
        <v>155056554.80000001</v>
      </c>
      <c r="K30">
        <f t="shared" si="8"/>
        <v>163988745.09999999</v>
      </c>
      <c r="L30">
        <f t="shared" si="8"/>
        <v>168766816.78</v>
      </c>
      <c r="M30">
        <f t="shared" si="8"/>
        <v>168830710.40000001</v>
      </c>
      <c r="N30">
        <f t="shared" si="8"/>
        <v>151972266.81999999</v>
      </c>
      <c r="O30">
        <f t="shared" si="8"/>
        <v>138701854.72000003</v>
      </c>
      <c r="P30">
        <f t="shared" si="8"/>
        <v>127274713.28000002</v>
      </c>
      <c r="Q30">
        <f t="shared" si="8"/>
        <v>137209223.97999999</v>
      </c>
      <c r="R30">
        <f t="shared" si="8"/>
        <v>146131769.96000001</v>
      </c>
      <c r="S30">
        <f t="shared" si="8"/>
        <v>140176230.14000002</v>
      </c>
      <c r="T30">
        <f t="shared" si="8"/>
        <v>119326071.40000002</v>
      </c>
      <c r="U30">
        <f t="shared" si="8"/>
        <v>103764616.64</v>
      </c>
      <c r="V30">
        <f t="shared" si="8"/>
        <v>105896183.57999998</v>
      </c>
      <c r="W30">
        <f t="shared" si="8"/>
        <v>115937298.46000001</v>
      </c>
      <c r="X30">
        <f t="shared" si="8"/>
        <v>116104007.42</v>
      </c>
      <c r="Y30">
        <f t="shared" si="8"/>
        <v>98061034.680000007</v>
      </c>
    </row>
    <row r="31" spans="1:26" x14ac:dyDescent="0.45">
      <c r="A31" t="s">
        <v>37</v>
      </c>
      <c r="B31">
        <f>B30/(1024*1024)</f>
        <v>78.528598937988278</v>
      </c>
      <c r="C31">
        <f t="shared" ref="C31:Y31" si="9">C30/(1024*1024)</f>
        <v>66.706967563629163</v>
      </c>
      <c r="D31">
        <f t="shared" si="9"/>
        <v>63.931609783172611</v>
      </c>
      <c r="E31">
        <f t="shared" si="9"/>
        <v>68.349878196716304</v>
      </c>
      <c r="F31">
        <f t="shared" si="9"/>
        <v>91.579908599853511</v>
      </c>
      <c r="G31">
        <f t="shared" si="9"/>
        <v>120.00835592269897</v>
      </c>
      <c r="H31">
        <f t="shared" si="9"/>
        <v>137.79081460952759</v>
      </c>
      <c r="I31">
        <f t="shared" si="9"/>
        <v>146.3778681564331</v>
      </c>
      <c r="J31">
        <f t="shared" si="9"/>
        <v>147.87345390319825</v>
      </c>
      <c r="K31">
        <f t="shared" si="9"/>
        <v>156.39185438156127</v>
      </c>
      <c r="L31">
        <f t="shared" si="9"/>
        <v>160.94857862472534</v>
      </c>
      <c r="M31">
        <f t="shared" si="9"/>
        <v>161.00951232910157</v>
      </c>
      <c r="N31">
        <f t="shared" si="9"/>
        <v>144.93204767227172</v>
      </c>
      <c r="O31">
        <f t="shared" si="9"/>
        <v>132.27639648437503</v>
      </c>
      <c r="P31">
        <f t="shared" si="9"/>
        <v>121.37862518310548</v>
      </c>
      <c r="Q31">
        <f t="shared" si="9"/>
        <v>130.85291288375853</v>
      </c>
      <c r="R31">
        <f t="shared" si="9"/>
        <v>139.36211582183839</v>
      </c>
      <c r="S31">
        <f t="shared" si="9"/>
        <v>133.68247045516969</v>
      </c>
      <c r="T31">
        <f t="shared" si="9"/>
        <v>113.7982095718384</v>
      </c>
      <c r="U31">
        <f t="shared" si="9"/>
        <v>98.957649841308594</v>
      </c>
      <c r="V31">
        <f t="shared" si="9"/>
        <v>100.99047048568724</v>
      </c>
      <c r="W31">
        <f t="shared" si="9"/>
        <v>110.56642385482789</v>
      </c>
      <c r="X31">
        <f t="shared" si="9"/>
        <v>110.72540990829468</v>
      </c>
      <c r="Y31">
        <f t="shared" si="9"/>
        <v>93.518290214538581</v>
      </c>
    </row>
    <row r="32" spans="1:26" x14ac:dyDescent="0.45">
      <c r="A32" s="3" t="s">
        <v>36</v>
      </c>
      <c r="B32" s="3"/>
      <c r="C32" s="3"/>
      <c r="D32" s="3"/>
    </row>
    <row r="33" spans="1:25" x14ac:dyDescent="0.45">
      <c r="A33" t="s">
        <v>38</v>
      </c>
      <c r="B33">
        <f>B31/1250</f>
        <v>6.2822879150390629E-2</v>
      </c>
      <c r="C33">
        <f t="shared" ref="C33:Y33" si="10">C31/1250</f>
        <v>5.3365574050903329E-2</v>
      </c>
      <c r="D33">
        <f t="shared" si="10"/>
        <v>5.1145287826538086E-2</v>
      </c>
      <c r="E33">
        <f t="shared" si="10"/>
        <v>5.4679902557373046E-2</v>
      </c>
      <c r="F33">
        <f t="shared" si="10"/>
        <v>7.3263926879882812E-2</v>
      </c>
      <c r="G33">
        <f t="shared" si="10"/>
        <v>9.6006684738159168E-2</v>
      </c>
      <c r="H33">
        <f t="shared" si="10"/>
        <v>0.11023265168762207</v>
      </c>
      <c r="I33">
        <f t="shared" si="10"/>
        <v>0.11710229452514648</v>
      </c>
      <c r="J33">
        <f t="shared" si="10"/>
        <v>0.1182987631225586</v>
      </c>
      <c r="K33">
        <f t="shared" si="10"/>
        <v>0.12511348350524901</v>
      </c>
      <c r="L33">
        <f t="shared" si="10"/>
        <v>0.12875886289978028</v>
      </c>
      <c r="M33">
        <f t="shared" si="10"/>
        <v>0.12880760986328124</v>
      </c>
      <c r="N33">
        <f t="shared" si="10"/>
        <v>0.11594563813781737</v>
      </c>
      <c r="O33">
        <f t="shared" si="10"/>
        <v>0.10582111718750002</v>
      </c>
      <c r="P33">
        <f t="shared" si="10"/>
        <v>9.7102900146484386E-2</v>
      </c>
      <c r="Q33">
        <f t="shared" si="10"/>
        <v>0.10468233030700683</v>
      </c>
      <c r="R33">
        <f t="shared" si="10"/>
        <v>0.1114896926574707</v>
      </c>
      <c r="S33">
        <f t="shared" si="10"/>
        <v>0.10694597636413575</v>
      </c>
      <c r="T33">
        <f t="shared" si="10"/>
        <v>9.1038567657470718E-2</v>
      </c>
      <c r="U33">
        <f t="shared" si="10"/>
        <v>7.9166119873046878E-2</v>
      </c>
      <c r="V33">
        <f t="shared" si="10"/>
        <v>8.0792376388549789E-2</v>
      </c>
      <c r="W33">
        <f t="shared" si="10"/>
        <v>8.8453139083862306E-2</v>
      </c>
      <c r="X33">
        <f t="shared" si="10"/>
        <v>8.8580327926635741E-2</v>
      </c>
      <c r="Y33">
        <f t="shared" si="10"/>
        <v>7.4814632171630868E-2</v>
      </c>
    </row>
    <row r="34" spans="1:25" x14ac:dyDescent="0.45">
      <c r="A34" t="s">
        <v>51</v>
      </c>
      <c r="B34">
        <f>MAX(B31:Y31)</f>
        <v>161.00951232910157</v>
      </c>
    </row>
    <row r="35" spans="1:25" x14ac:dyDescent="0.45">
      <c r="A35" t="s">
        <v>52</v>
      </c>
      <c r="B35">
        <f>MAX(B33:Y33)</f>
        <v>0.12880760986328124</v>
      </c>
    </row>
    <row r="36" spans="1:25" x14ac:dyDescent="0.45">
      <c r="A36" t="s">
        <v>55</v>
      </c>
      <c r="B36">
        <f>MAX(B29:Y29)</f>
        <v>19606.400000000001</v>
      </c>
    </row>
    <row r="38" spans="1:25" x14ac:dyDescent="0.45">
      <c r="A38" t="s">
        <v>50</v>
      </c>
      <c r="B38">
        <f>1.25*0.8</f>
        <v>1</v>
      </c>
    </row>
    <row r="39" spans="1:25" x14ac:dyDescent="0.45">
      <c r="A39" t="s">
        <v>39</v>
      </c>
      <c r="E39">
        <f>8611/(1024*1024)</f>
        <v>8.2120895385742188E-3</v>
      </c>
    </row>
    <row r="40" spans="1:25" x14ac:dyDescent="0.45">
      <c r="A40">
        <f>15*(8+2592*1944*2*(0.07/8))</f>
        <v>1322817.6000000001</v>
      </c>
      <c r="B40">
        <f>10*(8+2592*1944*2*(0.07/8))</f>
        <v>881878.40000000014</v>
      </c>
      <c r="C40" t="s">
        <v>53</v>
      </c>
    </row>
    <row r="41" spans="1:25" x14ac:dyDescent="0.45">
      <c r="A41">
        <f>A40/(1024*1024)</f>
        <v>1.2615371704101563</v>
      </c>
      <c r="B41">
        <f>B40/(1024*1024)</f>
        <v>0.84102478027343763</v>
      </c>
      <c r="C41">
        <f>B41+E39</f>
        <v>0.84923686981201185</v>
      </c>
    </row>
    <row r="44" spans="1:25" x14ac:dyDescent="0.45">
      <c r="A44" t="s">
        <v>40</v>
      </c>
    </row>
    <row r="45" spans="1:25" x14ac:dyDescent="0.45">
      <c r="B45">
        <f>10*(8+2592*1944*4*(0.07/8))</f>
        <v>1763676.8000000003</v>
      </c>
      <c r="C45">
        <f>4*(8+2592*1944*4*(0.07/8))</f>
        <v>705470.72000000009</v>
      </c>
      <c r="D45" t="s">
        <v>54</v>
      </c>
    </row>
    <row r="46" spans="1:25" x14ac:dyDescent="0.45">
      <c r="B46">
        <f>B45/(1024*1024)</f>
        <v>1.6819732666015628</v>
      </c>
      <c r="C46">
        <f>C45/(1024*1024)</f>
        <v>0.67278930664062508</v>
      </c>
      <c r="D46">
        <f>C46+E39</f>
        <v>0.6810013961791993</v>
      </c>
    </row>
    <row r="51" spans="1:3" x14ac:dyDescent="0.45">
      <c r="A51" t="s">
        <v>41</v>
      </c>
      <c r="B51">
        <f>1024*1024</f>
        <v>1048576</v>
      </c>
    </row>
    <row r="52" spans="1:3" x14ac:dyDescent="0.45">
      <c r="A52" t="s">
        <v>42</v>
      </c>
      <c r="B52" t="s">
        <v>43</v>
      </c>
    </row>
    <row r="53" spans="1:3" x14ac:dyDescent="0.45">
      <c r="A53" t="s">
        <v>44</v>
      </c>
      <c r="B53">
        <v>15</v>
      </c>
    </row>
    <row r="54" spans="1:3" x14ac:dyDescent="0.45">
      <c r="A54" t="s">
        <v>45</v>
      </c>
      <c r="B54">
        <v>30</v>
      </c>
    </row>
    <row r="55" spans="1:3" x14ac:dyDescent="0.45">
      <c r="A55" t="s">
        <v>46</v>
      </c>
      <c r="B55">
        <v>45</v>
      </c>
    </row>
    <row r="56" spans="1:3" x14ac:dyDescent="0.45">
      <c r="A56" t="s">
        <v>47</v>
      </c>
      <c r="B56">
        <v>60</v>
      </c>
    </row>
    <row r="57" spans="1:3" x14ac:dyDescent="0.45">
      <c r="A57" t="s">
        <v>48</v>
      </c>
      <c r="B57">
        <v>90</v>
      </c>
    </row>
    <row r="58" spans="1:3" x14ac:dyDescent="0.45">
      <c r="A58" t="s">
        <v>49</v>
      </c>
      <c r="B58">
        <v>120</v>
      </c>
    </row>
    <row r="62" spans="1:3" x14ac:dyDescent="0.45">
      <c r="A62" t="s">
        <v>39</v>
      </c>
    </row>
    <row r="63" spans="1:3" x14ac:dyDescent="0.45">
      <c r="A63">
        <v>19606.400000000001</v>
      </c>
    </row>
    <row r="64" spans="1:3" x14ac:dyDescent="0.45">
      <c r="A64">
        <f>C41*A63</f>
        <v>16650.47776428223</v>
      </c>
      <c r="B64">
        <f>A64/1250</f>
        <v>13.320382211425784</v>
      </c>
      <c r="C64">
        <v>14</v>
      </c>
    </row>
    <row r="66" spans="1:17" x14ac:dyDescent="0.45">
      <c r="A66" t="s">
        <v>40</v>
      </c>
    </row>
    <row r="67" spans="1:17" x14ac:dyDescent="0.45">
      <c r="A67">
        <v>19606.400000000001</v>
      </c>
    </row>
    <row r="68" spans="1:17" x14ac:dyDescent="0.45">
      <c r="A68">
        <f>A67*D46</f>
        <v>13351.985774047855</v>
      </c>
      <c r="B68">
        <f>A68/1250</f>
        <v>10.681588619238283</v>
      </c>
      <c r="C68">
        <v>11</v>
      </c>
    </row>
    <row r="72" spans="1:17" ht="14.65" thickBot="1" x14ac:dyDescent="0.5"/>
    <row r="73" spans="1:17" ht="14.65" thickBot="1" x14ac:dyDescent="0.5">
      <c r="P73" s="4"/>
      <c r="Q73" s="5"/>
    </row>
    <row r="74" spans="1:17" ht="14.65" thickBot="1" x14ac:dyDescent="0.5">
      <c r="P74" s="6"/>
      <c r="Q74" s="7"/>
    </row>
    <row r="75" spans="1:17" ht="14.65" thickBot="1" x14ac:dyDescent="0.5">
      <c r="P75" s="6"/>
      <c r="Q75" s="7"/>
    </row>
    <row r="76" spans="1:17" ht="14.65" thickBot="1" x14ac:dyDescent="0.5">
      <c r="P76" s="6"/>
      <c r="Q76" s="7"/>
    </row>
    <row r="77" spans="1:17" ht="14.65" thickBot="1" x14ac:dyDescent="0.5">
      <c r="P77" s="6"/>
      <c r="Q77" s="7"/>
    </row>
    <row r="78" spans="1:17" ht="14.65" thickBot="1" x14ac:dyDescent="0.5">
      <c r="P78" s="6"/>
      <c r="Q78" s="7"/>
    </row>
    <row r="79" spans="1:17" ht="14.65" thickBot="1" x14ac:dyDescent="0.5">
      <c r="P79" s="6"/>
      <c r="Q79" s="7"/>
    </row>
    <row r="80" spans="1:17" ht="14.65" thickBot="1" x14ac:dyDescent="0.5">
      <c r="P80" s="6"/>
      <c r="Q80" s="7"/>
    </row>
    <row r="92" spans="4:27" x14ac:dyDescent="0.45">
      <c r="D92">
        <v>9562.56</v>
      </c>
      <c r="E92">
        <v>8123.02</v>
      </c>
      <c r="F92">
        <v>7785.06</v>
      </c>
      <c r="G92">
        <v>8323.08</v>
      </c>
      <c r="H92">
        <v>11151.84</v>
      </c>
      <c r="I92">
        <v>14613.62</v>
      </c>
      <c r="J92">
        <v>16779.02</v>
      </c>
      <c r="K92">
        <v>17824.68</v>
      </c>
      <c r="L92">
        <v>18006.8</v>
      </c>
      <c r="M92">
        <v>19044.099999999999</v>
      </c>
      <c r="N92">
        <v>19598.98</v>
      </c>
      <c r="O92">
        <v>19606.400000000001</v>
      </c>
      <c r="P92">
        <v>17648.62</v>
      </c>
      <c r="Q92">
        <v>16107.52</v>
      </c>
      <c r="R92">
        <v>14780.48</v>
      </c>
      <c r="S92">
        <v>15934.18</v>
      </c>
      <c r="T92">
        <v>16970.36</v>
      </c>
      <c r="U92">
        <v>16278.74</v>
      </c>
      <c r="V92">
        <v>13857.4</v>
      </c>
      <c r="W92">
        <v>12050.24</v>
      </c>
      <c r="X92">
        <v>12297.78</v>
      </c>
      <c r="Y92">
        <v>13463.86</v>
      </c>
      <c r="Z92">
        <v>13483.22</v>
      </c>
      <c r="AA92">
        <v>11387.88</v>
      </c>
    </row>
  </sheetData>
  <mergeCells count="1">
    <mergeCell ref="A32:D3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肖天硕</dc:creator>
  <cp:lastModifiedBy>肖 天硕</cp:lastModifiedBy>
  <dcterms:created xsi:type="dcterms:W3CDTF">2015-06-05T18:17:20Z</dcterms:created>
  <dcterms:modified xsi:type="dcterms:W3CDTF">2023-04-16T21:19:18Z</dcterms:modified>
</cp:coreProperties>
</file>