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6" i="1" l="1"/>
  <c r="I7" i="1"/>
  <c r="I8" i="1"/>
  <c r="I9" i="1"/>
  <c r="I5" i="1"/>
  <c r="H6" i="1"/>
  <c r="H7" i="1"/>
  <c r="H8" i="1"/>
  <c r="H9" i="1"/>
  <c r="H5" i="1"/>
  <c r="D6" i="1"/>
  <c r="D7" i="1"/>
  <c r="D8" i="1"/>
  <c r="D9" i="1"/>
  <c r="D5" i="1"/>
  <c r="F6" i="1" l="1"/>
  <c r="F7" i="1"/>
  <c r="F8" i="1"/>
  <c r="F9" i="1"/>
  <c r="F5" i="1"/>
  <c r="J5" i="1"/>
  <c r="G5" i="1"/>
  <c r="J49" i="1"/>
  <c r="J48" i="1"/>
  <c r="J47" i="1"/>
  <c r="J46" i="1"/>
  <c r="K42" i="1"/>
  <c r="L42" i="1" s="1"/>
  <c r="M42" i="1" s="1"/>
  <c r="N42" i="1" s="1"/>
  <c r="O42" i="1" s="1"/>
  <c r="P42" i="1" s="1"/>
  <c r="Q42" i="1" s="1"/>
  <c r="R42" i="1" s="1"/>
  <c r="S42" i="1" s="1"/>
  <c r="K43" i="1"/>
  <c r="L43" i="1" s="1"/>
  <c r="M43" i="1" s="1"/>
  <c r="N43" i="1" s="1"/>
  <c r="O43" i="1" s="1"/>
  <c r="P43" i="1" s="1"/>
  <c r="Q43" i="1" s="1"/>
  <c r="R43" i="1" s="1"/>
  <c r="S43" i="1" s="1"/>
  <c r="K44" i="1"/>
  <c r="L44" i="1"/>
  <c r="M44" i="1" s="1"/>
  <c r="N44" i="1" s="1"/>
  <c r="O44" i="1" s="1"/>
  <c r="P44" i="1" s="1"/>
  <c r="Q44" i="1" s="1"/>
  <c r="R44" i="1" s="1"/>
  <c r="S44" i="1" s="1"/>
  <c r="N41" i="1"/>
  <c r="O41" i="1"/>
  <c r="P41" i="1" s="1"/>
  <c r="Q41" i="1" s="1"/>
  <c r="R41" i="1" s="1"/>
  <c r="S41" i="1" s="1"/>
  <c r="M41" i="1"/>
  <c r="L41" i="1"/>
  <c r="K41" i="1"/>
  <c r="J42" i="1"/>
  <c r="J43" i="1"/>
  <c r="J44" i="1"/>
  <c r="J41" i="1"/>
  <c r="G6" i="1"/>
  <c r="G7" i="1"/>
  <c r="G8" i="1"/>
  <c r="G9" i="1"/>
</calcChain>
</file>

<file path=xl/sharedStrings.xml><?xml version="1.0" encoding="utf-8"?>
<sst xmlns="http://schemas.openxmlformats.org/spreadsheetml/2006/main" count="10" uniqueCount="6">
  <si>
    <t>距离cm</t>
    <phoneticPr fontId="1" type="noConversion"/>
  </si>
  <si>
    <t>电压V</t>
    <phoneticPr fontId="1" type="noConversion"/>
  </si>
  <si>
    <t>y=(-x+4069)/64</t>
    <phoneticPr fontId="1" type="noConversion"/>
  </si>
  <si>
    <t>y=(-3*x+10508)/128</t>
    <phoneticPr fontId="1" type="noConversion"/>
  </si>
  <si>
    <t>y=(-43*x+82667)/512</t>
    <phoneticPr fontId="1" type="noConversion"/>
  </si>
  <si>
    <t>y=(-27*x+32673)/128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</si>
</sst>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0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Sheet1!$F$5:$F$9</c:f>
              <c:numCache>
                <c:formatCode>General</c:formatCode>
                <c:ptCount val="5"/>
                <c:pt idx="0">
                  <c:v>0.4081632653061224</c:v>
                </c:pt>
                <c:pt idx="1">
                  <c:v>0.48309178743961356</c:v>
                </c:pt>
                <c:pt idx="2">
                  <c:v>0.93457943925233644</c:v>
                </c:pt>
                <c:pt idx="3">
                  <c:v>1.6949152542372883</c:v>
                </c:pt>
                <c:pt idx="4">
                  <c:v>2.5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1.2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8614544"/>
        <c:axId val="-418610192"/>
      </c:scatterChart>
      <c:valAx>
        <c:axId val="-41861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8610192"/>
        <c:crosses val="autoZero"/>
        <c:crossBetween val="midCat"/>
      </c:valAx>
      <c:valAx>
        <c:axId val="-4186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861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Sheet1!$H$5:$H$9</c:f>
              <c:numCache>
                <c:formatCode>General</c:formatCode>
                <c:ptCount val="5"/>
                <c:pt idx="0">
                  <c:v>3.2884247448979585E-4</c:v>
                </c:pt>
                <c:pt idx="1">
                  <c:v>3.8920969202898556E-4</c:v>
                </c:pt>
                <c:pt idx="2">
                  <c:v>7.5295706775700927E-4</c:v>
                </c:pt>
                <c:pt idx="3">
                  <c:v>1.3655323093220337E-3</c:v>
                </c:pt>
                <c:pt idx="4">
                  <c:v>2.0141601562499996E-3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12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8604208"/>
        <c:axId val="-418603664"/>
      </c:scatterChart>
      <c:valAx>
        <c:axId val="-41860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8603664"/>
        <c:crosses val="autoZero"/>
        <c:crossBetween val="midCat"/>
      </c:valAx>
      <c:valAx>
        <c:axId val="-4186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860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149225</xdr:colOff>
      <xdr:row>6</xdr:row>
      <xdr:rowOff>174625</xdr:rowOff>
    </xdr:from>
    <xdr:to>
      <xdr:col>19</xdr:col>
      <xdr:colOff>454025</xdr:colOff>
      <xdr:row>22</xdr:row>
      <xdr:rowOff>73025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263525</xdr:colOff>
      <xdr:row>12</xdr:row>
      <xdr:rowOff>34925</xdr:rowOff>
    </xdr:from>
    <xdr:to>
      <xdr:col>9</xdr:col>
      <xdr:colOff>511175</xdr:colOff>
      <xdr:row>27</xdr:row>
      <xdr:rowOff>111125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49"/>
  <sheetViews>
    <sheetView tabSelected="1" workbookViewId="0">
      <selection activeCell="K22" sqref="K22"/>
    </sheetView>
  </sheetViews>
  <sheetFormatPr defaultRowHeight="14" x14ac:dyDescent="0.25"/>
  <cols>
    <col min="7" max="7" width="9.54296875" customWidth="1"/>
  </cols>
  <sheetData>
    <row r="4" spans="3:11" x14ac:dyDescent="0.25">
      <c r="C4" t="s">
        <v>0</v>
      </c>
      <c r="E4" t="s">
        <v>1</v>
      </c>
    </row>
    <row r="5" spans="3:11" x14ac:dyDescent="0.25">
      <c r="C5">
        <v>1.2</v>
      </c>
      <c r="D5">
        <f>C5*10</f>
        <v>12</v>
      </c>
      <c r="E5">
        <v>2.4500000000000002</v>
      </c>
      <c r="F5">
        <f>1/E5</f>
        <v>0.4081632653061224</v>
      </c>
      <c r="G5">
        <f>E5*4096/3.3</f>
        <v>3040.9696969696975</v>
      </c>
      <c r="H5">
        <f>1/G5</f>
        <v>3.2884247448979585E-4</v>
      </c>
      <c r="I5">
        <f>81269/G5-12</f>
        <v>14.72469905931122</v>
      </c>
      <c r="J5">
        <f>C6-C5</f>
        <v>0.8</v>
      </c>
      <c r="K5" t="s">
        <v>2</v>
      </c>
    </row>
    <row r="6" spans="3:11" x14ac:dyDescent="0.25">
      <c r="C6">
        <v>2</v>
      </c>
      <c r="D6">
        <f t="shared" ref="D6:D9" si="0">C6*10</f>
        <v>20</v>
      </c>
      <c r="E6">
        <v>2.0699999999999998</v>
      </c>
      <c r="F6">
        <f t="shared" ref="F6:F9" si="1">1/E6</f>
        <v>0.48309178743961356</v>
      </c>
      <c r="G6">
        <f t="shared" ref="G6:G9" si="2">E6*4096/3.3</f>
        <v>2569.3090909090906</v>
      </c>
      <c r="H6">
        <f t="shared" ref="H6:H9" si="3">1/G6</f>
        <v>3.8920969202898556E-4</v>
      </c>
      <c r="I6">
        <f t="shared" ref="I6:I9" si="4">81269/G6-12</f>
        <v>19.630682461503628</v>
      </c>
      <c r="K6" t="s">
        <v>3</v>
      </c>
    </row>
    <row r="7" spans="3:11" x14ac:dyDescent="0.25">
      <c r="C7">
        <v>5</v>
      </c>
      <c r="D7">
        <f t="shared" si="0"/>
        <v>50</v>
      </c>
      <c r="E7">
        <v>1.07</v>
      </c>
      <c r="F7">
        <f t="shared" si="1"/>
        <v>0.93457943925233644</v>
      </c>
      <c r="G7">
        <f t="shared" si="2"/>
        <v>1328.0969696969698</v>
      </c>
      <c r="H7">
        <f t="shared" si="3"/>
        <v>7.5295706775700927E-4</v>
      </c>
      <c r="I7">
        <f t="shared" si="4"/>
        <v>49.192067939544387</v>
      </c>
      <c r="K7" t="s">
        <v>4</v>
      </c>
    </row>
    <row r="8" spans="3:11" x14ac:dyDescent="0.25">
      <c r="C8">
        <v>10</v>
      </c>
      <c r="D8">
        <f t="shared" si="0"/>
        <v>100</v>
      </c>
      <c r="E8">
        <v>0.59</v>
      </c>
      <c r="F8">
        <f t="shared" si="1"/>
        <v>1.6949152542372883</v>
      </c>
      <c r="G8">
        <f t="shared" si="2"/>
        <v>732.31515151515157</v>
      </c>
      <c r="H8">
        <f t="shared" si="3"/>
        <v>1.3655323093220337E-3</v>
      </c>
      <c r="I8">
        <f t="shared" si="4"/>
        <v>98.975445246292367</v>
      </c>
      <c r="K8" t="s">
        <v>5</v>
      </c>
    </row>
    <row r="9" spans="3:11" x14ac:dyDescent="0.25">
      <c r="C9">
        <v>15</v>
      </c>
      <c r="D9">
        <f t="shared" si="0"/>
        <v>150</v>
      </c>
      <c r="E9">
        <v>0.4</v>
      </c>
      <c r="F9">
        <f t="shared" si="1"/>
        <v>2.5</v>
      </c>
      <c r="G9">
        <f t="shared" si="2"/>
        <v>496.48484848484856</v>
      </c>
      <c r="H9">
        <f t="shared" si="3"/>
        <v>2.0141601562499996E-3</v>
      </c>
      <c r="I9">
        <f t="shared" si="4"/>
        <v>151.68878173828122</v>
      </c>
    </row>
    <row r="40" spans="9:19" x14ac:dyDescent="0.25">
      <c r="K40">
        <v>2</v>
      </c>
      <c r="L40">
        <v>4</v>
      </c>
      <c r="M40">
        <v>8</v>
      </c>
      <c r="N40">
        <v>16</v>
      </c>
      <c r="O40">
        <v>32</v>
      </c>
      <c r="P40">
        <v>64</v>
      </c>
      <c r="Q40">
        <v>128</v>
      </c>
      <c r="R40">
        <v>256</v>
      </c>
      <c r="S40">
        <v>512</v>
      </c>
    </row>
    <row r="41" spans="9:19" x14ac:dyDescent="0.25">
      <c r="I41">
        <v>1.6999999999999999E-3</v>
      </c>
      <c r="J41">
        <f>I41*10</f>
        <v>1.6999999999999998E-2</v>
      </c>
      <c r="K41">
        <f>J41*2</f>
        <v>3.3999999999999996E-2</v>
      </c>
      <c r="L41">
        <f>K41*2</f>
        <v>6.7999999999999991E-2</v>
      </c>
      <c r="M41">
        <f>L41*2</f>
        <v>0.13599999999999998</v>
      </c>
      <c r="N41">
        <f t="shared" ref="N41:S41" si="5">M41*2</f>
        <v>0.27199999999999996</v>
      </c>
      <c r="O41">
        <f t="shared" si="5"/>
        <v>0.54399999999999993</v>
      </c>
      <c r="P41">
        <f t="shared" si="5"/>
        <v>1.0879999999999999</v>
      </c>
      <c r="Q41">
        <f t="shared" si="5"/>
        <v>2.1759999999999997</v>
      </c>
      <c r="R41">
        <f t="shared" si="5"/>
        <v>4.3519999999999994</v>
      </c>
      <c r="S41">
        <f t="shared" si="5"/>
        <v>8.7039999999999988</v>
      </c>
    </row>
    <row r="42" spans="9:19" x14ac:dyDescent="0.25">
      <c r="I42">
        <v>2.3999999999999998E-3</v>
      </c>
      <c r="J42">
        <f t="shared" ref="J42:J44" si="6">I42*10</f>
        <v>2.3999999999999997E-2</v>
      </c>
      <c r="K42">
        <f t="shared" ref="K42:S42" si="7">J42*2</f>
        <v>4.7999999999999994E-2</v>
      </c>
      <c r="L42">
        <f t="shared" si="7"/>
        <v>9.5999999999999988E-2</v>
      </c>
      <c r="M42">
        <f t="shared" si="7"/>
        <v>0.19199999999999998</v>
      </c>
      <c r="N42">
        <f t="shared" si="7"/>
        <v>0.38399999999999995</v>
      </c>
      <c r="O42">
        <f t="shared" si="7"/>
        <v>0.7679999999999999</v>
      </c>
      <c r="P42">
        <f t="shared" si="7"/>
        <v>1.5359999999999998</v>
      </c>
      <c r="Q42">
        <f t="shared" si="7"/>
        <v>3.0719999999999996</v>
      </c>
      <c r="R42">
        <f t="shared" si="7"/>
        <v>6.1439999999999992</v>
      </c>
      <c r="S42">
        <f t="shared" si="7"/>
        <v>12.287999999999998</v>
      </c>
    </row>
    <row r="43" spans="9:19" x14ac:dyDescent="0.25">
      <c r="I43">
        <v>8.3999999999999995E-3</v>
      </c>
      <c r="J43">
        <f t="shared" si="6"/>
        <v>8.3999999999999991E-2</v>
      </c>
      <c r="K43">
        <f t="shared" ref="K43:S43" si="8">J43*2</f>
        <v>0.16799999999999998</v>
      </c>
      <c r="L43">
        <f t="shared" si="8"/>
        <v>0.33599999999999997</v>
      </c>
      <c r="M43">
        <f t="shared" si="8"/>
        <v>0.67199999999999993</v>
      </c>
      <c r="N43">
        <f t="shared" si="8"/>
        <v>1.3439999999999999</v>
      </c>
      <c r="O43">
        <f t="shared" si="8"/>
        <v>2.6879999999999997</v>
      </c>
      <c r="P43">
        <f t="shared" si="8"/>
        <v>5.3759999999999994</v>
      </c>
      <c r="Q43">
        <f t="shared" si="8"/>
        <v>10.751999999999999</v>
      </c>
      <c r="R43">
        <f t="shared" si="8"/>
        <v>21.503999999999998</v>
      </c>
      <c r="S43">
        <f t="shared" si="8"/>
        <v>43.007999999999996</v>
      </c>
    </row>
    <row r="44" spans="9:19" x14ac:dyDescent="0.25">
      <c r="I44">
        <v>2.12E-2</v>
      </c>
      <c r="J44">
        <f t="shared" si="6"/>
        <v>0.21199999999999999</v>
      </c>
      <c r="K44">
        <f t="shared" ref="K44:S44" si="9">J44*2</f>
        <v>0.42399999999999999</v>
      </c>
      <c r="L44">
        <f t="shared" si="9"/>
        <v>0.84799999999999998</v>
      </c>
      <c r="M44">
        <f t="shared" si="9"/>
        <v>1.696</v>
      </c>
      <c r="N44">
        <f t="shared" si="9"/>
        <v>3.3919999999999999</v>
      </c>
      <c r="O44">
        <f t="shared" si="9"/>
        <v>6.7839999999999998</v>
      </c>
      <c r="P44">
        <f t="shared" si="9"/>
        <v>13.568</v>
      </c>
      <c r="Q44">
        <f t="shared" si="9"/>
        <v>27.135999999999999</v>
      </c>
      <c r="R44">
        <f t="shared" si="9"/>
        <v>54.271999999999998</v>
      </c>
      <c r="S44">
        <f t="shared" si="9"/>
        <v>108.544</v>
      </c>
    </row>
    <row r="46" spans="9:19" x14ac:dyDescent="0.25">
      <c r="I46">
        <v>6.3578999999999999</v>
      </c>
      <c r="J46">
        <f>I46*64*10</f>
        <v>4069.056</v>
      </c>
      <c r="K46">
        <v>4069</v>
      </c>
      <c r="M46" t="s">
        <v>2</v>
      </c>
    </row>
    <row r="47" spans="9:19" x14ac:dyDescent="0.25">
      <c r="I47">
        <v>8.2100000000000009</v>
      </c>
      <c r="J47">
        <f>I47*128*10</f>
        <v>10508.800000000001</v>
      </c>
      <c r="K47">
        <v>10508</v>
      </c>
      <c r="M47" t="s">
        <v>3</v>
      </c>
    </row>
    <row r="48" spans="9:19" x14ac:dyDescent="0.25">
      <c r="I48">
        <v>16.146000000000001</v>
      </c>
      <c r="J48">
        <f>I48*512*10</f>
        <v>82667.520000000004</v>
      </c>
      <c r="K48">
        <v>82667</v>
      </c>
      <c r="M48" t="s">
        <v>4</v>
      </c>
    </row>
    <row r="49" spans="9:13" x14ac:dyDescent="0.25">
      <c r="I49">
        <v>25.526</v>
      </c>
      <c r="J49">
        <f>I49*128*10</f>
        <v>32673.279999999999</v>
      </c>
      <c r="K49">
        <v>32673</v>
      </c>
      <c r="M49" t="s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2017-07-07T13:50:21Z</dcterms:modified>
</cp:coreProperties>
</file>