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Volumes/GoogleDrive/My Drive/Dashboard/"/>
    </mc:Choice>
  </mc:AlternateContent>
  <xr:revisionPtr revIDLastSave="0" documentId="8_{59F08FF9-2698-394D-975F-533086509CEB}" xr6:coauthVersionLast="47" xr6:coauthVersionMax="47" xr10:uidLastSave="{00000000-0000-0000-0000-000000000000}"/>
  <bookViews>
    <workbookView xWindow="13760" yWindow="460" windowWidth="15040" windowHeight="15940" xr2:uid="{00000000-000D-0000-FFFF-FFFF00000000}"/>
  </bookViews>
  <sheets>
    <sheet name="by location" sheetId="3" r:id="rId1"/>
    <sheet name="Figur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2" i="3" l="1"/>
  <c r="AG152" i="3" s="1"/>
  <c r="AF152" i="3"/>
  <c r="AH152" i="3" s="1"/>
  <c r="AE153" i="3"/>
  <c r="AG153" i="3" s="1"/>
  <c r="AF153" i="3"/>
  <c r="AH153" i="3" s="1"/>
  <c r="AE200" i="3"/>
  <c r="AG200" i="3" s="1"/>
  <c r="AF200" i="3"/>
  <c r="AH200" i="3" s="1"/>
  <c r="AE201" i="3"/>
  <c r="AG201" i="3" s="1"/>
  <c r="AF201" i="3"/>
  <c r="AH201" i="3" s="1"/>
  <c r="AE227" i="3"/>
  <c r="AG227" i="3" s="1"/>
  <c r="AF227" i="3"/>
  <c r="AH227" i="3" s="1"/>
  <c r="AE228" i="3"/>
  <c r="AG228" i="3" s="1"/>
  <c r="AF228" i="3"/>
  <c r="AH228" i="3" s="1"/>
  <c r="AE256" i="3"/>
  <c r="AG256" i="3" s="1"/>
  <c r="AF256" i="3"/>
  <c r="AH256" i="3" s="1"/>
  <c r="AE257" i="3"/>
  <c r="AF257" i="3"/>
  <c r="AH257" i="3" s="1"/>
  <c r="AG257" i="3"/>
  <c r="X256" i="3"/>
  <c r="Y256" i="3"/>
  <c r="AA256" i="3" s="1"/>
  <c r="Z256" i="3"/>
  <c r="X257" i="3"/>
  <c r="Z257" i="3" s="1"/>
  <c r="Y257" i="3"/>
  <c r="AA257" i="3" s="1"/>
  <c r="X227" i="3"/>
  <c r="Z227" i="3" s="1"/>
  <c r="Y227" i="3"/>
  <c r="AA227" i="3" s="1"/>
  <c r="X228" i="3"/>
  <c r="Z228" i="3" s="1"/>
  <c r="Y228" i="3"/>
  <c r="AA228" i="3" s="1"/>
  <c r="X200" i="3"/>
  <c r="Z200" i="3" s="1"/>
  <c r="Y200" i="3"/>
  <c r="AA200" i="3" s="1"/>
  <c r="X201" i="3"/>
  <c r="Z201" i="3" s="1"/>
  <c r="Y201" i="3"/>
  <c r="AA201" i="3" s="1"/>
  <c r="X152" i="3"/>
  <c r="Z152" i="3" s="1"/>
  <c r="Y152" i="3"/>
  <c r="AA152" i="3" s="1"/>
  <c r="X153" i="3"/>
  <c r="Z153" i="3" s="1"/>
  <c r="Y153" i="3"/>
  <c r="AA153" i="3" s="1"/>
  <c r="X70" i="3"/>
  <c r="Z70" i="3" s="1"/>
  <c r="Y70" i="3"/>
  <c r="AA70" i="3" s="1"/>
  <c r="X71" i="3"/>
  <c r="Z71" i="3" s="1"/>
  <c r="Y71" i="3"/>
  <c r="AA71" i="3"/>
  <c r="AF70" i="3"/>
  <c r="AH70" i="3" s="1"/>
  <c r="AF71" i="3"/>
  <c r="AH71" i="3" s="1"/>
  <c r="AE70" i="3"/>
  <c r="AG70" i="3" s="1"/>
  <c r="AE71" i="3"/>
  <c r="AG71" i="3" s="1"/>
  <c r="R270" i="3"/>
  <c r="T270" i="3" s="1"/>
  <c r="L270" i="3"/>
  <c r="N270" i="3" s="1"/>
  <c r="R241" i="3"/>
  <c r="T241" i="3" s="1"/>
  <c r="L241" i="3"/>
  <c r="N241" i="3" s="1"/>
  <c r="R212" i="3"/>
  <c r="T212" i="3" s="1"/>
  <c r="AE212" i="3" s="1"/>
  <c r="AG212" i="3" s="1"/>
  <c r="L212" i="3"/>
  <c r="N212" i="3" s="1"/>
  <c r="X212" i="3" s="1"/>
  <c r="Z212" i="3" s="1"/>
  <c r="R168" i="3"/>
  <c r="T168" i="3" s="1"/>
  <c r="L168" i="3"/>
  <c r="N168" i="3" s="1"/>
  <c r="X168" i="3" s="1"/>
  <c r="Z168" i="3" s="1"/>
  <c r="R85" i="3"/>
  <c r="T85" i="3" s="1"/>
  <c r="AF85" i="3" s="1"/>
  <c r="AH85" i="3" s="1"/>
  <c r="L85" i="3"/>
  <c r="N85" i="3" s="1"/>
  <c r="Y85" i="3" s="1"/>
  <c r="AA85" i="3" s="1"/>
  <c r="R269" i="3"/>
  <c r="T269" i="3" s="1"/>
  <c r="AF269" i="3" s="1"/>
  <c r="AH269" i="3" s="1"/>
  <c r="L269" i="3"/>
  <c r="N269" i="3" s="1"/>
  <c r="R240" i="3"/>
  <c r="T240" i="3" s="1"/>
  <c r="L240" i="3"/>
  <c r="N240" i="3" s="1"/>
  <c r="X240" i="3" s="1"/>
  <c r="Z240" i="3" s="1"/>
  <c r="R211" i="3"/>
  <c r="T211" i="3" s="1"/>
  <c r="L211" i="3"/>
  <c r="N211" i="3" s="1"/>
  <c r="X211" i="3" s="1"/>
  <c r="Z211" i="3" s="1"/>
  <c r="R167" i="3"/>
  <c r="T167" i="3" s="1"/>
  <c r="AE167" i="3" s="1"/>
  <c r="AG167" i="3" s="1"/>
  <c r="L167" i="3"/>
  <c r="N167" i="3" s="1"/>
  <c r="X167" i="3" s="1"/>
  <c r="Z167" i="3" s="1"/>
  <c r="R84" i="3"/>
  <c r="T84" i="3" s="1"/>
  <c r="AF84" i="3" s="1"/>
  <c r="AH84" i="3" s="1"/>
  <c r="L84" i="3"/>
  <c r="N84" i="3" s="1"/>
  <c r="X84" i="3" s="1"/>
  <c r="Z84" i="3" s="1"/>
  <c r="R268" i="3"/>
  <c r="T268" i="3" s="1"/>
  <c r="L268" i="3"/>
  <c r="N268" i="3" s="1"/>
  <c r="Y268" i="3" s="1"/>
  <c r="AA268" i="3" s="1"/>
  <c r="R239" i="3"/>
  <c r="T239" i="3" s="1"/>
  <c r="AE239" i="3" s="1"/>
  <c r="AG239" i="3" s="1"/>
  <c r="L239" i="3"/>
  <c r="N239" i="3" s="1"/>
  <c r="X239" i="3" s="1"/>
  <c r="Z239" i="3" s="1"/>
  <c r="R210" i="3"/>
  <c r="T210" i="3" s="1"/>
  <c r="L210" i="3"/>
  <c r="N210" i="3" s="1"/>
  <c r="Y210" i="3" s="1"/>
  <c r="AA210" i="3" s="1"/>
  <c r="R166" i="3"/>
  <c r="T166" i="3" s="1"/>
  <c r="L166" i="3"/>
  <c r="N166" i="3" s="1"/>
  <c r="Y166" i="3" s="1"/>
  <c r="AA166" i="3" s="1"/>
  <c r="R83" i="3"/>
  <c r="T83" i="3" s="1"/>
  <c r="AF83" i="3" s="1"/>
  <c r="AH83" i="3" s="1"/>
  <c r="L83" i="3"/>
  <c r="N83" i="3" s="1"/>
  <c r="Y239" i="3" l="1"/>
  <c r="AA239" i="3" s="1"/>
  <c r="AE85" i="3"/>
  <c r="AG85" i="3" s="1"/>
  <c r="Y211" i="3"/>
  <c r="AA211" i="3" s="1"/>
  <c r="X210" i="3"/>
  <c r="Z210" i="3" s="1"/>
  <c r="Y168" i="3"/>
  <c r="AA168" i="3" s="1"/>
  <c r="X166" i="3"/>
  <c r="Z166" i="3" s="1"/>
  <c r="AF239" i="3"/>
  <c r="AH239" i="3" s="1"/>
  <c r="X269" i="3"/>
  <c r="Z269" i="3" s="1"/>
  <c r="Y269" i="3"/>
  <c r="AA269" i="3" s="1"/>
  <c r="X241" i="3"/>
  <c r="Z241" i="3" s="1"/>
  <c r="Y241" i="3"/>
  <c r="AA241" i="3" s="1"/>
  <c r="Y212" i="3"/>
  <c r="AA212" i="3" s="1"/>
  <c r="AE269" i="3"/>
  <c r="AG269" i="3" s="1"/>
  <c r="AE241" i="3"/>
  <c r="AG241" i="3" s="1"/>
  <c r="AF241" i="3"/>
  <c r="AH241" i="3" s="1"/>
  <c r="X268" i="3"/>
  <c r="Z268" i="3" s="1"/>
  <c r="AE268" i="3"/>
  <c r="AG268" i="3" s="1"/>
  <c r="AF268" i="3"/>
  <c r="AH268" i="3" s="1"/>
  <c r="X270" i="3"/>
  <c r="Z270" i="3" s="1"/>
  <c r="Y270" i="3"/>
  <c r="AA270" i="3" s="1"/>
  <c r="AE240" i="3"/>
  <c r="AG240" i="3" s="1"/>
  <c r="AF240" i="3"/>
  <c r="AH240" i="3" s="1"/>
  <c r="Y167" i="3"/>
  <c r="AA167" i="3" s="1"/>
  <c r="AE270" i="3"/>
  <c r="AG270" i="3" s="1"/>
  <c r="AF270" i="3"/>
  <c r="AH270" i="3" s="1"/>
  <c r="AF212" i="3"/>
  <c r="AH212" i="3" s="1"/>
  <c r="AE166" i="3"/>
  <c r="AG166" i="3" s="1"/>
  <c r="AF166" i="3"/>
  <c r="AH166" i="3" s="1"/>
  <c r="AE210" i="3"/>
  <c r="AG210" i="3" s="1"/>
  <c r="AF210" i="3"/>
  <c r="AH210" i="3" s="1"/>
  <c r="AE211" i="3"/>
  <c r="AG211" i="3" s="1"/>
  <c r="AF211" i="3"/>
  <c r="AH211" i="3" s="1"/>
  <c r="AE168" i="3"/>
  <c r="AG168" i="3" s="1"/>
  <c r="AF168" i="3"/>
  <c r="AH168" i="3" s="1"/>
  <c r="Y240" i="3"/>
  <c r="AA240" i="3" s="1"/>
  <c r="AF167" i="3"/>
  <c r="AH167" i="3" s="1"/>
  <c r="AE84" i="3"/>
  <c r="AG84" i="3" s="1"/>
  <c r="AE83" i="3"/>
  <c r="AG83" i="3" s="1"/>
  <c r="Y84" i="3"/>
  <c r="AA84" i="3" s="1"/>
  <c r="X83" i="3"/>
  <c r="Z83" i="3" s="1"/>
  <c r="Y83" i="3"/>
  <c r="AA83" i="3" s="1"/>
  <c r="X85" i="3"/>
  <c r="Z85" i="3" s="1"/>
  <c r="R267" i="3" l="1"/>
  <c r="T267" i="3" s="1"/>
  <c r="L267" i="3"/>
  <c r="N267" i="3" s="1"/>
  <c r="R238" i="3"/>
  <c r="T238" i="3" s="1"/>
  <c r="L238" i="3"/>
  <c r="N238" i="3" s="1"/>
  <c r="R209" i="3"/>
  <c r="T209" i="3" s="1"/>
  <c r="L209" i="3"/>
  <c r="N209" i="3" s="1"/>
  <c r="R165" i="3"/>
  <c r="T165" i="3" s="1"/>
  <c r="L165" i="3"/>
  <c r="N165" i="3" s="1"/>
  <c r="R82" i="3"/>
  <c r="T82" i="3" s="1"/>
  <c r="L82" i="3"/>
  <c r="N82" i="3" s="1"/>
  <c r="X165" i="3" l="1"/>
  <c r="Z165" i="3" s="1"/>
  <c r="Y165" i="3"/>
  <c r="AA165" i="3" s="1"/>
  <c r="AE165" i="3"/>
  <c r="AG165" i="3" s="1"/>
  <c r="AF165" i="3"/>
  <c r="AH165" i="3" s="1"/>
  <c r="AE209" i="3"/>
  <c r="AG209" i="3" s="1"/>
  <c r="AF209" i="3"/>
  <c r="AH209" i="3" s="1"/>
  <c r="X238" i="3"/>
  <c r="Z238" i="3" s="1"/>
  <c r="Y238" i="3"/>
  <c r="AA238" i="3" s="1"/>
  <c r="X267" i="3"/>
  <c r="Z267" i="3" s="1"/>
  <c r="Y267" i="3"/>
  <c r="AA267" i="3" s="1"/>
  <c r="AE267" i="3"/>
  <c r="AG267" i="3" s="1"/>
  <c r="AF267" i="3"/>
  <c r="AH267" i="3" s="1"/>
  <c r="X209" i="3"/>
  <c r="Z209" i="3" s="1"/>
  <c r="Y209" i="3"/>
  <c r="AA209" i="3" s="1"/>
  <c r="AE238" i="3"/>
  <c r="AG238" i="3" s="1"/>
  <c r="AF238" i="3"/>
  <c r="AH238" i="3" s="1"/>
  <c r="X82" i="3"/>
  <c r="Z82" i="3" s="1"/>
  <c r="Y82" i="3"/>
  <c r="AA82" i="3" s="1"/>
  <c r="AF82" i="3"/>
  <c r="AH82" i="3" s="1"/>
  <c r="AE82" i="3"/>
  <c r="AG82" i="3" s="1"/>
  <c r="R266" i="3" l="1"/>
  <c r="T266" i="3" s="1"/>
  <c r="L266" i="3"/>
  <c r="N266" i="3" s="1"/>
  <c r="R237" i="3"/>
  <c r="T237" i="3" s="1"/>
  <c r="L237" i="3"/>
  <c r="N237" i="3" s="1"/>
  <c r="R208" i="3"/>
  <c r="T208" i="3" s="1"/>
  <c r="L208" i="3"/>
  <c r="N208" i="3" s="1"/>
  <c r="R164" i="3"/>
  <c r="T164" i="3" s="1"/>
  <c r="L164" i="3"/>
  <c r="N164" i="3" s="1"/>
  <c r="R81" i="3"/>
  <c r="T81" i="3" s="1"/>
  <c r="L81" i="3"/>
  <c r="N81" i="3" s="1"/>
  <c r="R265" i="3"/>
  <c r="T265" i="3" s="1"/>
  <c r="L265" i="3"/>
  <c r="N265" i="3" s="1"/>
  <c r="R236" i="3"/>
  <c r="T236" i="3" s="1"/>
  <c r="L236" i="3"/>
  <c r="N236" i="3" s="1"/>
  <c r="R207" i="3"/>
  <c r="T207" i="3" s="1"/>
  <c r="L207" i="3"/>
  <c r="N207" i="3" s="1"/>
  <c r="R163" i="3"/>
  <c r="T163" i="3" s="1"/>
  <c r="L163" i="3"/>
  <c r="N163" i="3" s="1"/>
  <c r="R80" i="3"/>
  <c r="T80" i="3" s="1"/>
  <c r="L80" i="3"/>
  <c r="N80" i="3" s="1"/>
  <c r="X163" i="3" l="1"/>
  <c r="Z163" i="3" s="1"/>
  <c r="Y163" i="3"/>
  <c r="AA163" i="3" s="1"/>
  <c r="AE163" i="3"/>
  <c r="AG163" i="3" s="1"/>
  <c r="AF163" i="3"/>
  <c r="AH163" i="3" s="1"/>
  <c r="AE164" i="3"/>
  <c r="AG164" i="3" s="1"/>
  <c r="AF164" i="3"/>
  <c r="AH164" i="3" s="1"/>
  <c r="Y207" i="3"/>
  <c r="AA207" i="3" s="1"/>
  <c r="X207" i="3"/>
  <c r="Z207" i="3" s="1"/>
  <c r="AE207" i="3"/>
  <c r="AG207" i="3" s="1"/>
  <c r="AF207" i="3"/>
  <c r="AH207" i="3" s="1"/>
  <c r="X208" i="3"/>
  <c r="Z208" i="3" s="1"/>
  <c r="Y208" i="3"/>
  <c r="AA208" i="3" s="1"/>
  <c r="AE208" i="3"/>
  <c r="AG208" i="3" s="1"/>
  <c r="AF208" i="3"/>
  <c r="AH208" i="3" s="1"/>
  <c r="X265" i="3"/>
  <c r="Z265" i="3" s="1"/>
  <c r="Y265" i="3"/>
  <c r="AA265" i="3" s="1"/>
  <c r="Y237" i="3"/>
  <c r="AA237" i="3" s="1"/>
  <c r="X237" i="3"/>
  <c r="Z237" i="3" s="1"/>
  <c r="X266" i="3"/>
  <c r="Z266" i="3" s="1"/>
  <c r="Y266" i="3"/>
  <c r="AA266" i="3" s="1"/>
  <c r="X164" i="3"/>
  <c r="Z164" i="3" s="1"/>
  <c r="Y164" i="3"/>
  <c r="AA164" i="3" s="1"/>
  <c r="X236" i="3"/>
  <c r="Z236" i="3" s="1"/>
  <c r="Y236" i="3"/>
  <c r="AA236" i="3" s="1"/>
  <c r="AE236" i="3"/>
  <c r="AG236" i="3" s="1"/>
  <c r="AF236" i="3"/>
  <c r="AH236" i="3" s="1"/>
  <c r="AE265" i="3"/>
  <c r="AG265" i="3" s="1"/>
  <c r="AF265" i="3"/>
  <c r="AH265" i="3" s="1"/>
  <c r="AE237" i="3"/>
  <c r="AG237" i="3" s="1"/>
  <c r="AF237" i="3"/>
  <c r="AH237" i="3" s="1"/>
  <c r="AF266" i="3"/>
  <c r="AH266" i="3" s="1"/>
  <c r="AE266" i="3"/>
  <c r="AG266" i="3" s="1"/>
  <c r="X80" i="3"/>
  <c r="Z80" i="3" s="1"/>
  <c r="Y80" i="3"/>
  <c r="AA80" i="3" s="1"/>
  <c r="AE80" i="3"/>
  <c r="AG80" i="3" s="1"/>
  <c r="AF80" i="3"/>
  <c r="AH80" i="3" s="1"/>
  <c r="X81" i="3"/>
  <c r="Z81" i="3" s="1"/>
  <c r="Y81" i="3"/>
  <c r="AA81" i="3" s="1"/>
  <c r="AE81" i="3"/>
  <c r="AG81" i="3" s="1"/>
  <c r="AF81" i="3"/>
  <c r="AH81" i="3" s="1"/>
  <c r="R264" i="3" l="1"/>
  <c r="T264" i="3" s="1"/>
  <c r="L264" i="3"/>
  <c r="N264" i="3" s="1"/>
  <c r="R235" i="3"/>
  <c r="T235" i="3" s="1"/>
  <c r="L235" i="3"/>
  <c r="N235" i="3" s="1"/>
  <c r="R206" i="3"/>
  <c r="T206" i="3" s="1"/>
  <c r="L206" i="3"/>
  <c r="N206" i="3" s="1"/>
  <c r="R162" i="3"/>
  <c r="T162" i="3" s="1"/>
  <c r="L162" i="3"/>
  <c r="N162" i="3" s="1"/>
  <c r="R79" i="3"/>
  <c r="T79" i="3" s="1"/>
  <c r="L79" i="3"/>
  <c r="N79" i="3" s="1"/>
  <c r="R263" i="3"/>
  <c r="T263" i="3" s="1"/>
  <c r="L263" i="3"/>
  <c r="N263" i="3" s="1"/>
  <c r="R234" i="3"/>
  <c r="T234" i="3" s="1"/>
  <c r="L234" i="3"/>
  <c r="N234" i="3" s="1"/>
  <c r="R205" i="3"/>
  <c r="T205" i="3" s="1"/>
  <c r="L205" i="3"/>
  <c r="N205" i="3" s="1"/>
  <c r="R161" i="3"/>
  <c r="T161" i="3" s="1"/>
  <c r="L161" i="3"/>
  <c r="N161" i="3" s="1"/>
  <c r="R78" i="3"/>
  <c r="T78" i="3" s="1"/>
  <c r="L78" i="3"/>
  <c r="N78" i="3" s="1"/>
  <c r="AE161" i="3" l="1"/>
  <c r="AG161" i="3" s="1"/>
  <c r="AF161" i="3"/>
  <c r="AH161" i="3" s="1"/>
  <c r="AE162" i="3"/>
  <c r="AG162" i="3" s="1"/>
  <c r="AF162" i="3"/>
  <c r="AH162" i="3" s="1"/>
  <c r="X206" i="3"/>
  <c r="Z206" i="3" s="1"/>
  <c r="Y206" i="3"/>
  <c r="AA206" i="3" s="1"/>
  <c r="Y162" i="3"/>
  <c r="AA162" i="3" s="1"/>
  <c r="X162" i="3"/>
  <c r="Z162" i="3" s="1"/>
  <c r="Y234" i="3"/>
  <c r="AA234" i="3" s="1"/>
  <c r="X234" i="3"/>
  <c r="Z234" i="3" s="1"/>
  <c r="AE234" i="3"/>
  <c r="AG234" i="3" s="1"/>
  <c r="AF234" i="3"/>
  <c r="AH234" i="3" s="1"/>
  <c r="X263" i="3"/>
  <c r="Z263" i="3" s="1"/>
  <c r="Y263" i="3"/>
  <c r="AA263" i="3" s="1"/>
  <c r="X235" i="3"/>
  <c r="Z235" i="3" s="1"/>
  <c r="Y235" i="3"/>
  <c r="AA235" i="3" s="1"/>
  <c r="X205" i="3"/>
  <c r="Z205" i="3" s="1"/>
  <c r="Y205" i="3"/>
  <c r="AA205" i="3" s="1"/>
  <c r="AE205" i="3"/>
  <c r="AG205" i="3" s="1"/>
  <c r="AF205" i="3"/>
  <c r="AH205" i="3" s="1"/>
  <c r="AE206" i="3"/>
  <c r="AG206" i="3" s="1"/>
  <c r="AF206" i="3"/>
  <c r="AH206" i="3" s="1"/>
  <c r="AE263" i="3"/>
  <c r="AG263" i="3" s="1"/>
  <c r="AF263" i="3"/>
  <c r="AH263" i="3" s="1"/>
  <c r="AE235" i="3"/>
  <c r="AG235" i="3" s="1"/>
  <c r="AF235" i="3"/>
  <c r="AH235" i="3" s="1"/>
  <c r="AE264" i="3"/>
  <c r="AG264" i="3" s="1"/>
  <c r="AF264" i="3"/>
  <c r="AH264" i="3" s="1"/>
  <c r="X161" i="3"/>
  <c r="Z161" i="3" s="1"/>
  <c r="Y161" i="3"/>
  <c r="AA161" i="3" s="1"/>
  <c r="X264" i="3"/>
  <c r="Z264" i="3" s="1"/>
  <c r="Y264" i="3"/>
  <c r="AA264" i="3" s="1"/>
  <c r="X78" i="3"/>
  <c r="Z78" i="3" s="1"/>
  <c r="Y78" i="3"/>
  <c r="AA78" i="3" s="1"/>
  <c r="AE78" i="3"/>
  <c r="AG78" i="3" s="1"/>
  <c r="AF78" i="3"/>
  <c r="AH78" i="3" s="1"/>
  <c r="X79" i="3"/>
  <c r="Z79" i="3" s="1"/>
  <c r="Y79" i="3"/>
  <c r="AA79" i="3" s="1"/>
  <c r="AE79" i="3"/>
  <c r="AG79" i="3" s="1"/>
  <c r="AF79" i="3"/>
  <c r="AH79" i="3" s="1"/>
  <c r="R262" i="3" l="1"/>
  <c r="T262" i="3" s="1"/>
  <c r="L262" i="3"/>
  <c r="N262" i="3" s="1"/>
  <c r="R233" i="3"/>
  <c r="T233" i="3" s="1"/>
  <c r="L233" i="3"/>
  <c r="N233" i="3" s="1"/>
  <c r="R204" i="3"/>
  <c r="T204" i="3" s="1"/>
  <c r="L204" i="3"/>
  <c r="N204" i="3" s="1"/>
  <c r="R160" i="3"/>
  <c r="T160" i="3" s="1"/>
  <c r="L160" i="3"/>
  <c r="N160" i="3" s="1"/>
  <c r="R77" i="3"/>
  <c r="T77" i="3" s="1"/>
  <c r="L77" i="3"/>
  <c r="N77" i="3" s="1"/>
  <c r="AE262" i="3" l="1"/>
  <c r="AG262" i="3" s="1"/>
  <c r="AF262" i="3"/>
  <c r="AH262" i="3" s="1"/>
  <c r="AE160" i="3"/>
  <c r="AG160" i="3" s="1"/>
  <c r="AF160" i="3"/>
  <c r="AH160" i="3" s="1"/>
  <c r="AE204" i="3"/>
  <c r="AG204" i="3" s="1"/>
  <c r="AF204" i="3"/>
  <c r="AH204" i="3" s="1"/>
  <c r="AF233" i="3"/>
  <c r="AH233" i="3" s="1"/>
  <c r="AE233" i="3"/>
  <c r="AG233" i="3" s="1"/>
  <c r="X160" i="3"/>
  <c r="Z160" i="3" s="1"/>
  <c r="Y160" i="3"/>
  <c r="AA160" i="3" s="1"/>
  <c r="X204" i="3"/>
  <c r="Z204" i="3" s="1"/>
  <c r="Y204" i="3"/>
  <c r="AA204" i="3" s="1"/>
  <c r="Y233" i="3"/>
  <c r="AA233" i="3" s="1"/>
  <c r="X233" i="3"/>
  <c r="Z233" i="3" s="1"/>
  <c r="X262" i="3"/>
  <c r="Z262" i="3" s="1"/>
  <c r="Y262" i="3"/>
  <c r="AA262" i="3" s="1"/>
  <c r="X77" i="3"/>
  <c r="Z77" i="3" s="1"/>
  <c r="Y77" i="3"/>
  <c r="AA77" i="3" s="1"/>
  <c r="AF77" i="3"/>
  <c r="AH77" i="3" s="1"/>
  <c r="AE77" i="3"/>
  <c r="AG77" i="3" s="1"/>
  <c r="R261" i="3" l="1"/>
  <c r="T261" i="3" s="1"/>
  <c r="L261" i="3"/>
  <c r="N261" i="3" s="1"/>
  <c r="R232" i="3"/>
  <c r="T232" i="3" s="1"/>
  <c r="L232" i="3"/>
  <c r="N232" i="3" s="1"/>
  <c r="R203" i="3"/>
  <c r="T203" i="3" s="1"/>
  <c r="L203" i="3"/>
  <c r="N203" i="3" s="1"/>
  <c r="R159" i="3"/>
  <c r="T159" i="3" s="1"/>
  <c r="L159" i="3"/>
  <c r="N159" i="3" s="1"/>
  <c r="Y159" i="3" l="1"/>
  <c r="AA159" i="3" s="1"/>
  <c r="X159" i="3"/>
  <c r="Z159" i="3" s="1"/>
  <c r="X203" i="3"/>
  <c r="Z203" i="3" s="1"/>
  <c r="Y203" i="3"/>
  <c r="AA203" i="3" s="1"/>
  <c r="X232" i="3"/>
  <c r="Z232" i="3" s="1"/>
  <c r="Y232" i="3"/>
  <c r="AA232" i="3" s="1"/>
  <c r="AF261" i="3"/>
  <c r="AH261" i="3" s="1"/>
  <c r="AE261" i="3"/>
  <c r="AG261" i="3" s="1"/>
  <c r="AE159" i="3"/>
  <c r="AG159" i="3" s="1"/>
  <c r="AF159" i="3"/>
  <c r="AH159" i="3" s="1"/>
  <c r="AE203" i="3"/>
  <c r="AG203" i="3" s="1"/>
  <c r="AF203" i="3"/>
  <c r="AH203" i="3" s="1"/>
  <c r="AE232" i="3"/>
  <c r="AG232" i="3" s="1"/>
  <c r="AF232" i="3"/>
  <c r="AH232" i="3" s="1"/>
  <c r="X261" i="3"/>
  <c r="Z261" i="3" s="1"/>
  <c r="Y261" i="3"/>
  <c r="AA261" i="3" s="1"/>
  <c r="R76" i="3"/>
  <c r="T76" i="3" s="1"/>
  <c r="L76" i="3"/>
  <c r="N76" i="3" s="1"/>
  <c r="R158" i="3"/>
  <c r="T158" i="3" s="1"/>
  <c r="L158" i="3"/>
  <c r="N158" i="3" s="1"/>
  <c r="R157" i="3"/>
  <c r="T157" i="3" s="1"/>
  <c r="L157" i="3"/>
  <c r="N157" i="3" s="1"/>
  <c r="R75" i="3"/>
  <c r="T75" i="3" s="1"/>
  <c r="L75" i="3"/>
  <c r="N75" i="3" s="1"/>
  <c r="R260" i="3"/>
  <c r="T260" i="3" s="1"/>
  <c r="L260" i="3"/>
  <c r="N260" i="3" s="1"/>
  <c r="R259" i="3"/>
  <c r="T259" i="3" s="1"/>
  <c r="L259" i="3"/>
  <c r="N259" i="3" s="1"/>
  <c r="R231" i="3"/>
  <c r="T231" i="3" s="1"/>
  <c r="L231" i="3"/>
  <c r="N231" i="3" s="1"/>
  <c r="R230" i="3"/>
  <c r="T230" i="3" s="1"/>
  <c r="L230" i="3"/>
  <c r="N230" i="3" s="1"/>
  <c r="R156" i="3"/>
  <c r="T156" i="3" s="1"/>
  <c r="L156" i="3"/>
  <c r="N156" i="3" s="1"/>
  <c r="R155" i="3"/>
  <c r="T155" i="3" s="1"/>
  <c r="L155" i="3"/>
  <c r="N155" i="3" s="1"/>
  <c r="R74" i="3"/>
  <c r="T74" i="3" s="1"/>
  <c r="L74" i="3"/>
  <c r="N74" i="3" s="1"/>
  <c r="R73" i="3"/>
  <c r="T73" i="3" s="1"/>
  <c r="L73" i="3"/>
  <c r="N73" i="3" s="1"/>
  <c r="AF230" i="3" l="1"/>
  <c r="AH230" i="3" s="1"/>
  <c r="AE230" i="3"/>
  <c r="AG230" i="3" s="1"/>
  <c r="X157" i="3"/>
  <c r="Z157" i="3" s="1"/>
  <c r="Y157" i="3"/>
  <c r="AA157" i="3" s="1"/>
  <c r="Y260" i="3"/>
  <c r="AA260" i="3" s="1"/>
  <c r="X260" i="3"/>
  <c r="Z260" i="3" s="1"/>
  <c r="X231" i="3"/>
  <c r="Z231" i="3" s="1"/>
  <c r="Y231" i="3"/>
  <c r="AA231" i="3" s="1"/>
  <c r="AE157" i="3"/>
  <c r="AG157" i="3" s="1"/>
  <c r="AF157" i="3"/>
  <c r="AH157" i="3" s="1"/>
  <c r="X155" i="3"/>
  <c r="Z155" i="3" s="1"/>
  <c r="Y155" i="3"/>
  <c r="AA155" i="3" s="1"/>
  <c r="X259" i="3"/>
  <c r="Z259" i="3" s="1"/>
  <c r="Y259" i="3"/>
  <c r="AA259" i="3" s="1"/>
  <c r="X158" i="3"/>
  <c r="Z158" i="3" s="1"/>
  <c r="Y158" i="3"/>
  <c r="AA158" i="3" s="1"/>
  <c r="Y230" i="3"/>
  <c r="AA230" i="3" s="1"/>
  <c r="X230" i="3"/>
  <c r="Z230" i="3" s="1"/>
  <c r="AE231" i="3"/>
  <c r="AG231" i="3" s="1"/>
  <c r="AF231" i="3"/>
  <c r="AH231" i="3" s="1"/>
  <c r="AE155" i="3"/>
  <c r="AG155" i="3" s="1"/>
  <c r="AF155" i="3"/>
  <c r="AH155" i="3" s="1"/>
  <c r="AE259" i="3"/>
  <c r="AG259" i="3" s="1"/>
  <c r="AF259" i="3"/>
  <c r="AH259" i="3" s="1"/>
  <c r="AE158" i="3"/>
  <c r="AG158" i="3" s="1"/>
  <c r="AF158" i="3"/>
  <c r="AH158" i="3" s="1"/>
  <c r="X156" i="3"/>
  <c r="Z156" i="3" s="1"/>
  <c r="Y156" i="3"/>
  <c r="AA156" i="3" s="1"/>
  <c r="AE156" i="3"/>
  <c r="AG156" i="3" s="1"/>
  <c r="AF156" i="3"/>
  <c r="AH156" i="3" s="1"/>
  <c r="AE260" i="3"/>
  <c r="AG260" i="3" s="1"/>
  <c r="AF260" i="3"/>
  <c r="AH260" i="3" s="1"/>
  <c r="AF76" i="3"/>
  <c r="AH76" i="3" s="1"/>
  <c r="AE76" i="3"/>
  <c r="AG76" i="3" s="1"/>
  <c r="Y75" i="3"/>
  <c r="AA75" i="3" s="1"/>
  <c r="X75" i="3"/>
  <c r="Z75" i="3" s="1"/>
  <c r="AF74" i="3"/>
  <c r="AH74" i="3" s="1"/>
  <c r="AE74" i="3"/>
  <c r="AG74" i="3" s="1"/>
  <c r="Y73" i="3"/>
  <c r="AA73" i="3" s="1"/>
  <c r="X73" i="3"/>
  <c r="Z73" i="3" s="1"/>
  <c r="AE73" i="3"/>
  <c r="AG73" i="3" s="1"/>
  <c r="AF73" i="3"/>
  <c r="AH73" i="3" s="1"/>
  <c r="AF75" i="3"/>
  <c r="AH75" i="3" s="1"/>
  <c r="AE75" i="3"/>
  <c r="AG75" i="3" s="1"/>
  <c r="X74" i="3"/>
  <c r="Z74" i="3" s="1"/>
  <c r="Y74" i="3"/>
  <c r="AA74" i="3" s="1"/>
  <c r="Y76" i="3"/>
  <c r="AA76" i="3" s="1"/>
  <c r="X76" i="3"/>
  <c r="Z76" i="3" s="1"/>
  <c r="R258" i="3" l="1"/>
  <c r="T258" i="3" s="1"/>
  <c r="L258" i="3"/>
  <c r="N258" i="3" s="1"/>
  <c r="R229" i="3"/>
  <c r="T229" i="3" s="1"/>
  <c r="L229" i="3"/>
  <c r="N229" i="3" s="1"/>
  <c r="R202" i="3"/>
  <c r="T202" i="3" s="1"/>
  <c r="L202" i="3"/>
  <c r="N202" i="3" s="1"/>
  <c r="R154" i="3"/>
  <c r="T154" i="3" s="1"/>
  <c r="L154" i="3"/>
  <c r="N154" i="3" s="1"/>
  <c r="R72" i="3"/>
  <c r="T72" i="3" s="1"/>
  <c r="L72" i="3"/>
  <c r="N72" i="3" s="1"/>
  <c r="AE229" i="3" l="1"/>
  <c r="AG229" i="3" s="1"/>
  <c r="AF229" i="3"/>
  <c r="AH229" i="3" s="1"/>
  <c r="X154" i="3"/>
  <c r="Z154" i="3" s="1"/>
  <c r="Y154" i="3"/>
  <c r="AA154" i="3" s="1"/>
  <c r="Y229" i="3"/>
  <c r="AA229" i="3" s="1"/>
  <c r="X229" i="3"/>
  <c r="Z229" i="3" s="1"/>
  <c r="AE154" i="3"/>
  <c r="AG154" i="3" s="1"/>
  <c r="AF154" i="3"/>
  <c r="AH154" i="3" s="1"/>
  <c r="Y202" i="3"/>
  <c r="AA202" i="3" s="1"/>
  <c r="X202" i="3"/>
  <c r="Z202" i="3" s="1"/>
  <c r="AE202" i="3"/>
  <c r="AG202" i="3" s="1"/>
  <c r="AF202" i="3"/>
  <c r="AH202" i="3" s="1"/>
  <c r="X258" i="3"/>
  <c r="Z258" i="3" s="1"/>
  <c r="Y258" i="3"/>
  <c r="AA258" i="3" s="1"/>
  <c r="AF258" i="3"/>
  <c r="AH258" i="3" s="1"/>
  <c r="AE258" i="3"/>
  <c r="AG258" i="3" s="1"/>
  <c r="Y72" i="3"/>
  <c r="AA72" i="3" s="1"/>
  <c r="X72" i="3"/>
  <c r="Z72" i="3" s="1"/>
  <c r="AE72" i="3"/>
  <c r="AG72" i="3" s="1"/>
  <c r="AF72" i="3"/>
  <c r="AH72" i="3" s="1"/>
  <c r="R255" i="3" l="1"/>
  <c r="T255" i="3" s="1"/>
  <c r="L255" i="3"/>
  <c r="N255" i="3" s="1"/>
  <c r="R226" i="3"/>
  <c r="T226" i="3" s="1"/>
  <c r="L226" i="3"/>
  <c r="N226" i="3" s="1"/>
  <c r="R199" i="3"/>
  <c r="T199" i="3" s="1"/>
  <c r="L199" i="3"/>
  <c r="N199" i="3" s="1"/>
  <c r="R151" i="3"/>
  <c r="T151" i="3" s="1"/>
  <c r="L151" i="3"/>
  <c r="N151" i="3" s="1"/>
  <c r="R69" i="3"/>
  <c r="T69" i="3" s="1"/>
  <c r="L69" i="3"/>
  <c r="N69" i="3" s="1"/>
  <c r="X151" i="3" l="1"/>
  <c r="Z151" i="3" s="1"/>
  <c r="Y151" i="3"/>
  <c r="AA151" i="3" s="1"/>
  <c r="Y226" i="3"/>
  <c r="AA226" i="3" s="1"/>
  <c r="X226" i="3"/>
  <c r="Z226" i="3" s="1"/>
  <c r="Y199" i="3"/>
  <c r="AA199" i="3" s="1"/>
  <c r="X199" i="3"/>
  <c r="Z199" i="3" s="1"/>
  <c r="X255" i="3"/>
  <c r="Z255" i="3" s="1"/>
  <c r="Y255" i="3"/>
  <c r="AA255" i="3" s="1"/>
  <c r="AE151" i="3"/>
  <c r="AG151" i="3" s="1"/>
  <c r="AF151" i="3"/>
  <c r="AH151" i="3" s="1"/>
  <c r="AE199" i="3"/>
  <c r="AG199" i="3" s="1"/>
  <c r="AF199" i="3"/>
  <c r="AH199" i="3" s="1"/>
  <c r="AE226" i="3"/>
  <c r="AG226" i="3" s="1"/>
  <c r="AF226" i="3"/>
  <c r="AH226" i="3" s="1"/>
  <c r="AE255" i="3"/>
  <c r="AG255" i="3" s="1"/>
  <c r="AF255" i="3"/>
  <c r="AH255" i="3" s="1"/>
  <c r="AF69" i="3"/>
  <c r="AH69" i="3" s="1"/>
  <c r="AE69" i="3"/>
  <c r="AG69" i="3" s="1"/>
  <c r="Y69" i="3"/>
  <c r="AA69" i="3" s="1"/>
  <c r="X69" i="3"/>
  <c r="Z69" i="3" s="1"/>
  <c r="R254" i="3" l="1"/>
  <c r="T254" i="3" s="1"/>
  <c r="L254" i="3"/>
  <c r="N254" i="3" s="1"/>
  <c r="R253" i="3"/>
  <c r="T253" i="3" s="1"/>
  <c r="L253" i="3"/>
  <c r="N253" i="3" s="1"/>
  <c r="R225" i="3"/>
  <c r="T225" i="3" s="1"/>
  <c r="L225" i="3"/>
  <c r="N225" i="3" s="1"/>
  <c r="R224" i="3"/>
  <c r="T224" i="3" s="1"/>
  <c r="L224" i="3"/>
  <c r="N224" i="3" s="1"/>
  <c r="R198" i="3"/>
  <c r="T198" i="3" s="1"/>
  <c r="L198" i="3"/>
  <c r="N198" i="3" s="1"/>
  <c r="R197" i="3"/>
  <c r="T197" i="3" s="1"/>
  <c r="L197" i="3"/>
  <c r="N197" i="3" s="1"/>
  <c r="R150" i="3"/>
  <c r="T150" i="3" s="1"/>
  <c r="L150" i="3"/>
  <c r="N150" i="3" s="1"/>
  <c r="R149" i="3"/>
  <c r="T149" i="3" s="1"/>
  <c r="L149" i="3"/>
  <c r="N149" i="3" s="1"/>
  <c r="R68" i="3"/>
  <c r="T68" i="3" s="1"/>
  <c r="L68" i="3"/>
  <c r="N68" i="3" s="1"/>
  <c r="R67" i="3"/>
  <c r="T67" i="3" s="1"/>
  <c r="L67" i="3"/>
  <c r="N67" i="3" s="1"/>
  <c r="X150" i="3" l="1"/>
  <c r="Z150" i="3" s="1"/>
  <c r="Y150" i="3"/>
  <c r="AA150" i="3" s="1"/>
  <c r="AE150" i="3"/>
  <c r="AG150" i="3" s="1"/>
  <c r="AF150" i="3"/>
  <c r="AH150" i="3" s="1"/>
  <c r="AE225" i="3"/>
  <c r="AG225" i="3" s="1"/>
  <c r="AF225" i="3"/>
  <c r="AH225" i="3" s="1"/>
  <c r="X197" i="3"/>
  <c r="Z197" i="3" s="1"/>
  <c r="Y197" i="3"/>
  <c r="AA197" i="3" s="1"/>
  <c r="X253" i="3"/>
  <c r="Z253" i="3" s="1"/>
  <c r="Y253" i="3"/>
  <c r="AA253" i="3" s="1"/>
  <c r="AE149" i="3"/>
  <c r="AG149" i="3" s="1"/>
  <c r="AF149" i="3"/>
  <c r="AH149" i="3" s="1"/>
  <c r="Y149" i="3"/>
  <c r="AA149" i="3" s="1"/>
  <c r="X149" i="3"/>
  <c r="Z149" i="3" s="1"/>
  <c r="AE224" i="3"/>
  <c r="AG224" i="3" s="1"/>
  <c r="AF224" i="3"/>
  <c r="AH224" i="3" s="1"/>
  <c r="AE197" i="3"/>
  <c r="AG197" i="3" s="1"/>
  <c r="AF197" i="3"/>
  <c r="AH197" i="3" s="1"/>
  <c r="AF253" i="3"/>
  <c r="AH253" i="3" s="1"/>
  <c r="AE253" i="3"/>
  <c r="AG253" i="3" s="1"/>
  <c r="X198" i="3"/>
  <c r="Z198" i="3" s="1"/>
  <c r="Y198" i="3"/>
  <c r="AA198" i="3" s="1"/>
  <c r="X254" i="3"/>
  <c r="Z254" i="3" s="1"/>
  <c r="Y254" i="3"/>
  <c r="AA254" i="3" s="1"/>
  <c r="X224" i="3"/>
  <c r="Z224" i="3" s="1"/>
  <c r="Y224" i="3"/>
  <c r="AA224" i="3" s="1"/>
  <c r="X225" i="3"/>
  <c r="Z225" i="3" s="1"/>
  <c r="Y225" i="3"/>
  <c r="AA225" i="3" s="1"/>
  <c r="AE198" i="3"/>
  <c r="AG198" i="3" s="1"/>
  <c r="AF198" i="3"/>
  <c r="AH198" i="3" s="1"/>
  <c r="AE254" i="3"/>
  <c r="AG254" i="3" s="1"/>
  <c r="AF254" i="3"/>
  <c r="AH254" i="3" s="1"/>
  <c r="AF68" i="3"/>
  <c r="AH68" i="3" s="1"/>
  <c r="AE68" i="3"/>
  <c r="AG68" i="3" s="1"/>
  <c r="X67" i="3"/>
  <c r="Z67" i="3" s="1"/>
  <c r="Y67" i="3"/>
  <c r="AA67" i="3" s="1"/>
  <c r="AF67" i="3"/>
  <c r="AH67" i="3" s="1"/>
  <c r="AE67" i="3"/>
  <c r="AG67" i="3" s="1"/>
  <c r="X68" i="3"/>
  <c r="Z68" i="3" s="1"/>
  <c r="Y68" i="3"/>
  <c r="AA68" i="3" s="1"/>
  <c r="R252" i="3" l="1"/>
  <c r="T252" i="3" s="1"/>
  <c r="L252" i="3"/>
  <c r="N252" i="3" s="1"/>
  <c r="R223" i="3"/>
  <c r="T223" i="3" s="1"/>
  <c r="L223" i="3"/>
  <c r="N223" i="3" s="1"/>
  <c r="R196" i="3"/>
  <c r="T196" i="3" s="1"/>
  <c r="L196" i="3"/>
  <c r="N196" i="3" s="1"/>
  <c r="R148" i="3"/>
  <c r="T148" i="3" s="1"/>
  <c r="L148" i="3"/>
  <c r="N148" i="3" s="1"/>
  <c r="R66" i="3"/>
  <c r="T66" i="3" s="1"/>
  <c r="L66" i="3"/>
  <c r="N66" i="3" s="1"/>
  <c r="R251" i="3"/>
  <c r="T251" i="3" s="1"/>
  <c r="L251" i="3"/>
  <c r="N251" i="3" s="1"/>
  <c r="R250" i="3"/>
  <c r="T250" i="3" s="1"/>
  <c r="L250" i="3"/>
  <c r="N250" i="3" s="1"/>
  <c r="R222" i="3"/>
  <c r="T222" i="3" s="1"/>
  <c r="L222" i="3"/>
  <c r="N222" i="3" s="1"/>
  <c r="R221" i="3"/>
  <c r="T221" i="3" s="1"/>
  <c r="L221" i="3"/>
  <c r="N221" i="3" s="1"/>
  <c r="R147" i="3"/>
  <c r="T147" i="3" s="1"/>
  <c r="L147" i="3"/>
  <c r="N147" i="3" s="1"/>
  <c r="R146" i="3"/>
  <c r="T146" i="3" s="1"/>
  <c r="L146" i="3"/>
  <c r="N146" i="3" s="1"/>
  <c r="R65" i="3"/>
  <c r="T65" i="3" s="1"/>
  <c r="L65" i="3"/>
  <c r="N65" i="3" s="1"/>
  <c r="R64" i="3"/>
  <c r="T64" i="3" s="1"/>
  <c r="L64" i="3"/>
  <c r="N64" i="3" s="1"/>
  <c r="R195" i="3"/>
  <c r="T195" i="3" s="1"/>
  <c r="L195" i="3"/>
  <c r="N195" i="3" s="1"/>
  <c r="R194" i="3"/>
  <c r="T194" i="3" s="1"/>
  <c r="L194" i="3"/>
  <c r="N194" i="3" s="1"/>
  <c r="Y194" i="3" l="1"/>
  <c r="AA194" i="3" s="1"/>
  <c r="X194" i="3"/>
  <c r="Z194" i="3" s="1"/>
  <c r="X250" i="3"/>
  <c r="Z250" i="3" s="1"/>
  <c r="Y250" i="3"/>
  <c r="AA250" i="3" s="1"/>
  <c r="AF250" i="3"/>
  <c r="AH250" i="3" s="1"/>
  <c r="AE250" i="3"/>
  <c r="AG250" i="3" s="1"/>
  <c r="X147" i="3"/>
  <c r="Z147" i="3" s="1"/>
  <c r="Y147" i="3"/>
  <c r="AA147" i="3" s="1"/>
  <c r="AE251" i="3"/>
  <c r="AG251" i="3" s="1"/>
  <c r="AF251" i="3"/>
  <c r="AH251" i="3" s="1"/>
  <c r="AE223" i="3"/>
  <c r="AG223" i="3" s="1"/>
  <c r="AF223" i="3"/>
  <c r="AH223" i="3" s="1"/>
  <c r="X148" i="3"/>
  <c r="Z148" i="3" s="1"/>
  <c r="Y148" i="3"/>
  <c r="AA148" i="3" s="1"/>
  <c r="AE222" i="3"/>
  <c r="AG222" i="3" s="1"/>
  <c r="AF222" i="3"/>
  <c r="AH222" i="3" s="1"/>
  <c r="Y146" i="3"/>
  <c r="AA146" i="3" s="1"/>
  <c r="X146" i="3"/>
  <c r="Z146" i="3" s="1"/>
  <c r="AE194" i="3"/>
  <c r="AG194" i="3" s="1"/>
  <c r="AF194" i="3"/>
  <c r="AH194" i="3" s="1"/>
  <c r="AE196" i="3"/>
  <c r="AG196" i="3" s="1"/>
  <c r="AF196" i="3"/>
  <c r="AH196" i="3" s="1"/>
  <c r="X223" i="3"/>
  <c r="Z223" i="3" s="1"/>
  <c r="Y223" i="3"/>
  <c r="AA223" i="3" s="1"/>
  <c r="AE147" i="3"/>
  <c r="AG147" i="3" s="1"/>
  <c r="AF147" i="3"/>
  <c r="AH147" i="3" s="1"/>
  <c r="Y221" i="3"/>
  <c r="AA221" i="3" s="1"/>
  <c r="X221" i="3"/>
  <c r="Z221" i="3" s="1"/>
  <c r="Y252" i="3"/>
  <c r="AA252" i="3" s="1"/>
  <c r="X252" i="3"/>
  <c r="Z252" i="3" s="1"/>
  <c r="X222" i="3"/>
  <c r="Z222" i="3" s="1"/>
  <c r="Y222" i="3"/>
  <c r="AA222" i="3" s="1"/>
  <c r="AE148" i="3"/>
  <c r="AG148" i="3" s="1"/>
  <c r="AF148" i="3"/>
  <c r="AH148" i="3" s="1"/>
  <c r="X196" i="3"/>
  <c r="Z196" i="3" s="1"/>
  <c r="Y196" i="3"/>
  <c r="AA196" i="3" s="1"/>
  <c r="AE146" i="3"/>
  <c r="AG146" i="3" s="1"/>
  <c r="AF146" i="3"/>
  <c r="AH146" i="3" s="1"/>
  <c r="X195" i="3"/>
  <c r="Z195" i="3" s="1"/>
  <c r="Y195" i="3"/>
  <c r="AA195" i="3" s="1"/>
  <c r="X251" i="3"/>
  <c r="Z251" i="3" s="1"/>
  <c r="Y251" i="3"/>
  <c r="AA251" i="3" s="1"/>
  <c r="AE195" i="3"/>
  <c r="AG195" i="3" s="1"/>
  <c r="AF195" i="3"/>
  <c r="AH195" i="3" s="1"/>
  <c r="AE221" i="3"/>
  <c r="AG221" i="3" s="1"/>
  <c r="AF221" i="3"/>
  <c r="AH221" i="3" s="1"/>
  <c r="AE252" i="3"/>
  <c r="AG252" i="3" s="1"/>
  <c r="AF252" i="3"/>
  <c r="AH252" i="3" s="1"/>
  <c r="AE65" i="3"/>
  <c r="AG65" i="3" s="1"/>
  <c r="AF65" i="3"/>
  <c r="AH65" i="3" s="1"/>
  <c r="X64" i="3"/>
  <c r="Z64" i="3" s="1"/>
  <c r="Y64" i="3"/>
  <c r="AA64" i="3" s="1"/>
  <c r="AE64" i="3"/>
  <c r="AG64" i="3" s="1"/>
  <c r="AF64" i="3"/>
  <c r="AH64" i="3" s="1"/>
  <c r="X66" i="3"/>
  <c r="Z66" i="3" s="1"/>
  <c r="Y66" i="3"/>
  <c r="AA66" i="3" s="1"/>
  <c r="X65" i="3"/>
  <c r="Z65" i="3" s="1"/>
  <c r="Y65" i="3"/>
  <c r="AA65" i="3" s="1"/>
  <c r="AF66" i="3"/>
  <c r="AH66" i="3" s="1"/>
  <c r="AE66" i="3"/>
  <c r="AG66" i="3" s="1"/>
  <c r="R249" i="3" l="1"/>
  <c r="T249" i="3" s="1"/>
  <c r="L249" i="3"/>
  <c r="N249" i="3" s="1"/>
  <c r="R220" i="3"/>
  <c r="T220" i="3" s="1"/>
  <c r="L220" i="3"/>
  <c r="N220" i="3" s="1"/>
  <c r="R193" i="3"/>
  <c r="T193" i="3" s="1"/>
  <c r="L193" i="3"/>
  <c r="N193" i="3" s="1"/>
  <c r="R145" i="3"/>
  <c r="T145" i="3" s="1"/>
  <c r="L145" i="3"/>
  <c r="N145" i="3" s="1"/>
  <c r="R144" i="3"/>
  <c r="T144" i="3" s="1"/>
  <c r="L144" i="3"/>
  <c r="N144" i="3" s="1"/>
  <c r="R63" i="3"/>
  <c r="T63" i="3" s="1"/>
  <c r="L63" i="3"/>
  <c r="N63" i="3" s="1"/>
  <c r="X193" i="3" l="1"/>
  <c r="Z193" i="3" s="1"/>
  <c r="Y193" i="3"/>
  <c r="AA193" i="3" s="1"/>
  <c r="X220" i="3"/>
  <c r="Z220" i="3" s="1"/>
  <c r="Y220" i="3"/>
  <c r="AA220" i="3" s="1"/>
  <c r="X145" i="3"/>
  <c r="Z145" i="3" s="1"/>
  <c r="Y145" i="3"/>
  <c r="AA145" i="3" s="1"/>
  <c r="X249" i="3"/>
  <c r="Z249" i="3" s="1"/>
  <c r="Y249" i="3"/>
  <c r="AA249" i="3" s="1"/>
  <c r="AE145" i="3"/>
  <c r="AG145" i="3" s="1"/>
  <c r="AF145" i="3"/>
  <c r="AH145" i="3" s="1"/>
  <c r="AE193" i="3"/>
  <c r="AG193" i="3" s="1"/>
  <c r="AF193" i="3"/>
  <c r="AH193" i="3" s="1"/>
  <c r="AE220" i="3"/>
  <c r="AG220" i="3" s="1"/>
  <c r="AF220" i="3"/>
  <c r="AH220" i="3" s="1"/>
  <c r="X144" i="3"/>
  <c r="Z144" i="3" s="1"/>
  <c r="Y144" i="3"/>
  <c r="AA144" i="3" s="1"/>
  <c r="AE144" i="3"/>
  <c r="AG144" i="3" s="1"/>
  <c r="AF144" i="3"/>
  <c r="AH144" i="3" s="1"/>
  <c r="AE249" i="3"/>
  <c r="AG249" i="3" s="1"/>
  <c r="AF249" i="3"/>
  <c r="AH249" i="3" s="1"/>
  <c r="X63" i="3"/>
  <c r="Z63" i="3" s="1"/>
  <c r="Y63" i="3"/>
  <c r="AA63" i="3" s="1"/>
  <c r="AE63" i="3"/>
  <c r="AG63" i="3" s="1"/>
  <c r="AF63" i="3"/>
  <c r="AH63" i="3" s="1"/>
  <c r="R248" i="3" l="1"/>
  <c r="T248" i="3" s="1"/>
  <c r="L248" i="3"/>
  <c r="N248" i="3" s="1"/>
  <c r="R247" i="3"/>
  <c r="T247" i="3" s="1"/>
  <c r="L247" i="3"/>
  <c r="N247" i="3" s="1"/>
  <c r="R219" i="3"/>
  <c r="T219" i="3" s="1"/>
  <c r="L219" i="3"/>
  <c r="N219" i="3" s="1"/>
  <c r="R218" i="3"/>
  <c r="T218" i="3" s="1"/>
  <c r="L218" i="3"/>
  <c r="N218" i="3" s="1"/>
  <c r="R192" i="3"/>
  <c r="T192" i="3" s="1"/>
  <c r="L192" i="3"/>
  <c r="N192" i="3" s="1"/>
  <c r="R191" i="3"/>
  <c r="T191" i="3" s="1"/>
  <c r="L191" i="3"/>
  <c r="N191" i="3" s="1"/>
  <c r="R190" i="3"/>
  <c r="T190" i="3" s="1"/>
  <c r="L190" i="3"/>
  <c r="N190" i="3" s="1"/>
  <c r="R143" i="3"/>
  <c r="T143" i="3" s="1"/>
  <c r="L143" i="3"/>
  <c r="N143" i="3" s="1"/>
  <c r="R142" i="3"/>
  <c r="T142" i="3" s="1"/>
  <c r="L142" i="3"/>
  <c r="N142" i="3" s="1"/>
  <c r="R62" i="3"/>
  <c r="T62" i="3" s="1"/>
  <c r="L62" i="3"/>
  <c r="N62" i="3" s="1"/>
  <c r="R61" i="3"/>
  <c r="T61" i="3" s="1"/>
  <c r="L61" i="3"/>
  <c r="N61" i="3" s="1"/>
  <c r="R59" i="3"/>
  <c r="T59" i="3" s="1"/>
  <c r="L59" i="3"/>
  <c r="N59" i="3" s="1"/>
  <c r="R60" i="3"/>
  <c r="T60" i="3" s="1"/>
  <c r="L60" i="3"/>
  <c r="N60" i="3" s="1"/>
  <c r="R141" i="3"/>
  <c r="T141" i="3" s="1"/>
  <c r="L141" i="3"/>
  <c r="N141" i="3" s="1"/>
  <c r="R217" i="3"/>
  <c r="T217" i="3" s="1"/>
  <c r="L217" i="3"/>
  <c r="N217" i="3" s="1"/>
  <c r="R246" i="3"/>
  <c r="T246" i="3" s="1"/>
  <c r="L246" i="3"/>
  <c r="N246" i="3" s="1"/>
  <c r="AE218" i="3" l="1"/>
  <c r="AG218" i="3" s="1"/>
  <c r="AF218" i="3"/>
  <c r="AH218" i="3" s="1"/>
  <c r="AF217" i="3"/>
  <c r="AH217" i="3" s="1"/>
  <c r="AE217" i="3"/>
  <c r="AG217" i="3" s="1"/>
  <c r="X247" i="3"/>
  <c r="Z247" i="3" s="1"/>
  <c r="Y247" i="3"/>
  <c r="AA247" i="3" s="1"/>
  <c r="Y143" i="3"/>
  <c r="AA143" i="3" s="1"/>
  <c r="X143" i="3"/>
  <c r="Z143" i="3" s="1"/>
  <c r="AE246" i="3"/>
  <c r="AG246" i="3" s="1"/>
  <c r="AF246" i="3"/>
  <c r="AH246" i="3" s="1"/>
  <c r="Y217" i="3"/>
  <c r="AA217" i="3" s="1"/>
  <c r="X217" i="3"/>
  <c r="Z217" i="3" s="1"/>
  <c r="X141" i="3"/>
  <c r="Z141" i="3" s="1"/>
  <c r="Y141" i="3"/>
  <c r="AA141" i="3" s="1"/>
  <c r="AE141" i="3"/>
  <c r="AG141" i="3" s="1"/>
  <c r="AF141" i="3"/>
  <c r="AH141" i="3" s="1"/>
  <c r="AE191" i="3"/>
  <c r="AG191" i="3" s="1"/>
  <c r="AF191" i="3"/>
  <c r="AH191" i="3" s="1"/>
  <c r="AE247" i="3"/>
  <c r="AG247" i="3" s="1"/>
  <c r="AF247" i="3"/>
  <c r="AH247" i="3" s="1"/>
  <c r="X218" i="3"/>
  <c r="Z218" i="3" s="1"/>
  <c r="Y218" i="3"/>
  <c r="AA218" i="3" s="1"/>
  <c r="AE143" i="3"/>
  <c r="AG143" i="3" s="1"/>
  <c r="AF143" i="3"/>
  <c r="AH143" i="3" s="1"/>
  <c r="X219" i="3"/>
  <c r="Z219" i="3" s="1"/>
  <c r="Y219" i="3"/>
  <c r="AA219" i="3" s="1"/>
  <c r="AE190" i="3"/>
  <c r="AG190" i="3" s="1"/>
  <c r="AF190" i="3"/>
  <c r="AH190" i="3" s="1"/>
  <c r="X192" i="3"/>
  <c r="Z192" i="3" s="1"/>
  <c r="Y192" i="3"/>
  <c r="AA192" i="3" s="1"/>
  <c r="X248" i="3"/>
  <c r="Z248" i="3" s="1"/>
  <c r="Y248" i="3"/>
  <c r="AA248" i="3" s="1"/>
  <c r="X246" i="3"/>
  <c r="Z246" i="3" s="1"/>
  <c r="Y246" i="3"/>
  <c r="AA246" i="3" s="1"/>
  <c r="X190" i="3"/>
  <c r="Z190" i="3" s="1"/>
  <c r="Y190" i="3"/>
  <c r="AA190" i="3" s="1"/>
  <c r="AE219" i="3"/>
  <c r="AG219" i="3" s="1"/>
  <c r="AF219" i="3"/>
  <c r="AH219" i="3" s="1"/>
  <c r="Y191" i="3"/>
  <c r="AA191" i="3" s="1"/>
  <c r="X191" i="3"/>
  <c r="Z191" i="3" s="1"/>
  <c r="X142" i="3"/>
  <c r="Z142" i="3" s="1"/>
  <c r="Y142" i="3"/>
  <c r="AA142" i="3" s="1"/>
  <c r="AE142" i="3"/>
  <c r="AG142" i="3" s="1"/>
  <c r="AF142" i="3"/>
  <c r="AH142" i="3" s="1"/>
  <c r="AE192" i="3"/>
  <c r="AG192" i="3" s="1"/>
  <c r="AF192" i="3"/>
  <c r="AH192" i="3" s="1"/>
  <c r="AE248" i="3"/>
  <c r="AG248" i="3" s="1"/>
  <c r="AF248" i="3"/>
  <c r="AH248" i="3" s="1"/>
  <c r="X61" i="3"/>
  <c r="Z61" i="3" s="1"/>
  <c r="Y61" i="3"/>
  <c r="AA61" i="3" s="1"/>
  <c r="AF59" i="3"/>
  <c r="AH59" i="3" s="1"/>
  <c r="AE59" i="3"/>
  <c r="AG59" i="3" s="1"/>
  <c r="Y62" i="3"/>
  <c r="AA62" i="3" s="1"/>
  <c r="X62" i="3"/>
  <c r="Z62" i="3" s="1"/>
  <c r="AE61" i="3"/>
  <c r="AG61" i="3" s="1"/>
  <c r="AF61" i="3"/>
  <c r="AH61" i="3" s="1"/>
  <c r="AE62" i="3"/>
  <c r="AG62" i="3" s="1"/>
  <c r="AF62" i="3"/>
  <c r="AH62" i="3" s="1"/>
  <c r="AF60" i="3"/>
  <c r="AH60" i="3" s="1"/>
  <c r="AE60" i="3"/>
  <c r="AG60" i="3" s="1"/>
  <c r="Y60" i="3"/>
  <c r="AA60" i="3" s="1"/>
  <c r="X60" i="3"/>
  <c r="Z60" i="3" s="1"/>
  <c r="X59" i="3"/>
  <c r="Z59" i="3" s="1"/>
  <c r="Y59" i="3"/>
  <c r="AA59" i="3" s="1"/>
  <c r="R245" i="3"/>
  <c r="T245" i="3" s="1"/>
  <c r="L245" i="3"/>
  <c r="N245" i="3" s="1"/>
  <c r="R244" i="3"/>
  <c r="T244" i="3" s="1"/>
  <c r="L244" i="3"/>
  <c r="N244" i="3" s="1"/>
  <c r="R216" i="3"/>
  <c r="T216" i="3" s="1"/>
  <c r="L216" i="3"/>
  <c r="N216" i="3" s="1"/>
  <c r="R215" i="3"/>
  <c r="T215" i="3" s="1"/>
  <c r="L215" i="3"/>
  <c r="N215" i="3" s="1"/>
  <c r="R189" i="3"/>
  <c r="T189" i="3" s="1"/>
  <c r="L189" i="3"/>
  <c r="N189" i="3" s="1"/>
  <c r="R188" i="3"/>
  <c r="T188" i="3" s="1"/>
  <c r="L188" i="3"/>
  <c r="N188" i="3" s="1"/>
  <c r="R187" i="3"/>
  <c r="T187" i="3" s="1"/>
  <c r="L187" i="3"/>
  <c r="N187" i="3" s="1"/>
  <c r="R140" i="3"/>
  <c r="T140" i="3" s="1"/>
  <c r="L140" i="3"/>
  <c r="N140" i="3" s="1"/>
  <c r="R139" i="3"/>
  <c r="T139" i="3" s="1"/>
  <c r="L139" i="3"/>
  <c r="N139" i="3" s="1"/>
  <c r="R58" i="3"/>
  <c r="T58" i="3" s="1"/>
  <c r="L58" i="3"/>
  <c r="N58" i="3" s="1"/>
  <c r="R57" i="3"/>
  <c r="T57" i="3" s="1"/>
  <c r="L57" i="3"/>
  <c r="N57" i="3" s="1"/>
  <c r="R243" i="3"/>
  <c r="T243" i="3" s="1"/>
  <c r="L243" i="3"/>
  <c r="N243" i="3" s="1"/>
  <c r="R214" i="3"/>
  <c r="T214" i="3" s="1"/>
  <c r="L214" i="3"/>
  <c r="N214" i="3" s="1"/>
  <c r="R56" i="3"/>
  <c r="T56" i="3" s="1"/>
  <c r="L56" i="3"/>
  <c r="N56" i="3" s="1"/>
  <c r="R138" i="3"/>
  <c r="T138" i="3" s="1"/>
  <c r="L138" i="3"/>
  <c r="N138" i="3" s="1"/>
  <c r="R186" i="3"/>
  <c r="T186" i="3" s="1"/>
  <c r="L186" i="3"/>
  <c r="N186" i="3" s="1"/>
  <c r="AE215" i="3" l="1"/>
  <c r="AG215" i="3" s="1"/>
  <c r="AF215" i="3"/>
  <c r="AH215" i="3" s="1"/>
  <c r="X138" i="3"/>
  <c r="Z138" i="3" s="1"/>
  <c r="Y138" i="3"/>
  <c r="AA138" i="3" s="1"/>
  <c r="X187" i="3"/>
  <c r="Z187" i="3" s="1"/>
  <c r="Y187" i="3"/>
  <c r="AA187" i="3" s="1"/>
  <c r="X216" i="3"/>
  <c r="Z216" i="3" s="1"/>
  <c r="Y216" i="3"/>
  <c r="AA216" i="3" s="1"/>
  <c r="Y186" i="3"/>
  <c r="AA186" i="3" s="1"/>
  <c r="X186" i="3"/>
  <c r="Z186" i="3" s="1"/>
  <c r="X215" i="3"/>
  <c r="Z215" i="3" s="1"/>
  <c r="Y215" i="3"/>
  <c r="AA215" i="3" s="1"/>
  <c r="AE140" i="3"/>
  <c r="AG140" i="3" s="1"/>
  <c r="AF140" i="3"/>
  <c r="AH140" i="3" s="1"/>
  <c r="AE187" i="3"/>
  <c r="AG187" i="3" s="1"/>
  <c r="AF187" i="3"/>
  <c r="AH187" i="3" s="1"/>
  <c r="Y244" i="3"/>
  <c r="AA244" i="3" s="1"/>
  <c r="X244" i="3"/>
  <c r="Z244" i="3" s="1"/>
  <c r="Y243" i="3"/>
  <c r="AA243" i="3" s="1"/>
  <c r="X243" i="3"/>
  <c r="Z243" i="3" s="1"/>
  <c r="AE188" i="3"/>
  <c r="AG188" i="3" s="1"/>
  <c r="AF188" i="3"/>
  <c r="AH188" i="3" s="1"/>
  <c r="AE244" i="3"/>
  <c r="AG244" i="3" s="1"/>
  <c r="AF244" i="3"/>
  <c r="AH244" i="3" s="1"/>
  <c r="AE186" i="3"/>
  <c r="AG186" i="3" s="1"/>
  <c r="AF186" i="3"/>
  <c r="AH186" i="3" s="1"/>
  <c r="AE138" i="3"/>
  <c r="AG138" i="3" s="1"/>
  <c r="AF138" i="3"/>
  <c r="AH138" i="3" s="1"/>
  <c r="AE216" i="3"/>
  <c r="AG216" i="3" s="1"/>
  <c r="AF216" i="3"/>
  <c r="AH216" i="3" s="1"/>
  <c r="X188" i="3"/>
  <c r="Z188" i="3" s="1"/>
  <c r="Y188" i="3"/>
  <c r="AA188" i="3" s="1"/>
  <c r="X139" i="3"/>
  <c r="Z139" i="3" s="1"/>
  <c r="Y139" i="3"/>
  <c r="AA139" i="3" s="1"/>
  <c r="X189" i="3"/>
  <c r="Z189" i="3" s="1"/>
  <c r="Y189" i="3"/>
  <c r="AA189" i="3" s="1"/>
  <c r="X245" i="3"/>
  <c r="Z245" i="3" s="1"/>
  <c r="Y245" i="3"/>
  <c r="AA245" i="3" s="1"/>
  <c r="X140" i="3"/>
  <c r="Z140" i="3" s="1"/>
  <c r="Y140" i="3"/>
  <c r="AA140" i="3" s="1"/>
  <c r="AF243" i="3"/>
  <c r="AH243" i="3" s="1"/>
  <c r="AE243" i="3"/>
  <c r="AG243" i="3" s="1"/>
  <c r="X214" i="3"/>
  <c r="Z214" i="3" s="1"/>
  <c r="Y214" i="3"/>
  <c r="AA214" i="3" s="1"/>
  <c r="AF214" i="3"/>
  <c r="AH214" i="3" s="1"/>
  <c r="AE214" i="3"/>
  <c r="AG214" i="3" s="1"/>
  <c r="AE139" i="3"/>
  <c r="AG139" i="3" s="1"/>
  <c r="AF139" i="3"/>
  <c r="AH139" i="3" s="1"/>
  <c r="AE189" i="3"/>
  <c r="AG189" i="3" s="1"/>
  <c r="AF189" i="3"/>
  <c r="AH189" i="3" s="1"/>
  <c r="AF245" i="3"/>
  <c r="AH245" i="3" s="1"/>
  <c r="AE245" i="3"/>
  <c r="AG245" i="3" s="1"/>
  <c r="AF58" i="3"/>
  <c r="AH58" i="3" s="1"/>
  <c r="AE58" i="3"/>
  <c r="AG58" i="3" s="1"/>
  <c r="Y57" i="3"/>
  <c r="AA57" i="3" s="1"/>
  <c r="X57" i="3"/>
  <c r="Z57" i="3" s="1"/>
  <c r="Y56" i="3"/>
  <c r="AA56" i="3" s="1"/>
  <c r="X56" i="3"/>
  <c r="Z56" i="3" s="1"/>
  <c r="AF56" i="3"/>
  <c r="AH56" i="3" s="1"/>
  <c r="AE56" i="3"/>
  <c r="AG56" i="3" s="1"/>
  <c r="AF57" i="3"/>
  <c r="AH57" i="3" s="1"/>
  <c r="AE57" i="3"/>
  <c r="AG57" i="3" s="1"/>
  <c r="X58" i="3"/>
  <c r="Z58" i="3" s="1"/>
  <c r="Y58" i="3"/>
  <c r="AA58" i="3" s="1"/>
  <c r="R55" i="3"/>
  <c r="T55" i="3" s="1"/>
  <c r="L55" i="3"/>
  <c r="N55" i="3" s="1"/>
  <c r="R54" i="3"/>
  <c r="T54" i="3" s="1"/>
  <c r="L54" i="3"/>
  <c r="N54" i="3" s="1"/>
  <c r="R137" i="3"/>
  <c r="T137" i="3" s="1"/>
  <c r="L137" i="3"/>
  <c r="N137" i="3" s="1"/>
  <c r="R136" i="3"/>
  <c r="T136" i="3" s="1"/>
  <c r="L136" i="3"/>
  <c r="N136" i="3" s="1"/>
  <c r="R185" i="3"/>
  <c r="T185" i="3" s="1"/>
  <c r="L185" i="3"/>
  <c r="N185" i="3" s="1"/>
  <c r="R184" i="3"/>
  <c r="T184" i="3" s="1"/>
  <c r="L184" i="3"/>
  <c r="N184" i="3" s="1"/>
  <c r="R183" i="3"/>
  <c r="T183" i="3" s="1"/>
  <c r="L183" i="3"/>
  <c r="N183" i="3" s="1"/>
  <c r="R53" i="3"/>
  <c r="T53" i="3" s="1"/>
  <c r="L53" i="3"/>
  <c r="N53" i="3" s="1"/>
  <c r="R52" i="3"/>
  <c r="T52" i="3" s="1"/>
  <c r="L52" i="3"/>
  <c r="N52" i="3" s="1"/>
  <c r="R135" i="3"/>
  <c r="T135" i="3" s="1"/>
  <c r="L135" i="3"/>
  <c r="N135" i="3" s="1"/>
  <c r="R134" i="3"/>
  <c r="T134" i="3" s="1"/>
  <c r="L134" i="3"/>
  <c r="N134" i="3" s="1"/>
  <c r="R182" i="3"/>
  <c r="T182" i="3" s="1"/>
  <c r="L182" i="3"/>
  <c r="N182" i="3" s="1"/>
  <c r="R181" i="3"/>
  <c r="T181" i="3" s="1"/>
  <c r="L181" i="3"/>
  <c r="N181" i="3" s="1"/>
  <c r="R180" i="3"/>
  <c r="T180" i="3" s="1"/>
  <c r="L180" i="3"/>
  <c r="N180" i="3" s="1"/>
  <c r="R133" i="3"/>
  <c r="T133" i="3" s="1"/>
  <c r="L133" i="3"/>
  <c r="N133" i="3" s="1"/>
  <c r="R51" i="3"/>
  <c r="T51" i="3" s="1"/>
  <c r="L51" i="3"/>
  <c r="N51" i="3" s="1"/>
  <c r="R50" i="3"/>
  <c r="T50" i="3" s="1"/>
  <c r="L50" i="3"/>
  <c r="N50" i="3" s="1"/>
  <c r="R49" i="3"/>
  <c r="T49" i="3" s="1"/>
  <c r="L49" i="3"/>
  <c r="N49" i="3" s="1"/>
  <c r="R132" i="3"/>
  <c r="T132" i="3" s="1"/>
  <c r="L132" i="3"/>
  <c r="N132" i="3" s="1"/>
  <c r="R131" i="3"/>
  <c r="T131" i="3" s="1"/>
  <c r="L131" i="3"/>
  <c r="N131" i="3" s="1"/>
  <c r="R179" i="3"/>
  <c r="T179" i="3" s="1"/>
  <c r="L179" i="3"/>
  <c r="N179" i="3" s="1"/>
  <c r="R178" i="3"/>
  <c r="T178" i="3" s="1"/>
  <c r="L178" i="3"/>
  <c r="N178" i="3" s="1"/>
  <c r="Y136" i="3" l="1"/>
  <c r="AA136" i="3" s="1"/>
  <c r="X136" i="3"/>
  <c r="Z136" i="3" s="1"/>
  <c r="X132" i="3"/>
  <c r="Z132" i="3" s="1"/>
  <c r="Y132" i="3"/>
  <c r="AA132" i="3" s="1"/>
  <c r="Y133" i="3"/>
  <c r="AA133" i="3" s="1"/>
  <c r="X133" i="3"/>
  <c r="Z133" i="3" s="1"/>
  <c r="X134" i="3"/>
  <c r="Z134" i="3" s="1"/>
  <c r="Y134" i="3"/>
  <c r="AA134" i="3" s="1"/>
  <c r="Y183" i="3"/>
  <c r="AA183" i="3" s="1"/>
  <c r="X183" i="3"/>
  <c r="Z183" i="3" s="1"/>
  <c r="X137" i="3"/>
  <c r="Z137" i="3" s="1"/>
  <c r="Y137" i="3"/>
  <c r="AA137" i="3" s="1"/>
  <c r="AE131" i="3"/>
  <c r="AG131" i="3" s="1"/>
  <c r="AF131" i="3"/>
  <c r="AH131" i="3" s="1"/>
  <c r="AE136" i="3"/>
  <c r="AG136" i="3" s="1"/>
  <c r="AF136" i="3"/>
  <c r="AH136" i="3" s="1"/>
  <c r="X135" i="3"/>
  <c r="Z135" i="3" s="1"/>
  <c r="Y135" i="3"/>
  <c r="AA135" i="3" s="1"/>
  <c r="X131" i="3"/>
  <c r="Z131" i="3" s="1"/>
  <c r="Y131" i="3"/>
  <c r="AA131" i="3" s="1"/>
  <c r="AE132" i="3"/>
  <c r="AG132" i="3" s="1"/>
  <c r="AF132" i="3"/>
  <c r="AH132" i="3" s="1"/>
  <c r="AE183" i="3"/>
  <c r="AG183" i="3" s="1"/>
  <c r="AF183" i="3"/>
  <c r="AH183" i="3" s="1"/>
  <c r="Y180" i="3"/>
  <c r="AA180" i="3" s="1"/>
  <c r="X180" i="3"/>
  <c r="Z180" i="3" s="1"/>
  <c r="AE178" i="3"/>
  <c r="AG178" i="3" s="1"/>
  <c r="AF178" i="3"/>
  <c r="AH178" i="3" s="1"/>
  <c r="AE180" i="3"/>
  <c r="AG180" i="3" s="1"/>
  <c r="AF180" i="3"/>
  <c r="AH180" i="3" s="1"/>
  <c r="AE135" i="3"/>
  <c r="AG135" i="3" s="1"/>
  <c r="AF135" i="3"/>
  <c r="AH135" i="3" s="1"/>
  <c r="AE184" i="3"/>
  <c r="AG184" i="3" s="1"/>
  <c r="AF184" i="3"/>
  <c r="AH184" i="3" s="1"/>
  <c r="Y182" i="3"/>
  <c r="AA182" i="3" s="1"/>
  <c r="X182" i="3"/>
  <c r="Z182" i="3" s="1"/>
  <c r="AE134" i="3"/>
  <c r="AG134" i="3" s="1"/>
  <c r="AF134" i="3"/>
  <c r="AH134" i="3" s="1"/>
  <c r="AE137" i="3"/>
  <c r="AG137" i="3" s="1"/>
  <c r="AF137" i="3"/>
  <c r="AH137" i="3" s="1"/>
  <c r="Y181" i="3"/>
  <c r="AA181" i="3" s="1"/>
  <c r="X181" i="3"/>
  <c r="Z181" i="3" s="1"/>
  <c r="Y185" i="3"/>
  <c r="AA185" i="3" s="1"/>
  <c r="X185" i="3"/>
  <c r="Z185" i="3" s="1"/>
  <c r="AE182" i="3"/>
  <c r="AG182" i="3" s="1"/>
  <c r="AF182" i="3"/>
  <c r="AH182" i="3" s="1"/>
  <c r="AE133" i="3"/>
  <c r="AG133" i="3" s="1"/>
  <c r="AF133" i="3"/>
  <c r="AH133" i="3" s="1"/>
  <c r="Y178" i="3"/>
  <c r="AA178" i="3" s="1"/>
  <c r="X178" i="3"/>
  <c r="Z178" i="3" s="1"/>
  <c r="X184" i="3"/>
  <c r="Z184" i="3" s="1"/>
  <c r="Y184" i="3"/>
  <c r="AA184" i="3" s="1"/>
  <c r="Y179" i="3"/>
  <c r="AA179" i="3" s="1"/>
  <c r="X179" i="3"/>
  <c r="Z179" i="3" s="1"/>
  <c r="AE179" i="3"/>
  <c r="AG179" i="3" s="1"/>
  <c r="AF179" i="3"/>
  <c r="AH179" i="3" s="1"/>
  <c r="AE181" i="3"/>
  <c r="AG181" i="3" s="1"/>
  <c r="AF181" i="3"/>
  <c r="AH181" i="3" s="1"/>
  <c r="AE185" i="3"/>
  <c r="AG185" i="3" s="1"/>
  <c r="AF185" i="3"/>
  <c r="AH185" i="3" s="1"/>
  <c r="AF50" i="3"/>
  <c r="AH50" i="3" s="1"/>
  <c r="AE50" i="3"/>
  <c r="AG50" i="3" s="1"/>
  <c r="X51" i="3"/>
  <c r="Z51" i="3" s="1"/>
  <c r="Y51" i="3"/>
  <c r="AA51" i="3" s="1"/>
  <c r="Y53" i="3"/>
  <c r="AA53" i="3" s="1"/>
  <c r="X53" i="3"/>
  <c r="Z53" i="3" s="1"/>
  <c r="AE55" i="3"/>
  <c r="AG55" i="3" s="1"/>
  <c r="AF55" i="3"/>
  <c r="AH55" i="3" s="1"/>
  <c r="AF51" i="3"/>
  <c r="AH51" i="3" s="1"/>
  <c r="AE51" i="3"/>
  <c r="AG51" i="3" s="1"/>
  <c r="X54" i="3"/>
  <c r="Z54" i="3" s="1"/>
  <c r="Y54" i="3"/>
  <c r="AA54" i="3" s="1"/>
  <c r="AF52" i="3"/>
  <c r="AH52" i="3" s="1"/>
  <c r="AE52" i="3"/>
  <c r="AG52" i="3" s="1"/>
  <c r="AF49" i="3"/>
  <c r="AH49" i="3" s="1"/>
  <c r="AE49" i="3"/>
  <c r="AG49" i="3" s="1"/>
  <c r="AE54" i="3"/>
  <c r="AG54" i="3" s="1"/>
  <c r="AF54" i="3"/>
  <c r="AH54" i="3" s="1"/>
  <c r="AF53" i="3"/>
  <c r="AH53" i="3" s="1"/>
  <c r="AE53" i="3"/>
  <c r="AG53" i="3" s="1"/>
  <c r="X49" i="3"/>
  <c r="Z49" i="3" s="1"/>
  <c r="Y49" i="3"/>
  <c r="AA49" i="3" s="1"/>
  <c r="X50" i="3"/>
  <c r="Z50" i="3" s="1"/>
  <c r="Y50" i="3"/>
  <c r="AA50" i="3" s="1"/>
  <c r="X52" i="3"/>
  <c r="Z52" i="3" s="1"/>
  <c r="Y52" i="3"/>
  <c r="AA52" i="3" s="1"/>
  <c r="X55" i="3"/>
  <c r="Z55" i="3" s="1"/>
  <c r="Y55" i="3"/>
  <c r="AA55" i="3" s="1"/>
  <c r="R177" i="3" l="1"/>
  <c r="T177" i="3" s="1"/>
  <c r="L177" i="3"/>
  <c r="N177" i="3" s="1"/>
  <c r="R130" i="3"/>
  <c r="T130" i="3" s="1"/>
  <c r="L130" i="3"/>
  <c r="N130" i="3" s="1"/>
  <c r="R48" i="3"/>
  <c r="T48" i="3" s="1"/>
  <c r="L48" i="3"/>
  <c r="N48" i="3" s="1"/>
  <c r="Y130" i="3" l="1"/>
  <c r="AA130" i="3" s="1"/>
  <c r="X130" i="3"/>
  <c r="Z130" i="3" s="1"/>
  <c r="Y177" i="3"/>
  <c r="AA177" i="3" s="1"/>
  <c r="X177" i="3"/>
  <c r="Z177" i="3" s="1"/>
  <c r="AE130" i="3"/>
  <c r="AG130" i="3" s="1"/>
  <c r="AF130" i="3"/>
  <c r="AH130" i="3" s="1"/>
  <c r="AE177" i="3"/>
  <c r="AG177" i="3" s="1"/>
  <c r="AF177" i="3"/>
  <c r="AH177" i="3" s="1"/>
  <c r="X48" i="3"/>
  <c r="Z48" i="3" s="1"/>
  <c r="Y48" i="3"/>
  <c r="AA48" i="3" s="1"/>
  <c r="AF48" i="3"/>
  <c r="AH48" i="3" s="1"/>
  <c r="AE48" i="3"/>
  <c r="AG48" i="3" s="1"/>
  <c r="R176" i="3" l="1"/>
  <c r="T176" i="3" s="1"/>
  <c r="L176" i="3"/>
  <c r="N176" i="3" s="1"/>
  <c r="R47" i="3"/>
  <c r="T47" i="3" s="1"/>
  <c r="L47" i="3"/>
  <c r="N47" i="3" s="1"/>
  <c r="R175" i="3"/>
  <c r="T175" i="3" s="1"/>
  <c r="L175" i="3"/>
  <c r="N175" i="3" s="1"/>
  <c r="R129" i="3"/>
  <c r="T129" i="3" s="1"/>
  <c r="L129" i="3"/>
  <c r="N129" i="3" s="1"/>
  <c r="R128" i="3"/>
  <c r="T128" i="3" s="1"/>
  <c r="L128" i="3"/>
  <c r="N128" i="3" s="1"/>
  <c r="R46" i="3"/>
  <c r="T46" i="3" s="1"/>
  <c r="L46" i="3"/>
  <c r="N46" i="3" s="1"/>
  <c r="Y175" i="3" l="1"/>
  <c r="AA175" i="3" s="1"/>
  <c r="X175" i="3"/>
  <c r="Z175" i="3" s="1"/>
  <c r="X129" i="3"/>
  <c r="Z129" i="3" s="1"/>
  <c r="Y129" i="3"/>
  <c r="AA129" i="3" s="1"/>
  <c r="AE175" i="3"/>
  <c r="AG175" i="3" s="1"/>
  <c r="AF175" i="3"/>
  <c r="AH175" i="3" s="1"/>
  <c r="X128" i="3"/>
  <c r="Z128" i="3" s="1"/>
  <c r="Y128" i="3"/>
  <c r="AA128" i="3" s="1"/>
  <c r="AE129" i="3"/>
  <c r="AG129" i="3" s="1"/>
  <c r="AF129" i="3"/>
  <c r="AH129" i="3" s="1"/>
  <c r="Y176" i="3"/>
  <c r="AA176" i="3" s="1"/>
  <c r="X176" i="3"/>
  <c r="Z176" i="3" s="1"/>
  <c r="AE128" i="3"/>
  <c r="AG128" i="3" s="1"/>
  <c r="AF128" i="3"/>
  <c r="AH128" i="3" s="1"/>
  <c r="AE176" i="3"/>
  <c r="AG176" i="3" s="1"/>
  <c r="AF176" i="3"/>
  <c r="AH176" i="3" s="1"/>
  <c r="X47" i="3"/>
  <c r="Z47" i="3" s="1"/>
  <c r="Y47" i="3"/>
  <c r="AA47" i="3" s="1"/>
  <c r="AE47" i="3"/>
  <c r="AG47" i="3" s="1"/>
  <c r="AF47" i="3"/>
  <c r="AH47" i="3" s="1"/>
  <c r="Y46" i="3"/>
  <c r="AA46" i="3" s="1"/>
  <c r="X46" i="3"/>
  <c r="Z46" i="3" s="1"/>
  <c r="AF46" i="3"/>
  <c r="AH46" i="3" s="1"/>
  <c r="AE46" i="3"/>
  <c r="AG46" i="3" s="1"/>
  <c r="R45" i="3" l="1"/>
  <c r="T45" i="3" s="1"/>
  <c r="L45" i="3"/>
  <c r="N45" i="3" s="1"/>
  <c r="R127" i="3"/>
  <c r="T127" i="3" s="1"/>
  <c r="L127" i="3"/>
  <c r="N127" i="3" s="1"/>
  <c r="R174" i="3"/>
  <c r="T174" i="3" s="1"/>
  <c r="L174" i="3"/>
  <c r="N174" i="3" s="1"/>
  <c r="AE127" i="3" l="1"/>
  <c r="AG127" i="3" s="1"/>
  <c r="AF127" i="3"/>
  <c r="AH127" i="3" s="1"/>
  <c r="Y174" i="3"/>
  <c r="AA174" i="3" s="1"/>
  <c r="X174" i="3"/>
  <c r="Z174" i="3" s="1"/>
  <c r="AE174" i="3"/>
  <c r="AG174" i="3" s="1"/>
  <c r="AF174" i="3"/>
  <c r="AH174" i="3" s="1"/>
  <c r="Y127" i="3"/>
  <c r="AA127" i="3" s="1"/>
  <c r="X127" i="3"/>
  <c r="Z127" i="3" s="1"/>
  <c r="AF45" i="3"/>
  <c r="AH45" i="3" s="1"/>
  <c r="AE45" i="3"/>
  <c r="AG45" i="3" s="1"/>
  <c r="X45" i="3"/>
  <c r="Z45" i="3" s="1"/>
  <c r="Y45" i="3"/>
  <c r="AA45" i="3" s="1"/>
  <c r="R44" i="3" l="1"/>
  <c r="T44" i="3" s="1"/>
  <c r="L44" i="3"/>
  <c r="N44" i="3" s="1"/>
  <c r="R43" i="3"/>
  <c r="T43" i="3" s="1"/>
  <c r="L43" i="3"/>
  <c r="N43" i="3" s="1"/>
  <c r="R126" i="3"/>
  <c r="T126" i="3" s="1"/>
  <c r="L126" i="3"/>
  <c r="N126" i="3" s="1"/>
  <c r="R125" i="3"/>
  <c r="T125" i="3" s="1"/>
  <c r="L125" i="3"/>
  <c r="N125" i="3" s="1"/>
  <c r="R173" i="3"/>
  <c r="T173" i="3" s="1"/>
  <c r="L173" i="3"/>
  <c r="N173" i="3" s="1"/>
  <c r="R172" i="3"/>
  <c r="T172" i="3" s="1"/>
  <c r="L172" i="3"/>
  <c r="N172" i="3" s="1"/>
  <c r="R124" i="3"/>
  <c r="T124" i="3" s="1"/>
  <c r="L124" i="3"/>
  <c r="N124" i="3" s="1"/>
  <c r="R42" i="3"/>
  <c r="T42" i="3" s="1"/>
  <c r="L42" i="3"/>
  <c r="N42" i="3" s="1"/>
  <c r="R123" i="3"/>
  <c r="T123" i="3" s="1"/>
  <c r="L123" i="3"/>
  <c r="N123" i="3" s="1"/>
  <c r="R122" i="3"/>
  <c r="T122" i="3" s="1"/>
  <c r="L122" i="3"/>
  <c r="N122" i="3" s="1"/>
  <c r="R41" i="3"/>
  <c r="T41" i="3" s="1"/>
  <c r="L41" i="3"/>
  <c r="N41" i="3" s="1"/>
  <c r="R40" i="3"/>
  <c r="T40" i="3" s="1"/>
  <c r="L40" i="3"/>
  <c r="N40" i="3" s="1"/>
  <c r="R39" i="3"/>
  <c r="T39" i="3" s="1"/>
  <c r="L39" i="3"/>
  <c r="N39" i="3" s="1"/>
  <c r="R121" i="3"/>
  <c r="T121" i="3" s="1"/>
  <c r="L121" i="3"/>
  <c r="N121" i="3" s="1"/>
  <c r="X126" i="3" l="1"/>
  <c r="Z126" i="3" s="1"/>
  <c r="Y126" i="3"/>
  <c r="AA126" i="3" s="1"/>
  <c r="Y122" i="3"/>
  <c r="AA122" i="3" s="1"/>
  <c r="X122" i="3"/>
  <c r="Z122" i="3" s="1"/>
  <c r="X124" i="3"/>
  <c r="Z124" i="3" s="1"/>
  <c r="Y124" i="3"/>
  <c r="AA124" i="3" s="1"/>
  <c r="AE124" i="3"/>
  <c r="AG124" i="3" s="1"/>
  <c r="AF124" i="3"/>
  <c r="AH124" i="3" s="1"/>
  <c r="AE122" i="3"/>
  <c r="AG122" i="3" s="1"/>
  <c r="AF122" i="3"/>
  <c r="AH122" i="3" s="1"/>
  <c r="AF172" i="3"/>
  <c r="AH172" i="3" s="1"/>
  <c r="AE172" i="3"/>
  <c r="AG172" i="3" s="1"/>
  <c r="X125" i="3"/>
  <c r="Z125" i="3" s="1"/>
  <c r="Y125" i="3"/>
  <c r="AA125" i="3" s="1"/>
  <c r="X121" i="3"/>
  <c r="Z121" i="3" s="1"/>
  <c r="Y121" i="3"/>
  <c r="AA121" i="3" s="1"/>
  <c r="Y172" i="3"/>
  <c r="AA172" i="3" s="1"/>
  <c r="X172" i="3"/>
  <c r="Z172" i="3" s="1"/>
  <c r="X123" i="3"/>
  <c r="Z123" i="3" s="1"/>
  <c r="Y123" i="3"/>
  <c r="AA123" i="3" s="1"/>
  <c r="AE125" i="3"/>
  <c r="AG125" i="3" s="1"/>
  <c r="AF125" i="3"/>
  <c r="AH125" i="3" s="1"/>
  <c r="AE126" i="3"/>
  <c r="AG126" i="3" s="1"/>
  <c r="AF126" i="3"/>
  <c r="AH126" i="3" s="1"/>
  <c r="AE121" i="3"/>
  <c r="AG121" i="3" s="1"/>
  <c r="AF121" i="3"/>
  <c r="AH121" i="3" s="1"/>
  <c r="Y173" i="3"/>
  <c r="AA173" i="3" s="1"/>
  <c r="X173" i="3"/>
  <c r="Z173" i="3" s="1"/>
  <c r="AE123" i="3"/>
  <c r="AG123" i="3" s="1"/>
  <c r="AF123" i="3"/>
  <c r="AH123" i="3" s="1"/>
  <c r="AE173" i="3"/>
  <c r="AG173" i="3" s="1"/>
  <c r="AF173" i="3"/>
  <c r="AH173" i="3" s="1"/>
  <c r="Y41" i="3"/>
  <c r="AA41" i="3" s="1"/>
  <c r="X41" i="3"/>
  <c r="Z41" i="3" s="1"/>
  <c r="AF42" i="3"/>
  <c r="AH42" i="3" s="1"/>
  <c r="AE42" i="3"/>
  <c r="AG42" i="3" s="1"/>
  <c r="X43" i="3"/>
  <c r="Z43" i="3" s="1"/>
  <c r="Y43" i="3"/>
  <c r="AA43" i="3" s="1"/>
  <c r="X42" i="3"/>
  <c r="Z42" i="3" s="1"/>
  <c r="Y42" i="3"/>
  <c r="AA42" i="3" s="1"/>
  <c r="AE43" i="3"/>
  <c r="AG43" i="3" s="1"/>
  <c r="AF43" i="3"/>
  <c r="AH43" i="3" s="1"/>
  <c r="Y40" i="3"/>
  <c r="AA40" i="3" s="1"/>
  <c r="X40" i="3"/>
  <c r="Z40" i="3" s="1"/>
  <c r="AF41" i="3"/>
  <c r="AH41" i="3" s="1"/>
  <c r="AE41" i="3"/>
  <c r="AG41" i="3" s="1"/>
  <c r="X39" i="3"/>
  <c r="Z39" i="3" s="1"/>
  <c r="Y39" i="3"/>
  <c r="AA39" i="3" s="1"/>
  <c r="Y44" i="3"/>
  <c r="AA44" i="3" s="1"/>
  <c r="X44" i="3"/>
  <c r="Z44" i="3" s="1"/>
  <c r="AF40" i="3"/>
  <c r="AH40" i="3" s="1"/>
  <c r="AE40" i="3"/>
  <c r="AG40" i="3" s="1"/>
  <c r="AE39" i="3"/>
  <c r="AG39" i="3" s="1"/>
  <c r="AF39" i="3"/>
  <c r="AH39" i="3" s="1"/>
  <c r="AF44" i="3"/>
  <c r="AH44" i="3" s="1"/>
  <c r="AE44" i="3"/>
  <c r="AG44" i="3" s="1"/>
  <c r="R120" i="3" l="1"/>
  <c r="T120" i="3" s="1"/>
  <c r="L120" i="3"/>
  <c r="N120" i="3" s="1"/>
  <c r="R119" i="3"/>
  <c r="T119" i="3" s="1"/>
  <c r="L119" i="3"/>
  <c r="N119" i="3" s="1"/>
  <c r="R38" i="3"/>
  <c r="T38" i="3" s="1"/>
  <c r="L38" i="3"/>
  <c r="N38" i="3" s="1"/>
  <c r="R37" i="3"/>
  <c r="T37" i="3" s="1"/>
  <c r="L37" i="3"/>
  <c r="N37" i="3" s="1"/>
  <c r="X120" i="3" l="1"/>
  <c r="Z120" i="3" s="1"/>
  <c r="Y120" i="3"/>
  <c r="AA120" i="3" s="1"/>
  <c r="X119" i="3"/>
  <c r="Z119" i="3" s="1"/>
  <c r="Y119" i="3"/>
  <c r="AA119" i="3" s="1"/>
  <c r="AE119" i="3"/>
  <c r="AG119" i="3" s="1"/>
  <c r="AF119" i="3"/>
  <c r="AH119" i="3" s="1"/>
  <c r="AE120" i="3"/>
  <c r="AG120" i="3" s="1"/>
  <c r="AF120" i="3"/>
  <c r="AH120" i="3" s="1"/>
  <c r="AF37" i="3"/>
  <c r="AH37" i="3" s="1"/>
  <c r="AE37" i="3"/>
  <c r="AG37" i="3" s="1"/>
  <c r="Y37" i="3"/>
  <c r="AA37" i="3" s="1"/>
  <c r="X37" i="3"/>
  <c r="Z37" i="3" s="1"/>
  <c r="X38" i="3"/>
  <c r="Z38" i="3" s="1"/>
  <c r="Y38" i="3"/>
  <c r="AA38" i="3" s="1"/>
  <c r="AE38" i="3"/>
  <c r="AG38" i="3" s="1"/>
  <c r="AF38" i="3"/>
  <c r="AH38" i="3" s="1"/>
  <c r="R36" i="3" l="1"/>
  <c r="T36" i="3" s="1"/>
  <c r="L36" i="3"/>
  <c r="N36" i="3" s="1"/>
  <c r="R118" i="3"/>
  <c r="T118" i="3" s="1"/>
  <c r="L118" i="3"/>
  <c r="N118" i="3" s="1"/>
  <c r="AE118" i="3" l="1"/>
  <c r="AG118" i="3" s="1"/>
  <c r="AF118" i="3"/>
  <c r="AH118" i="3" s="1"/>
  <c r="X118" i="3"/>
  <c r="Z118" i="3" s="1"/>
  <c r="Y118" i="3"/>
  <c r="AA118" i="3" s="1"/>
  <c r="X36" i="3"/>
  <c r="Z36" i="3" s="1"/>
  <c r="Y36" i="3"/>
  <c r="AA36" i="3" s="1"/>
  <c r="AF36" i="3"/>
  <c r="AH36" i="3" s="1"/>
  <c r="AE36" i="3"/>
  <c r="AG36" i="3" s="1"/>
  <c r="R35" i="3" l="1"/>
  <c r="T35" i="3" s="1"/>
  <c r="L35" i="3"/>
  <c r="N35" i="3" s="1"/>
  <c r="R117" i="3"/>
  <c r="T117" i="3" s="1"/>
  <c r="L117" i="3"/>
  <c r="N117" i="3" s="1"/>
  <c r="R116" i="3"/>
  <c r="T116" i="3" s="1"/>
  <c r="L116" i="3"/>
  <c r="N116" i="3" s="1"/>
  <c r="R115" i="3"/>
  <c r="T115" i="3" s="1"/>
  <c r="L115" i="3"/>
  <c r="N115" i="3" s="1"/>
  <c r="R34" i="3"/>
  <c r="T34" i="3" s="1"/>
  <c r="L34" i="3"/>
  <c r="N34" i="3" s="1"/>
  <c r="AE115" i="3" l="1"/>
  <c r="AG115" i="3" s="1"/>
  <c r="AF115" i="3"/>
  <c r="AH115" i="3" s="1"/>
  <c r="Y117" i="3"/>
  <c r="AA117" i="3" s="1"/>
  <c r="X117" i="3"/>
  <c r="Z117" i="3" s="1"/>
  <c r="X116" i="3"/>
  <c r="Z116" i="3" s="1"/>
  <c r="Y116" i="3"/>
  <c r="AA116" i="3" s="1"/>
  <c r="X115" i="3"/>
  <c r="Z115" i="3" s="1"/>
  <c r="Y115" i="3"/>
  <c r="AA115" i="3" s="1"/>
  <c r="AE116" i="3"/>
  <c r="AG116" i="3" s="1"/>
  <c r="AF116" i="3"/>
  <c r="AH116" i="3" s="1"/>
  <c r="AE117" i="3"/>
  <c r="AG117" i="3" s="1"/>
  <c r="AF117" i="3"/>
  <c r="AH117" i="3" s="1"/>
  <c r="X35" i="3"/>
  <c r="Z35" i="3" s="1"/>
  <c r="Y35" i="3"/>
  <c r="AA35" i="3" s="1"/>
  <c r="X34" i="3"/>
  <c r="Z34" i="3" s="1"/>
  <c r="Y34" i="3"/>
  <c r="AA34" i="3" s="1"/>
  <c r="AF34" i="3"/>
  <c r="AH34" i="3" s="1"/>
  <c r="AE34" i="3"/>
  <c r="AG34" i="3" s="1"/>
  <c r="AF35" i="3"/>
  <c r="AH35" i="3" s="1"/>
  <c r="AE35" i="3"/>
  <c r="AG35" i="3" s="1"/>
  <c r="R33" i="3" l="1"/>
  <c r="T33" i="3" s="1"/>
  <c r="L33" i="3"/>
  <c r="N33" i="3" s="1"/>
  <c r="R32" i="3"/>
  <c r="T32" i="3" s="1"/>
  <c r="L32" i="3"/>
  <c r="N32" i="3" s="1"/>
  <c r="R114" i="3"/>
  <c r="T114" i="3" s="1"/>
  <c r="L114" i="3"/>
  <c r="N114" i="3" s="1"/>
  <c r="R113" i="3"/>
  <c r="T113" i="3" s="1"/>
  <c r="L113" i="3"/>
  <c r="N113" i="3" s="1"/>
  <c r="R112" i="3"/>
  <c r="T112" i="3" s="1"/>
  <c r="L112" i="3"/>
  <c r="N112" i="3" s="1"/>
  <c r="R31" i="3"/>
  <c r="T31" i="3" s="1"/>
  <c r="L31" i="3"/>
  <c r="N31" i="3" s="1"/>
  <c r="AE113" i="3" l="1"/>
  <c r="AG113" i="3" s="1"/>
  <c r="AF113" i="3"/>
  <c r="AH113" i="3" s="1"/>
  <c r="X113" i="3"/>
  <c r="Z113" i="3" s="1"/>
  <c r="Y113" i="3"/>
  <c r="AA113" i="3" s="1"/>
  <c r="AE114" i="3"/>
  <c r="AG114" i="3" s="1"/>
  <c r="AF114" i="3"/>
  <c r="AH114" i="3" s="1"/>
  <c r="Y114" i="3"/>
  <c r="AA114" i="3" s="1"/>
  <c r="X114" i="3"/>
  <c r="Z114" i="3" s="1"/>
  <c r="X112" i="3"/>
  <c r="Z112" i="3" s="1"/>
  <c r="Y112" i="3"/>
  <c r="AA112" i="3" s="1"/>
  <c r="AE112" i="3"/>
  <c r="AG112" i="3" s="1"/>
  <c r="AF112" i="3"/>
  <c r="AH112" i="3" s="1"/>
  <c r="X32" i="3"/>
  <c r="Z32" i="3" s="1"/>
  <c r="Y32" i="3"/>
  <c r="AA32" i="3" s="1"/>
  <c r="AF32" i="3"/>
  <c r="AH32" i="3" s="1"/>
  <c r="AE32" i="3"/>
  <c r="AG32" i="3" s="1"/>
  <c r="AE31" i="3"/>
  <c r="AG31" i="3" s="1"/>
  <c r="AF31" i="3"/>
  <c r="AH31" i="3" s="1"/>
  <c r="X33" i="3"/>
  <c r="Z33" i="3" s="1"/>
  <c r="Y33" i="3"/>
  <c r="AA33" i="3" s="1"/>
  <c r="X31" i="3"/>
  <c r="Z31" i="3" s="1"/>
  <c r="Y31" i="3"/>
  <c r="AA31" i="3" s="1"/>
  <c r="AE33" i="3"/>
  <c r="AG33" i="3" s="1"/>
  <c r="AF33" i="3"/>
  <c r="AH33" i="3" s="1"/>
  <c r="R30" i="3" l="1"/>
  <c r="T30" i="3" s="1"/>
  <c r="L30" i="3"/>
  <c r="N30" i="3" s="1"/>
  <c r="R29" i="3"/>
  <c r="T29" i="3" s="1"/>
  <c r="L29" i="3"/>
  <c r="N29" i="3" s="1"/>
  <c r="R111" i="3"/>
  <c r="T111" i="3" s="1"/>
  <c r="L111" i="3"/>
  <c r="N111" i="3" s="1"/>
  <c r="R110" i="3"/>
  <c r="T110" i="3" s="1"/>
  <c r="L110" i="3"/>
  <c r="N110" i="3" s="1"/>
  <c r="R109" i="3"/>
  <c r="T109" i="3" s="1"/>
  <c r="L109" i="3"/>
  <c r="N109" i="3" s="1"/>
  <c r="R28" i="3"/>
  <c r="T28" i="3" s="1"/>
  <c r="L28" i="3"/>
  <c r="N28" i="3" s="1"/>
  <c r="AE110" i="3" l="1"/>
  <c r="AG110" i="3" s="1"/>
  <c r="AF110" i="3"/>
  <c r="AH110" i="3" s="1"/>
  <c r="AE111" i="3"/>
  <c r="AG111" i="3" s="1"/>
  <c r="AF111" i="3"/>
  <c r="AH111" i="3" s="1"/>
  <c r="Y111" i="3"/>
  <c r="AA111" i="3" s="1"/>
  <c r="X111" i="3"/>
  <c r="Z111" i="3" s="1"/>
  <c r="X110" i="3"/>
  <c r="Z110" i="3" s="1"/>
  <c r="Y110" i="3"/>
  <c r="AA110" i="3" s="1"/>
  <c r="X109" i="3"/>
  <c r="Z109" i="3" s="1"/>
  <c r="Y109" i="3"/>
  <c r="AA109" i="3" s="1"/>
  <c r="AE109" i="3"/>
  <c r="AG109" i="3" s="1"/>
  <c r="AF109" i="3"/>
  <c r="AH109" i="3" s="1"/>
  <c r="Y28" i="3"/>
  <c r="AA28" i="3" s="1"/>
  <c r="X28" i="3"/>
  <c r="Z28" i="3" s="1"/>
  <c r="AF28" i="3"/>
  <c r="AH28" i="3" s="1"/>
  <c r="AE28" i="3"/>
  <c r="AG28" i="3" s="1"/>
  <c r="X29" i="3"/>
  <c r="Z29" i="3" s="1"/>
  <c r="Y29" i="3"/>
  <c r="AA29" i="3" s="1"/>
  <c r="AF29" i="3"/>
  <c r="AH29" i="3" s="1"/>
  <c r="AE29" i="3"/>
  <c r="AG29" i="3" s="1"/>
  <c r="X30" i="3"/>
  <c r="Z30" i="3" s="1"/>
  <c r="Y30" i="3"/>
  <c r="AA30" i="3" s="1"/>
  <c r="AF30" i="3"/>
  <c r="AH30" i="3" s="1"/>
  <c r="AE30" i="3"/>
  <c r="AG30" i="3" s="1"/>
  <c r="R27" i="3" l="1"/>
  <c r="T27" i="3" s="1"/>
  <c r="L27" i="3"/>
  <c r="N27" i="3" s="1"/>
  <c r="R26" i="3"/>
  <c r="T26" i="3" s="1"/>
  <c r="L26" i="3"/>
  <c r="N26" i="3" s="1"/>
  <c r="R108" i="3"/>
  <c r="T108" i="3" s="1"/>
  <c r="L108" i="3"/>
  <c r="N108" i="3" s="1"/>
  <c r="R107" i="3"/>
  <c r="T107" i="3" s="1"/>
  <c r="L107" i="3"/>
  <c r="N107" i="3" s="1"/>
  <c r="AE107" i="3" l="1"/>
  <c r="AG107" i="3" s="1"/>
  <c r="AF107" i="3"/>
  <c r="AH107" i="3" s="1"/>
  <c r="X107" i="3"/>
  <c r="Z107" i="3" s="1"/>
  <c r="Y107" i="3"/>
  <c r="AA107" i="3" s="1"/>
  <c r="X108" i="3"/>
  <c r="Z108" i="3" s="1"/>
  <c r="Y108" i="3"/>
  <c r="AA108" i="3" s="1"/>
  <c r="AE108" i="3"/>
  <c r="AG108" i="3" s="1"/>
  <c r="AF108" i="3"/>
  <c r="AH108" i="3" s="1"/>
  <c r="X26" i="3"/>
  <c r="Z26" i="3" s="1"/>
  <c r="Y26" i="3"/>
  <c r="AA26" i="3" s="1"/>
  <c r="AF26" i="3"/>
  <c r="AH26" i="3" s="1"/>
  <c r="AE26" i="3"/>
  <c r="AG26" i="3" s="1"/>
  <c r="Y27" i="3"/>
  <c r="AA27" i="3" s="1"/>
  <c r="X27" i="3"/>
  <c r="Z27" i="3" s="1"/>
  <c r="AF27" i="3"/>
  <c r="AH27" i="3" s="1"/>
  <c r="AE27" i="3"/>
  <c r="AG27" i="3" s="1"/>
  <c r="R106" i="3"/>
  <c r="T106" i="3" s="1"/>
  <c r="L106" i="3"/>
  <c r="N106" i="3" s="1"/>
  <c r="R25" i="3"/>
  <c r="T25" i="3" s="1"/>
  <c r="L25" i="3"/>
  <c r="N25" i="3" s="1"/>
  <c r="X106" i="3" l="1"/>
  <c r="Z106" i="3" s="1"/>
  <c r="Y106" i="3"/>
  <c r="AA106" i="3" s="1"/>
  <c r="AE106" i="3"/>
  <c r="AG106" i="3" s="1"/>
  <c r="AF106" i="3"/>
  <c r="AH106" i="3" s="1"/>
  <c r="Y25" i="3"/>
  <c r="AA25" i="3" s="1"/>
  <c r="X25" i="3"/>
  <c r="Z25" i="3" s="1"/>
  <c r="AF25" i="3"/>
  <c r="AH25" i="3" s="1"/>
  <c r="AE25" i="3"/>
  <c r="AG25" i="3" s="1"/>
  <c r="R24" i="3"/>
  <c r="T24" i="3" s="1"/>
  <c r="L24" i="3"/>
  <c r="N24" i="3" s="1"/>
  <c r="R23" i="3"/>
  <c r="T23" i="3" s="1"/>
  <c r="L23" i="3"/>
  <c r="N23" i="3" s="1"/>
  <c r="R105" i="3"/>
  <c r="T105" i="3" s="1"/>
  <c r="L105" i="3"/>
  <c r="N105" i="3" s="1"/>
  <c r="R104" i="3"/>
  <c r="T104" i="3" s="1"/>
  <c r="L104" i="3"/>
  <c r="N104" i="3" s="1"/>
  <c r="X104" i="3" l="1"/>
  <c r="Z104" i="3" s="1"/>
  <c r="Y104" i="3"/>
  <c r="AA104" i="3" s="1"/>
  <c r="AE104" i="3"/>
  <c r="AG104" i="3" s="1"/>
  <c r="AF104" i="3"/>
  <c r="AH104" i="3" s="1"/>
  <c r="X105" i="3"/>
  <c r="Z105" i="3" s="1"/>
  <c r="Y105" i="3"/>
  <c r="AA105" i="3" s="1"/>
  <c r="AE105" i="3"/>
  <c r="AG105" i="3" s="1"/>
  <c r="AF105" i="3"/>
  <c r="AH105" i="3" s="1"/>
  <c r="X23" i="3"/>
  <c r="Z23" i="3" s="1"/>
  <c r="Y23" i="3"/>
  <c r="AA23" i="3" s="1"/>
  <c r="AE23" i="3"/>
  <c r="AG23" i="3" s="1"/>
  <c r="AF23" i="3"/>
  <c r="AH23" i="3" s="1"/>
  <c r="Y24" i="3"/>
  <c r="AA24" i="3" s="1"/>
  <c r="X24" i="3"/>
  <c r="Z24" i="3" s="1"/>
  <c r="AF24" i="3"/>
  <c r="AH24" i="3" s="1"/>
  <c r="AE24" i="3"/>
  <c r="AG24" i="3" s="1"/>
  <c r="R103" i="3" l="1"/>
  <c r="T103" i="3" s="1"/>
  <c r="L103" i="3"/>
  <c r="N103" i="3" s="1"/>
  <c r="R102" i="3"/>
  <c r="T102" i="3" s="1"/>
  <c r="L102" i="3"/>
  <c r="N102" i="3" s="1"/>
  <c r="R22" i="3"/>
  <c r="T22" i="3" s="1"/>
  <c r="L22" i="3"/>
  <c r="N22" i="3" s="1"/>
  <c r="R21" i="3"/>
  <c r="T21" i="3" s="1"/>
  <c r="L21" i="3"/>
  <c r="N21" i="3" s="1"/>
  <c r="X102" i="3" l="1"/>
  <c r="Z102" i="3" s="1"/>
  <c r="Y102" i="3"/>
  <c r="AA102" i="3" s="1"/>
  <c r="X103" i="3"/>
  <c r="Z103" i="3" s="1"/>
  <c r="Y103" i="3"/>
  <c r="AA103" i="3" s="1"/>
  <c r="AE102" i="3"/>
  <c r="AG102" i="3" s="1"/>
  <c r="AF102" i="3"/>
  <c r="AH102" i="3" s="1"/>
  <c r="AE103" i="3"/>
  <c r="AG103" i="3" s="1"/>
  <c r="AF103" i="3"/>
  <c r="AH103" i="3" s="1"/>
  <c r="Y21" i="3"/>
  <c r="AA21" i="3" s="1"/>
  <c r="X21" i="3"/>
  <c r="Z21" i="3" s="1"/>
  <c r="AF22" i="3"/>
  <c r="AH22" i="3" s="1"/>
  <c r="AE22" i="3"/>
  <c r="AG22" i="3" s="1"/>
  <c r="X22" i="3"/>
  <c r="Z22" i="3" s="1"/>
  <c r="Y22" i="3"/>
  <c r="AA22" i="3" s="1"/>
  <c r="AF21" i="3"/>
  <c r="AH21" i="3" s="1"/>
  <c r="AE21" i="3"/>
  <c r="AG21" i="3" s="1"/>
  <c r="R20" i="3" l="1"/>
  <c r="T20" i="3" s="1"/>
  <c r="L20" i="3"/>
  <c r="N20" i="3" s="1"/>
  <c r="R101" i="3"/>
  <c r="T101" i="3" s="1"/>
  <c r="L101" i="3"/>
  <c r="N101" i="3" s="1"/>
  <c r="R100" i="3"/>
  <c r="T100" i="3" s="1"/>
  <c r="L100" i="3"/>
  <c r="N100" i="3" s="1"/>
  <c r="AE100" i="3" l="1"/>
  <c r="AG100" i="3" s="1"/>
  <c r="AF100" i="3"/>
  <c r="AH100" i="3" s="1"/>
  <c r="X100" i="3"/>
  <c r="Z100" i="3" s="1"/>
  <c r="Y100" i="3"/>
  <c r="AA100" i="3" s="1"/>
  <c r="Y101" i="3"/>
  <c r="AA101" i="3" s="1"/>
  <c r="X101" i="3"/>
  <c r="Z101" i="3" s="1"/>
  <c r="AE101" i="3"/>
  <c r="AG101" i="3" s="1"/>
  <c r="AF101" i="3"/>
  <c r="AH101" i="3" s="1"/>
  <c r="X20" i="3"/>
  <c r="Z20" i="3" s="1"/>
  <c r="Y20" i="3"/>
  <c r="AA20" i="3" s="1"/>
  <c r="AF20" i="3"/>
  <c r="AH20" i="3" s="1"/>
  <c r="AE20" i="3"/>
  <c r="AG20" i="3" s="1"/>
  <c r="R99" i="3" l="1"/>
  <c r="T99" i="3" s="1"/>
  <c r="L99" i="3"/>
  <c r="N99" i="3" s="1"/>
  <c r="R19" i="3"/>
  <c r="T19" i="3" s="1"/>
  <c r="L19" i="3"/>
  <c r="N19" i="3" s="1"/>
  <c r="X99" i="3" l="1"/>
  <c r="Z99" i="3" s="1"/>
  <c r="Y99" i="3"/>
  <c r="AA99" i="3" s="1"/>
  <c r="AE99" i="3"/>
  <c r="AG99" i="3" s="1"/>
  <c r="AF99" i="3"/>
  <c r="AH99" i="3" s="1"/>
  <c r="X19" i="3"/>
  <c r="Z19" i="3" s="1"/>
  <c r="Y19" i="3"/>
  <c r="AA19" i="3" s="1"/>
  <c r="AF19" i="3"/>
  <c r="AH19" i="3" s="1"/>
  <c r="AE19" i="3"/>
  <c r="AG19" i="3" s="1"/>
  <c r="R18" i="3"/>
  <c r="T18" i="3" s="1"/>
  <c r="L18" i="3"/>
  <c r="N18" i="3" s="1"/>
  <c r="R17" i="3"/>
  <c r="T17" i="3" s="1"/>
  <c r="L17" i="3"/>
  <c r="N17" i="3" s="1"/>
  <c r="R98" i="3"/>
  <c r="T98" i="3" s="1"/>
  <c r="L98" i="3"/>
  <c r="N98" i="3" s="1"/>
  <c r="R97" i="3"/>
  <c r="T97" i="3" s="1"/>
  <c r="L97" i="3"/>
  <c r="N97" i="3" s="1"/>
  <c r="X97" i="3" l="1"/>
  <c r="Z97" i="3" s="1"/>
  <c r="Y97" i="3"/>
  <c r="AA97" i="3" s="1"/>
  <c r="AE97" i="3"/>
  <c r="AG97" i="3" s="1"/>
  <c r="AF97" i="3"/>
  <c r="AH97" i="3" s="1"/>
  <c r="Y98" i="3"/>
  <c r="AA98" i="3" s="1"/>
  <c r="X98" i="3"/>
  <c r="Z98" i="3" s="1"/>
  <c r="AE98" i="3"/>
  <c r="AG98" i="3" s="1"/>
  <c r="AF98" i="3"/>
  <c r="AH98" i="3" s="1"/>
  <c r="X17" i="3"/>
  <c r="Z17" i="3" s="1"/>
  <c r="Y17" i="3"/>
  <c r="AA17" i="3" s="1"/>
  <c r="AE17" i="3"/>
  <c r="AG17" i="3" s="1"/>
  <c r="AF17" i="3"/>
  <c r="AH17" i="3" s="1"/>
  <c r="X18" i="3"/>
  <c r="Z18" i="3" s="1"/>
  <c r="Y18" i="3"/>
  <c r="AA18" i="3" s="1"/>
  <c r="AF18" i="3"/>
  <c r="AH18" i="3" s="1"/>
  <c r="AE18" i="3"/>
  <c r="AG18" i="3" s="1"/>
  <c r="R16" i="3"/>
  <c r="T16" i="3" s="1"/>
  <c r="L16" i="3"/>
  <c r="N16" i="3" s="1"/>
  <c r="R96" i="3"/>
  <c r="T96" i="3" s="1"/>
  <c r="L96" i="3"/>
  <c r="N96" i="3" s="1"/>
  <c r="X96" i="3" l="1"/>
  <c r="Z96" i="3" s="1"/>
  <c r="Y96" i="3"/>
  <c r="AA96" i="3" s="1"/>
  <c r="AE96" i="3"/>
  <c r="AG96" i="3" s="1"/>
  <c r="AF96" i="3"/>
  <c r="AH96" i="3" s="1"/>
  <c r="AF16" i="3"/>
  <c r="AH16" i="3" s="1"/>
  <c r="AE16" i="3"/>
  <c r="AG16" i="3" s="1"/>
  <c r="X16" i="3"/>
  <c r="Z16" i="3" s="1"/>
  <c r="Y16" i="3"/>
  <c r="AA16" i="3" s="1"/>
  <c r="R95" i="3"/>
  <c r="T95" i="3" s="1"/>
  <c r="L95" i="3"/>
  <c r="N95" i="3" s="1"/>
  <c r="R94" i="3"/>
  <c r="T94" i="3" s="1"/>
  <c r="L94" i="3"/>
  <c r="N94" i="3" s="1"/>
  <c r="R15" i="3"/>
  <c r="T15" i="3" s="1"/>
  <c r="L15" i="3"/>
  <c r="N15" i="3" s="1"/>
  <c r="R14" i="3"/>
  <c r="T14" i="3" s="1"/>
  <c r="L14" i="3"/>
  <c r="N14" i="3" s="1"/>
  <c r="X94" i="3" l="1"/>
  <c r="Z94" i="3" s="1"/>
  <c r="Y94" i="3"/>
  <c r="AA94" i="3" s="1"/>
  <c r="Y95" i="3"/>
  <c r="AA95" i="3" s="1"/>
  <c r="X95" i="3"/>
  <c r="Z95" i="3" s="1"/>
  <c r="AE94" i="3"/>
  <c r="AG94" i="3" s="1"/>
  <c r="AF94" i="3"/>
  <c r="AH94" i="3" s="1"/>
  <c r="AE95" i="3"/>
  <c r="AG95" i="3" s="1"/>
  <c r="AF95" i="3"/>
  <c r="AH95" i="3" s="1"/>
  <c r="X15" i="3"/>
  <c r="Z15" i="3" s="1"/>
  <c r="Y15" i="3"/>
  <c r="AA15" i="3" s="1"/>
  <c r="AE15" i="3"/>
  <c r="AG15" i="3" s="1"/>
  <c r="AF15" i="3"/>
  <c r="AH15" i="3" s="1"/>
  <c r="X14" i="3"/>
  <c r="Z14" i="3" s="1"/>
  <c r="Y14" i="3"/>
  <c r="AA14" i="3" s="1"/>
  <c r="AE14" i="3"/>
  <c r="AG14" i="3" s="1"/>
  <c r="AF14" i="3"/>
  <c r="AH14" i="3" s="1"/>
  <c r="R93" i="3"/>
  <c r="T93" i="3" s="1"/>
  <c r="L93" i="3"/>
  <c r="N93" i="3" s="1"/>
  <c r="R92" i="3"/>
  <c r="T92" i="3" s="1"/>
  <c r="L92" i="3"/>
  <c r="N92" i="3" s="1"/>
  <c r="R91" i="3"/>
  <c r="T91" i="3" s="1"/>
  <c r="L91" i="3"/>
  <c r="N91" i="3" s="1"/>
  <c r="R13" i="3"/>
  <c r="T13" i="3" s="1"/>
  <c r="L13" i="3"/>
  <c r="N13" i="3" s="1"/>
  <c r="R12" i="3"/>
  <c r="T12" i="3" s="1"/>
  <c r="L12" i="3"/>
  <c r="N12" i="3" s="1"/>
  <c r="R11" i="3"/>
  <c r="T11" i="3" s="1"/>
  <c r="L11" i="3"/>
  <c r="N11" i="3" s="1"/>
  <c r="AE91" i="3" l="1"/>
  <c r="AG91" i="3" s="1"/>
  <c r="AF91" i="3"/>
  <c r="AH91" i="3" s="1"/>
  <c r="X92" i="3"/>
  <c r="Z92" i="3" s="1"/>
  <c r="Y92" i="3"/>
  <c r="AA92" i="3" s="1"/>
  <c r="AE92" i="3"/>
  <c r="AG92" i="3" s="1"/>
  <c r="AF92" i="3"/>
  <c r="AH92" i="3" s="1"/>
  <c r="X93" i="3"/>
  <c r="Z93" i="3" s="1"/>
  <c r="Y93" i="3"/>
  <c r="AA93" i="3" s="1"/>
  <c r="X91" i="3"/>
  <c r="Z91" i="3" s="1"/>
  <c r="Y91" i="3"/>
  <c r="AA91" i="3" s="1"/>
  <c r="AE93" i="3"/>
  <c r="AG93" i="3" s="1"/>
  <c r="AF93" i="3"/>
  <c r="AH93" i="3" s="1"/>
  <c r="X13" i="3"/>
  <c r="Z13" i="3" s="1"/>
  <c r="Y13" i="3"/>
  <c r="AA13" i="3" s="1"/>
  <c r="AF11" i="3"/>
  <c r="AH11" i="3" s="1"/>
  <c r="AE11" i="3"/>
  <c r="AG11" i="3" s="1"/>
  <c r="AF13" i="3"/>
  <c r="AH13" i="3" s="1"/>
  <c r="AE13" i="3"/>
  <c r="AG13" i="3" s="1"/>
  <c r="X11" i="3"/>
  <c r="Z11" i="3" s="1"/>
  <c r="Y11" i="3"/>
  <c r="AA11" i="3" s="1"/>
  <c r="Y12" i="3"/>
  <c r="AA12" i="3" s="1"/>
  <c r="X12" i="3"/>
  <c r="Z12" i="3" s="1"/>
  <c r="AF12" i="3"/>
  <c r="AH12" i="3" s="1"/>
  <c r="AE12" i="3"/>
  <c r="AG12" i="3" s="1"/>
  <c r="R90" i="3"/>
  <c r="T90" i="3" s="1"/>
  <c r="L90" i="3"/>
  <c r="N90" i="3" s="1"/>
  <c r="R89" i="3"/>
  <c r="T89" i="3" s="1"/>
  <c r="L89" i="3"/>
  <c r="N89" i="3" s="1"/>
  <c r="R10" i="3"/>
  <c r="T10" i="3" s="1"/>
  <c r="L10" i="3"/>
  <c r="N10" i="3" s="1"/>
  <c r="R9" i="3"/>
  <c r="T9" i="3" s="1"/>
  <c r="L9" i="3"/>
  <c r="N9" i="3" s="1"/>
  <c r="X90" i="3" l="1"/>
  <c r="Z90" i="3" s="1"/>
  <c r="Y90" i="3"/>
  <c r="AA90" i="3" s="1"/>
  <c r="AF89" i="3"/>
  <c r="AH89" i="3" s="1"/>
  <c r="AE89" i="3"/>
  <c r="AG89" i="3" s="1"/>
  <c r="AE90" i="3"/>
  <c r="AG90" i="3" s="1"/>
  <c r="AF90" i="3"/>
  <c r="AH90" i="3" s="1"/>
  <c r="Y9" i="3"/>
  <c r="AA9" i="3" s="1"/>
  <c r="X9" i="3"/>
  <c r="Z9" i="3" s="1"/>
  <c r="X10" i="3"/>
  <c r="Z10" i="3" s="1"/>
  <c r="Y10" i="3"/>
  <c r="AA10" i="3" s="1"/>
  <c r="Y89" i="3"/>
  <c r="AA89" i="3" s="1"/>
  <c r="X89" i="3"/>
  <c r="Z89" i="3" s="1"/>
  <c r="AF9" i="3"/>
  <c r="AH9" i="3" s="1"/>
  <c r="AE9" i="3"/>
  <c r="AG9" i="3" s="1"/>
  <c r="AF10" i="3"/>
  <c r="AH10" i="3" s="1"/>
  <c r="AE10" i="3"/>
  <c r="AG10" i="3" s="1"/>
  <c r="R8" i="3"/>
  <c r="T8" i="3" s="1"/>
  <c r="L8" i="3"/>
  <c r="N8" i="3" s="1"/>
  <c r="R7" i="3"/>
  <c r="T7" i="3" s="1"/>
  <c r="L7" i="3"/>
  <c r="N7" i="3" s="1"/>
  <c r="R6" i="3"/>
  <c r="T6" i="3" s="1"/>
  <c r="L6" i="3"/>
  <c r="N6" i="3" s="1"/>
  <c r="X6" i="3" l="1"/>
  <c r="Z6" i="3" s="1"/>
  <c r="Y6" i="3"/>
  <c r="AA6" i="3" s="1"/>
  <c r="Y8" i="3"/>
  <c r="AA8" i="3" s="1"/>
  <c r="X8" i="3"/>
  <c r="Z8" i="3" s="1"/>
  <c r="AF6" i="3"/>
  <c r="AH6" i="3" s="1"/>
  <c r="AE6" i="3"/>
  <c r="AG6" i="3" s="1"/>
  <c r="X7" i="3"/>
  <c r="Z7" i="3" s="1"/>
  <c r="Y7" i="3"/>
  <c r="AA7" i="3" s="1"/>
  <c r="AE7" i="3"/>
  <c r="AG7" i="3" s="1"/>
  <c r="AF7" i="3"/>
  <c r="AH7" i="3" s="1"/>
  <c r="AF8" i="3"/>
  <c r="AH8" i="3" s="1"/>
  <c r="AE8" i="3"/>
  <c r="AG8" i="3" s="1"/>
  <c r="R5" i="3"/>
  <c r="T5" i="3" s="1"/>
  <c r="L5" i="3"/>
  <c r="N5" i="3" s="1"/>
  <c r="R4" i="3"/>
  <c r="T4" i="3" s="1"/>
  <c r="L4" i="3"/>
  <c r="N4" i="3" s="1"/>
  <c r="R3" i="3"/>
  <c r="T3" i="3" s="1"/>
  <c r="L3" i="3"/>
  <c r="N3" i="3" s="1"/>
  <c r="Y5" i="3" l="1"/>
  <c r="AA5" i="3" s="1"/>
  <c r="X5" i="3"/>
  <c r="Z5" i="3" s="1"/>
  <c r="AF4" i="3"/>
  <c r="AH4" i="3" s="1"/>
  <c r="AE4" i="3"/>
  <c r="AG4" i="3" s="1"/>
  <c r="AF5" i="3"/>
  <c r="AH5" i="3" s="1"/>
  <c r="AE5" i="3"/>
  <c r="AG5" i="3" s="1"/>
  <c r="X4" i="3"/>
  <c r="Z4" i="3" s="1"/>
  <c r="Y4" i="3"/>
  <c r="AA4" i="3" s="1"/>
  <c r="AF3" i="3"/>
  <c r="AH3" i="3" s="1"/>
  <c r="AE3" i="3"/>
  <c r="AG3" i="3" s="1"/>
  <c r="Y3" i="3"/>
  <c r="AA3" i="3" s="1"/>
  <c r="X3" i="3"/>
  <c r="Z3" i="3" s="1"/>
</calcChain>
</file>

<file path=xl/sharedStrings.xml><?xml version="1.0" encoding="utf-8"?>
<sst xmlns="http://schemas.openxmlformats.org/spreadsheetml/2006/main" count="320" uniqueCount="33">
  <si>
    <t>Sample date</t>
  </si>
  <si>
    <t>Location</t>
  </si>
  <si>
    <t>N/A</t>
  </si>
  <si>
    <t>Raw sample volume (ml)</t>
  </si>
  <si>
    <t>Glycine buffer added (ml)</t>
  </si>
  <si>
    <t>Measurement 1 (copies/ul RNA)</t>
  </si>
  <si>
    <t>Measurement 2 (copies/ul RNA)</t>
  </si>
  <si>
    <t>Measurement 3 (copies/ul RNA)</t>
  </si>
  <si>
    <t>Average (copies/ul RNA)</t>
  </si>
  <si>
    <t>Stdev (copies/ul RNA)</t>
  </si>
  <si>
    <t>Sample Volume after filtration (ml)</t>
  </si>
  <si>
    <t>PBS added (ml)</t>
  </si>
  <si>
    <t>Viral volume in RNA extraction (ul)</t>
  </si>
  <si>
    <t>COVID-19 N1</t>
  </si>
  <si>
    <t>COVID-19 N1 Positive Control</t>
  </si>
  <si>
    <t>Measurement 1 (copies/ul)</t>
  </si>
  <si>
    <t>Measurement 2 (copies/ul)</t>
  </si>
  <si>
    <t>Measurement 3 (copies/ul)</t>
  </si>
  <si>
    <t>Average (copies/ul)</t>
  </si>
  <si>
    <t>Should be (copies/ul)</t>
  </si>
  <si>
    <t>Correction Factor</t>
  </si>
  <si>
    <t>COVID-19 N2 Positive Control</t>
  </si>
  <si>
    <t>COVID-19 N2</t>
  </si>
  <si>
    <t>Average             (copies/mL raw sample)</t>
  </si>
  <si>
    <t>Stdev                       (copies/mL raw sample)</t>
  </si>
  <si>
    <t>RNA elution volume (ul)</t>
  </si>
  <si>
    <t>East Campus Composite</t>
  </si>
  <si>
    <t>Hartley&amp;Wallach Composite</t>
  </si>
  <si>
    <t>NA</t>
  </si>
  <si>
    <t>Wien Composite</t>
  </si>
  <si>
    <t>Hogan Composite</t>
  </si>
  <si>
    <t>John Jay Composite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</si>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</sst>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11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11" fontId="0" fillId="0" borderId="1" xfId="0" applyNumberFormat="1" applyBorder="1" applyAlignment="1">
      <alignment wrapText="1"/>
    </xf>
    <xf numFmtId="1" fontId="0" fillId="0" borderId="0" xfId="0" applyNumberFormat="1" applyBorder="1"/>
    <xf numFmtId="11" fontId="0" fillId="0" borderId="0" xfId="0" applyNumberFormat="1" applyBorder="1"/>
    <xf numFmtId="164" fontId="0" fillId="0" borderId="1" xfId="0" applyNumberFormat="1" applyBorder="1" applyAlignment="1">
      <alignment horizontal="center" wrapText="1"/>
    </xf>
    <xf numFmtId="11" fontId="0" fillId="2" borderId="3" xfId="0" applyNumberFormat="1" applyFill="1" applyBorder="1" applyAlignment="1">
      <alignment wrapText="1"/>
    </xf>
    <xf numFmtId="11" fontId="0" fillId="2" borderId="3" xfId="0" applyNumberFormat="1" applyFill="1" applyBorder="1"/>
    <xf numFmtId="164" fontId="0" fillId="0" borderId="0" xfId="0" applyNumberFormat="1" applyAlignment="1">
      <alignment horizontal="center"/>
    </xf>
    <xf numFmtId="1" fontId="0" fillId="0" borderId="1" xfId="0" applyNumberFormat="1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 applyFill="1" applyBorder="1"/>
    <xf numFmtId="1" fontId="0" fillId="0" borderId="5" xfId="0" applyNumberFormat="1" applyBorder="1"/>
    <xf numFmtId="1" fontId="0" fillId="0" borderId="4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0" fontId="0" fillId="0" borderId="0" xfId="0"/>
    <xf numFmtId="14" fontId="0" fillId="0" borderId="0" xfId="0" applyNumberFormat="1" applyBorder="1"/>
    <xf numFmtId="11" fontId="0" fillId="0" borderId="0" xfId="0" applyNumberFormat="1" applyAlignment="1">
      <alignment horizontal="right"/>
    </xf>
    <xf numFmtId="0" fontId="0" fillId="0" borderId="0" xfId="0" applyBorder="1"/>
    <xf numFmtId="11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/>
    <xf numFmtId="14" fontId="0" fillId="0" borderId="4" xfId="0" applyNumberFormat="1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0" borderId="0" xfId="0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4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4" fontId="0" fillId="0" borderId="6" xfId="0" applyNumberFormat="1" applyBorder="1"/>
    <xf numFmtId="0" fontId="0" fillId="0" borderId="6" xfId="0" applyFill="1" applyBorder="1"/>
    <xf numFmtId="1" fontId="0" fillId="0" borderId="7" xfId="0" applyNumberFormat="1" applyBorder="1"/>
    <xf numFmtId="1" fontId="0" fillId="0" borderId="6" xfId="0" applyNumberFormat="1" applyBorder="1"/>
    <xf numFmtId="164" fontId="0" fillId="0" borderId="6" xfId="0" applyNumberFormat="1" applyBorder="1"/>
    <xf numFmtId="11" fontId="0" fillId="0" borderId="6" xfId="0" applyNumberFormat="1" applyBorder="1"/>
    <xf numFmtId="11" fontId="0" fillId="0" borderId="6" xfId="0" applyNumberFormat="1" applyBorder="1" applyAlignment="1">
      <alignment horizontal="right"/>
    </xf>
    <xf numFmtId="164" fontId="0" fillId="0" borderId="7" xfId="0" applyNumberFormat="1" applyBorder="1"/>
    <xf numFmtId="11" fontId="0" fillId="0" borderId="7" xfId="0" applyNumberFormat="1" applyBorder="1"/>
    <xf numFmtId="0" fontId="0" fillId="0" borderId="6" xfId="0" applyBorder="1"/>
    <xf numFmtId="11" fontId="0" fillId="0" borderId="8" xfId="0" applyNumberFormat="1" applyBorder="1"/>
    <xf numFmtId="0" fontId="0" fillId="2" borderId="3" xfId="0" applyFill="1" applyBorder="1"/>
    <xf numFmtId="0" fontId="0" fillId="0" borderId="1" xfId="0" applyBorder="1"/>
    <xf numFmtId="11" fontId="0" fillId="0" borderId="0" xfId="0" quotePrefix="1" applyNumberFormat="1"/>
    <xf numFmtId="1" fontId="0" fillId="0" borderId="2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 Campus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location'!$AA$3:$AA$87</c:f>
                <c:numCache>
                  <c:formatCode>General</c:formatCode>
                  <c:ptCount val="8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18.720454503690135</c:v>
                  </c:pt>
                  <c:pt idx="10">
                    <c:v>173.45081845306248</c:v>
                  </c:pt>
                  <c:pt idx="11">
                    <c:v>1700.6956020607356</c:v>
                  </c:pt>
                  <c:pt idx="12">
                    <c:v>0</c:v>
                  </c:pt>
                  <c:pt idx="13">
                    <c:v>114.47194689801219</c:v>
                  </c:pt>
                  <c:pt idx="14">
                    <c:v>0</c:v>
                  </c:pt>
                  <c:pt idx="15">
                    <c:v>10.842472748632208</c:v>
                  </c:pt>
                  <c:pt idx="16">
                    <c:v>10.863686478512555</c:v>
                  </c:pt>
                  <c:pt idx="17">
                    <c:v>177.88710815408041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197.72291785249075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15.46041358683274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10.074172316064137</c:v>
                  </c:pt>
                  <c:pt idx="47">
                    <c:v>106.09016658958424</c:v>
                  </c:pt>
                  <c:pt idx="48">
                    <c:v>12.262006738921844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7.7624640790510249</c:v>
                  </c:pt>
                  <c:pt idx="56">
                    <c:v>7.9011843326428233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14.003179766523068</c:v>
                  </c:pt>
                  <c:pt idx="66">
                    <c:v>12.107111725132391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13.745616805390673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56.781051357005033</c:v>
                  </c:pt>
                  <c:pt idx="81">
                    <c:v>0</c:v>
                  </c:pt>
                  <c:pt idx="82">
                    <c:v>0</c:v>
                  </c:pt>
                </c:numCache>
              </c:numRef>
            </c:plus>
            <c:minus>
              <c:numRef>
                <c:f>'by location'!$AA$3:$AA$87</c:f>
                <c:numCache>
                  <c:formatCode>General</c:formatCode>
                  <c:ptCount val="8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18.720454503690135</c:v>
                  </c:pt>
                  <c:pt idx="10">
                    <c:v>173.45081845306248</c:v>
                  </c:pt>
                  <c:pt idx="11">
                    <c:v>1700.6956020607356</c:v>
                  </c:pt>
                  <c:pt idx="12">
                    <c:v>0</c:v>
                  </c:pt>
                  <c:pt idx="13">
                    <c:v>114.47194689801219</c:v>
                  </c:pt>
                  <c:pt idx="14">
                    <c:v>0</c:v>
                  </c:pt>
                  <c:pt idx="15">
                    <c:v>10.842472748632208</c:v>
                  </c:pt>
                  <c:pt idx="16">
                    <c:v>10.863686478512555</c:v>
                  </c:pt>
                  <c:pt idx="17">
                    <c:v>177.88710815408041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197.72291785249075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15.46041358683274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10.074172316064137</c:v>
                  </c:pt>
                  <c:pt idx="47">
                    <c:v>106.09016658958424</c:v>
                  </c:pt>
                  <c:pt idx="48">
                    <c:v>12.262006738921844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7.7624640790510249</c:v>
                  </c:pt>
                  <c:pt idx="56">
                    <c:v>7.9011843326428233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14.003179766523068</c:v>
                  </c:pt>
                  <c:pt idx="66">
                    <c:v>12.107111725132391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13.745616805390673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56.781051357005033</c:v>
                  </c:pt>
                  <c:pt idx="81">
                    <c:v>0</c:v>
                  </c:pt>
                  <c:pt idx="8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location'!$A$3:$A$87</c:f>
              <c:numCache>
                <c:formatCode>m/d/yy</c:formatCode>
                <c:ptCount val="85"/>
                <c:pt idx="0">
                  <c:v>44141</c:v>
                </c:pt>
                <c:pt idx="1">
                  <c:v>44144</c:v>
                </c:pt>
                <c:pt idx="2">
                  <c:v>44146</c:v>
                </c:pt>
                <c:pt idx="3">
                  <c:v>44148</c:v>
                </c:pt>
                <c:pt idx="4">
                  <c:v>44151</c:v>
                </c:pt>
                <c:pt idx="5">
                  <c:v>44153</c:v>
                </c:pt>
                <c:pt idx="6">
                  <c:v>44155</c:v>
                </c:pt>
                <c:pt idx="7">
                  <c:v>44158</c:v>
                </c:pt>
                <c:pt idx="8">
                  <c:v>44160</c:v>
                </c:pt>
                <c:pt idx="9">
                  <c:v>44165</c:v>
                </c:pt>
                <c:pt idx="10">
                  <c:v>44167</c:v>
                </c:pt>
                <c:pt idx="11">
                  <c:v>44169</c:v>
                </c:pt>
                <c:pt idx="12">
                  <c:v>44172</c:v>
                </c:pt>
                <c:pt idx="13">
                  <c:v>44174</c:v>
                </c:pt>
                <c:pt idx="14">
                  <c:v>44176</c:v>
                </c:pt>
                <c:pt idx="15">
                  <c:v>44179</c:v>
                </c:pt>
                <c:pt idx="16">
                  <c:v>44181</c:v>
                </c:pt>
                <c:pt idx="17">
                  <c:v>44183</c:v>
                </c:pt>
                <c:pt idx="18">
                  <c:v>44186</c:v>
                </c:pt>
                <c:pt idx="19">
                  <c:v>44193</c:v>
                </c:pt>
                <c:pt idx="20">
                  <c:v>44195</c:v>
                </c:pt>
                <c:pt idx="21">
                  <c:v>44200</c:v>
                </c:pt>
                <c:pt idx="22">
                  <c:v>44202</c:v>
                </c:pt>
                <c:pt idx="23">
                  <c:v>44204</c:v>
                </c:pt>
                <c:pt idx="24">
                  <c:v>44207</c:v>
                </c:pt>
                <c:pt idx="25">
                  <c:v>44209</c:v>
                </c:pt>
                <c:pt idx="26">
                  <c:v>44211</c:v>
                </c:pt>
                <c:pt idx="27">
                  <c:v>44214</c:v>
                </c:pt>
                <c:pt idx="28">
                  <c:v>44216</c:v>
                </c:pt>
                <c:pt idx="29">
                  <c:v>44218</c:v>
                </c:pt>
                <c:pt idx="30">
                  <c:v>44221</c:v>
                </c:pt>
                <c:pt idx="31">
                  <c:v>44223</c:v>
                </c:pt>
                <c:pt idx="32">
                  <c:v>44225</c:v>
                </c:pt>
                <c:pt idx="33">
                  <c:v>44230</c:v>
                </c:pt>
                <c:pt idx="34">
                  <c:v>44232</c:v>
                </c:pt>
                <c:pt idx="35">
                  <c:v>44235</c:v>
                </c:pt>
                <c:pt idx="36">
                  <c:v>44237</c:v>
                </c:pt>
                <c:pt idx="37">
                  <c:v>44239</c:v>
                </c:pt>
                <c:pt idx="38">
                  <c:v>44242</c:v>
                </c:pt>
                <c:pt idx="39">
                  <c:v>44244</c:v>
                </c:pt>
                <c:pt idx="40">
                  <c:v>44246</c:v>
                </c:pt>
                <c:pt idx="41">
                  <c:v>44249</c:v>
                </c:pt>
                <c:pt idx="42">
                  <c:v>44251</c:v>
                </c:pt>
                <c:pt idx="43">
                  <c:v>44253</c:v>
                </c:pt>
                <c:pt idx="44">
                  <c:v>44256</c:v>
                </c:pt>
                <c:pt idx="45">
                  <c:v>44258</c:v>
                </c:pt>
                <c:pt idx="46">
                  <c:v>44260</c:v>
                </c:pt>
                <c:pt idx="47">
                  <c:v>44263</c:v>
                </c:pt>
                <c:pt idx="48">
                  <c:v>44265</c:v>
                </c:pt>
                <c:pt idx="49">
                  <c:v>44267</c:v>
                </c:pt>
                <c:pt idx="50">
                  <c:v>44270</c:v>
                </c:pt>
                <c:pt idx="51">
                  <c:v>44272</c:v>
                </c:pt>
                <c:pt idx="52">
                  <c:v>44277</c:v>
                </c:pt>
                <c:pt idx="53">
                  <c:v>44279</c:v>
                </c:pt>
                <c:pt idx="54">
                  <c:v>44281</c:v>
                </c:pt>
                <c:pt idx="55">
                  <c:v>44284</c:v>
                </c:pt>
                <c:pt idx="56">
                  <c:v>44286</c:v>
                </c:pt>
                <c:pt idx="57">
                  <c:v>44288</c:v>
                </c:pt>
                <c:pt idx="58">
                  <c:v>44291</c:v>
                </c:pt>
                <c:pt idx="59">
                  <c:v>44293</c:v>
                </c:pt>
                <c:pt idx="60">
                  <c:v>44295</c:v>
                </c:pt>
                <c:pt idx="61">
                  <c:v>44298</c:v>
                </c:pt>
                <c:pt idx="62">
                  <c:v>44300</c:v>
                </c:pt>
                <c:pt idx="63">
                  <c:v>44302</c:v>
                </c:pt>
                <c:pt idx="64">
                  <c:v>44305</c:v>
                </c:pt>
                <c:pt idx="65">
                  <c:v>44307</c:v>
                </c:pt>
                <c:pt idx="66">
                  <c:v>44309</c:v>
                </c:pt>
                <c:pt idx="67">
                  <c:v>44312</c:v>
                </c:pt>
                <c:pt idx="68">
                  <c:v>44314</c:v>
                </c:pt>
                <c:pt idx="69">
                  <c:v>44316</c:v>
                </c:pt>
                <c:pt idx="70">
                  <c:v>44319</c:v>
                </c:pt>
                <c:pt idx="71">
                  <c:v>44321</c:v>
                </c:pt>
                <c:pt idx="72">
                  <c:v>44323</c:v>
                </c:pt>
                <c:pt idx="73">
                  <c:v>44326</c:v>
                </c:pt>
                <c:pt idx="74">
                  <c:v>44452</c:v>
                </c:pt>
                <c:pt idx="75">
                  <c:v>44454</c:v>
                </c:pt>
                <c:pt idx="76">
                  <c:v>44456</c:v>
                </c:pt>
                <c:pt idx="77">
                  <c:v>44459</c:v>
                </c:pt>
                <c:pt idx="78">
                  <c:v>44461</c:v>
                </c:pt>
                <c:pt idx="79">
                  <c:v>44463</c:v>
                </c:pt>
                <c:pt idx="80">
                  <c:v>44466</c:v>
                </c:pt>
                <c:pt idx="81">
                  <c:v>44468</c:v>
                </c:pt>
                <c:pt idx="82">
                  <c:v>44470</c:v>
                </c:pt>
              </c:numCache>
            </c:numRef>
          </c:cat>
          <c:val>
            <c:numRef>
              <c:f>'by location'!$Z$3:$Z$87</c:f>
              <c:numCache>
                <c:formatCode>0.00E+00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16.084629942094487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10.808259447057644</c:v>
                </c:pt>
                <c:pt idx="10">
                  <c:v>233.66437902508528</c:v>
                </c:pt>
                <c:pt idx="11">
                  <c:v>1309.1960848791712</c:v>
                </c:pt>
                <c:pt idx="12">
                  <c:v>223.75053079426846</c:v>
                </c:pt>
                <c:pt idx="13">
                  <c:v>88.120545808303845</c:v>
                </c:pt>
                <c:pt idx="14">
                  <c:v>339.18284096753735</c:v>
                </c:pt>
                <c:pt idx="15">
                  <c:v>6.259904560103986</c:v>
                </c:pt>
                <c:pt idx="16">
                  <c:v>12.544304625521843</c:v>
                </c:pt>
                <c:pt idx="17">
                  <c:v>136.93755970416316</c:v>
                </c:pt>
                <c:pt idx="18">
                  <c:v>20.875504171259742</c:v>
                </c:pt>
                <c:pt idx="19">
                  <c:v>21005.457410774332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36.074525030511388</c:v>
                </c:pt>
                <c:pt idx="28">
                  <c:v>2540.3321956659447</c:v>
                </c:pt>
                <c:pt idx="29">
                  <c:v>0</c:v>
                </c:pt>
                <c:pt idx="30">
                  <c:v>37.844436937852421</c:v>
                </c:pt>
                <c:pt idx="31">
                  <c:v>38.046013130101869</c:v>
                </c:pt>
                <c:pt idx="32">
                  <c:v>0</c:v>
                </c:pt>
                <c:pt idx="33">
                  <c:v>152.2071731294584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17.852147892281661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5.816326098542306</c:v>
                </c:pt>
                <c:pt idx="47">
                  <c:v>81.668248318491592</c:v>
                </c:pt>
                <c:pt idx="48">
                  <c:v>14.158945783043064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198.02932559074196</c:v>
                </c:pt>
                <c:pt idx="54">
                  <c:v>176.67810024378278</c:v>
                </c:pt>
                <c:pt idx="55">
                  <c:v>4.4816607256149101</c:v>
                </c:pt>
                <c:pt idx="56">
                  <c:v>4.5617509013681881</c:v>
                </c:pt>
                <c:pt idx="57">
                  <c:v>138.57676990182085</c:v>
                </c:pt>
                <c:pt idx="58">
                  <c:v>0</c:v>
                </c:pt>
                <c:pt idx="59">
                  <c:v>0</c:v>
                </c:pt>
                <c:pt idx="60">
                  <c:v>20.872671877640009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24.413097561016535</c:v>
                </c:pt>
                <c:pt idx="65">
                  <c:v>8.0847396077128142</c:v>
                </c:pt>
                <c:pt idx="66">
                  <c:v>6.9900442136140608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7.9360355627697494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1054.7488512248465</c:v>
                </c:pt>
                <c:pt idx="75">
                  <c:v>91484.195264968701</c:v>
                </c:pt>
                <c:pt idx="76">
                  <c:v>15879.988836380913</c:v>
                </c:pt>
                <c:pt idx="77">
                  <c:v>1091.0129269317665</c:v>
                </c:pt>
                <c:pt idx="78">
                  <c:v>973.92546622954342</c:v>
                </c:pt>
                <c:pt idx="79">
                  <c:v>9.4065200001242388</c:v>
                </c:pt>
                <c:pt idx="80">
                  <c:v>76.492629000285916</c:v>
                </c:pt>
                <c:pt idx="81">
                  <c:v>15.249578785924628</c:v>
                </c:pt>
                <c:pt idx="82">
                  <c:v>140.49327129736338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A-406F-9C0D-A26540B94AE1}"/>
            </c:ext>
          </c:extLst>
        </c:ser>
        <c:ser>
          <c:idx val="1"/>
          <c:order val="1"/>
          <c:tx>
            <c:v>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location'!$AH$3:$AH$87</c:f>
                <c:numCache>
                  <c:formatCode>General</c:formatCode>
                  <c:ptCount val="8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21.596897135239509</c:v>
                  </c:pt>
                  <c:pt idx="10">
                    <c:v>22.233550196334349</c:v>
                  </c:pt>
                  <c:pt idx="11">
                    <c:v>0</c:v>
                  </c:pt>
                  <c:pt idx="12">
                    <c:v>0</c:v>
                  </c:pt>
                  <c:pt idx="13">
                    <c:v>30.80799365929408</c:v>
                  </c:pt>
                  <c:pt idx="14">
                    <c:v>234.95740691828362</c:v>
                  </c:pt>
                  <c:pt idx="15">
                    <c:v>0</c:v>
                  </c:pt>
                  <c:pt idx="16">
                    <c:v>113.36020673230492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137.06700465654524</c:v>
                  </c:pt>
                  <c:pt idx="31">
                    <c:v>15.310787120531845</c:v>
                  </c:pt>
                  <c:pt idx="32">
                    <c:v>0</c:v>
                  </c:pt>
                  <c:pt idx="33">
                    <c:v>311.90094083773192</c:v>
                  </c:pt>
                  <c:pt idx="34">
                    <c:v>0</c:v>
                  </c:pt>
                  <c:pt idx="35">
                    <c:v>14.334342648278716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11.343681835568155</c:v>
                  </c:pt>
                  <c:pt idx="47">
                    <c:v>144.37565672477987</c:v>
                  </c:pt>
                  <c:pt idx="48">
                    <c:v>0</c:v>
                  </c:pt>
                  <c:pt idx="49">
                    <c:v>10.193878046222979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110.3015674994933</c:v>
                  </c:pt>
                  <c:pt idx="55">
                    <c:v>8.0693819339064188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13.711631136733617</c:v>
                  </c:pt>
                  <c:pt idx="61">
                    <c:v>13.1098603032129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84.263356317833598</c:v>
                  </c:pt>
                  <c:pt idx="82">
                    <c:v>85.321521820913858</c:v>
                  </c:pt>
                </c:numCache>
              </c:numRef>
            </c:plus>
            <c:minus>
              <c:numRef>
                <c:f>'by location'!$AH$3:$AH$87</c:f>
                <c:numCache>
                  <c:formatCode>General</c:formatCode>
                  <c:ptCount val="8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21.596897135239509</c:v>
                  </c:pt>
                  <c:pt idx="10">
                    <c:v>22.233550196334349</c:v>
                  </c:pt>
                  <c:pt idx="11">
                    <c:v>0</c:v>
                  </c:pt>
                  <c:pt idx="12">
                    <c:v>0</c:v>
                  </c:pt>
                  <c:pt idx="13">
                    <c:v>30.80799365929408</c:v>
                  </c:pt>
                  <c:pt idx="14">
                    <c:v>234.95740691828362</c:v>
                  </c:pt>
                  <c:pt idx="15">
                    <c:v>0</c:v>
                  </c:pt>
                  <c:pt idx="16">
                    <c:v>113.36020673230492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137.06700465654524</c:v>
                  </c:pt>
                  <c:pt idx="31">
                    <c:v>15.310787120531845</c:v>
                  </c:pt>
                  <c:pt idx="32">
                    <c:v>0</c:v>
                  </c:pt>
                  <c:pt idx="33">
                    <c:v>311.90094083773192</c:v>
                  </c:pt>
                  <c:pt idx="34">
                    <c:v>0</c:v>
                  </c:pt>
                  <c:pt idx="35">
                    <c:v>14.334342648278716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11.343681835568155</c:v>
                  </c:pt>
                  <c:pt idx="47">
                    <c:v>144.37565672477987</c:v>
                  </c:pt>
                  <c:pt idx="48">
                    <c:v>0</c:v>
                  </c:pt>
                  <c:pt idx="49">
                    <c:v>10.193878046222979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110.3015674994933</c:v>
                  </c:pt>
                  <c:pt idx="55">
                    <c:v>8.0693819339064188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13.711631136733617</c:v>
                  </c:pt>
                  <c:pt idx="61">
                    <c:v>13.1098603032129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84.263356317833598</c:v>
                  </c:pt>
                  <c:pt idx="82">
                    <c:v>85.321521820913858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location'!$A$3:$A$87</c:f>
              <c:numCache>
                <c:formatCode>m/d/yy</c:formatCode>
                <c:ptCount val="85"/>
                <c:pt idx="0">
                  <c:v>44141</c:v>
                </c:pt>
                <c:pt idx="1">
                  <c:v>44144</c:v>
                </c:pt>
                <c:pt idx="2">
                  <c:v>44146</c:v>
                </c:pt>
                <c:pt idx="3">
                  <c:v>44148</c:v>
                </c:pt>
                <c:pt idx="4">
                  <c:v>44151</c:v>
                </c:pt>
                <c:pt idx="5">
                  <c:v>44153</c:v>
                </c:pt>
                <c:pt idx="6">
                  <c:v>44155</c:v>
                </c:pt>
                <c:pt idx="7">
                  <c:v>44158</c:v>
                </c:pt>
                <c:pt idx="8">
                  <c:v>44160</c:v>
                </c:pt>
                <c:pt idx="9">
                  <c:v>44165</c:v>
                </c:pt>
                <c:pt idx="10">
                  <c:v>44167</c:v>
                </c:pt>
                <c:pt idx="11">
                  <c:v>44169</c:v>
                </c:pt>
                <c:pt idx="12">
                  <c:v>44172</c:v>
                </c:pt>
                <c:pt idx="13">
                  <c:v>44174</c:v>
                </c:pt>
                <c:pt idx="14">
                  <c:v>44176</c:v>
                </c:pt>
                <c:pt idx="15">
                  <c:v>44179</c:v>
                </c:pt>
                <c:pt idx="16">
                  <c:v>44181</c:v>
                </c:pt>
                <c:pt idx="17">
                  <c:v>44183</c:v>
                </c:pt>
                <c:pt idx="18">
                  <c:v>44186</c:v>
                </c:pt>
                <c:pt idx="19">
                  <c:v>44193</c:v>
                </c:pt>
                <c:pt idx="20">
                  <c:v>44195</c:v>
                </c:pt>
                <c:pt idx="21">
                  <c:v>44200</c:v>
                </c:pt>
                <c:pt idx="22">
                  <c:v>44202</c:v>
                </c:pt>
                <c:pt idx="23">
                  <c:v>44204</c:v>
                </c:pt>
                <c:pt idx="24">
                  <c:v>44207</c:v>
                </c:pt>
                <c:pt idx="25">
                  <c:v>44209</c:v>
                </c:pt>
                <c:pt idx="26">
                  <c:v>44211</c:v>
                </c:pt>
                <c:pt idx="27">
                  <c:v>44214</c:v>
                </c:pt>
                <c:pt idx="28">
                  <c:v>44216</c:v>
                </c:pt>
                <c:pt idx="29">
                  <c:v>44218</c:v>
                </c:pt>
                <c:pt idx="30">
                  <c:v>44221</c:v>
                </c:pt>
                <c:pt idx="31">
                  <c:v>44223</c:v>
                </c:pt>
                <c:pt idx="32">
                  <c:v>44225</c:v>
                </c:pt>
                <c:pt idx="33">
                  <c:v>44230</c:v>
                </c:pt>
                <c:pt idx="34">
                  <c:v>44232</c:v>
                </c:pt>
                <c:pt idx="35">
                  <c:v>44235</c:v>
                </c:pt>
                <c:pt idx="36">
                  <c:v>44237</c:v>
                </c:pt>
                <c:pt idx="37">
                  <c:v>44239</c:v>
                </c:pt>
                <c:pt idx="38">
                  <c:v>44242</c:v>
                </c:pt>
                <c:pt idx="39">
                  <c:v>44244</c:v>
                </c:pt>
                <c:pt idx="40">
                  <c:v>44246</c:v>
                </c:pt>
                <c:pt idx="41">
                  <c:v>44249</c:v>
                </c:pt>
                <c:pt idx="42">
                  <c:v>44251</c:v>
                </c:pt>
                <c:pt idx="43">
                  <c:v>44253</c:v>
                </c:pt>
                <c:pt idx="44">
                  <c:v>44256</c:v>
                </c:pt>
                <c:pt idx="45">
                  <c:v>44258</c:v>
                </c:pt>
                <c:pt idx="46">
                  <c:v>44260</c:v>
                </c:pt>
                <c:pt idx="47">
                  <c:v>44263</c:v>
                </c:pt>
                <c:pt idx="48">
                  <c:v>44265</c:v>
                </c:pt>
                <c:pt idx="49">
                  <c:v>44267</c:v>
                </c:pt>
                <c:pt idx="50">
                  <c:v>44270</c:v>
                </c:pt>
                <c:pt idx="51">
                  <c:v>44272</c:v>
                </c:pt>
                <c:pt idx="52">
                  <c:v>44277</c:v>
                </c:pt>
                <c:pt idx="53">
                  <c:v>44279</c:v>
                </c:pt>
                <c:pt idx="54">
                  <c:v>44281</c:v>
                </c:pt>
                <c:pt idx="55">
                  <c:v>44284</c:v>
                </c:pt>
                <c:pt idx="56">
                  <c:v>44286</c:v>
                </c:pt>
                <c:pt idx="57">
                  <c:v>44288</c:v>
                </c:pt>
                <c:pt idx="58">
                  <c:v>44291</c:v>
                </c:pt>
                <c:pt idx="59">
                  <c:v>44293</c:v>
                </c:pt>
                <c:pt idx="60">
                  <c:v>44295</c:v>
                </c:pt>
                <c:pt idx="61">
                  <c:v>44298</c:v>
                </c:pt>
                <c:pt idx="62">
                  <c:v>44300</c:v>
                </c:pt>
                <c:pt idx="63">
                  <c:v>44302</c:v>
                </c:pt>
                <c:pt idx="64">
                  <c:v>44305</c:v>
                </c:pt>
                <c:pt idx="65">
                  <c:v>44307</c:v>
                </c:pt>
                <c:pt idx="66">
                  <c:v>44309</c:v>
                </c:pt>
                <c:pt idx="67">
                  <c:v>44312</c:v>
                </c:pt>
                <c:pt idx="68">
                  <c:v>44314</c:v>
                </c:pt>
                <c:pt idx="69">
                  <c:v>44316</c:v>
                </c:pt>
                <c:pt idx="70">
                  <c:v>44319</c:v>
                </c:pt>
                <c:pt idx="71">
                  <c:v>44321</c:v>
                </c:pt>
                <c:pt idx="72">
                  <c:v>44323</c:v>
                </c:pt>
                <c:pt idx="73">
                  <c:v>44326</c:v>
                </c:pt>
                <c:pt idx="74">
                  <c:v>44452</c:v>
                </c:pt>
                <c:pt idx="75">
                  <c:v>44454</c:v>
                </c:pt>
                <c:pt idx="76">
                  <c:v>44456</c:v>
                </c:pt>
                <c:pt idx="77">
                  <c:v>44459</c:v>
                </c:pt>
                <c:pt idx="78">
                  <c:v>44461</c:v>
                </c:pt>
                <c:pt idx="79">
                  <c:v>44463</c:v>
                </c:pt>
                <c:pt idx="80">
                  <c:v>44466</c:v>
                </c:pt>
                <c:pt idx="81">
                  <c:v>44468</c:v>
                </c:pt>
                <c:pt idx="82">
                  <c:v>44470</c:v>
                </c:pt>
              </c:numCache>
            </c:numRef>
          </c:cat>
          <c:val>
            <c:numRef>
              <c:f>'by location'!$AG$3:$AG$87</c:f>
              <c:numCache>
                <c:formatCode>0.00E+00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20.199849591022172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24.937948749382375</c:v>
                </c:pt>
                <c:pt idx="10">
                  <c:v>25.673092381789388</c:v>
                </c:pt>
                <c:pt idx="11">
                  <c:v>3775.8929903945868</c:v>
                </c:pt>
                <c:pt idx="12">
                  <c:v>541.96461305087576</c:v>
                </c:pt>
                <c:pt idx="13">
                  <c:v>35.574006864771448</c:v>
                </c:pt>
                <c:pt idx="14">
                  <c:v>316.5230183088575</c:v>
                </c:pt>
                <c:pt idx="15">
                  <c:v>0</c:v>
                </c:pt>
                <c:pt idx="16">
                  <c:v>87.26472782971716</c:v>
                </c:pt>
                <c:pt idx="17">
                  <c:v>345.72022670724226</c:v>
                </c:pt>
                <c:pt idx="18">
                  <c:v>25.770932285122996</c:v>
                </c:pt>
                <c:pt idx="19">
                  <c:v>25965.079299429388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2208.3357706817023</c:v>
                </c:pt>
                <c:pt idx="29">
                  <c:v>0</c:v>
                </c:pt>
                <c:pt idx="30">
                  <c:v>105.51422938062944</c:v>
                </c:pt>
                <c:pt idx="31">
                  <c:v>17.679374131088231</c:v>
                </c:pt>
                <c:pt idx="32">
                  <c:v>0</c:v>
                </c:pt>
                <c:pt idx="33">
                  <c:v>240.10145620421605</c:v>
                </c:pt>
                <c:pt idx="34">
                  <c:v>0</c:v>
                </c:pt>
                <c:pt idx="35">
                  <c:v>8.2759365866400501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6.549277761366743</c:v>
                </c:pt>
                <c:pt idx="47">
                  <c:v>194.49575664045494</c:v>
                </c:pt>
                <c:pt idx="48">
                  <c:v>28.902873305857728</c:v>
                </c:pt>
                <c:pt idx="49">
                  <c:v>11.770876468146106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214.68044005482841</c:v>
                </c:pt>
                <c:pt idx="54">
                  <c:v>148.59282593836366</c:v>
                </c:pt>
                <c:pt idx="55">
                  <c:v>4.6588598317347749</c:v>
                </c:pt>
                <c:pt idx="56">
                  <c:v>0</c:v>
                </c:pt>
                <c:pt idx="57">
                  <c:v>13.261647872324795</c:v>
                </c:pt>
                <c:pt idx="58">
                  <c:v>25.405838510102257</c:v>
                </c:pt>
                <c:pt idx="59">
                  <c:v>0</c:v>
                </c:pt>
                <c:pt idx="60">
                  <c:v>7.9164139278220089</c:v>
                </c:pt>
                <c:pt idx="61">
                  <c:v>7.5689813750983568</c:v>
                </c:pt>
                <c:pt idx="62">
                  <c:v>0</c:v>
                </c:pt>
                <c:pt idx="63">
                  <c:v>0</c:v>
                </c:pt>
                <c:pt idx="64">
                  <c:v>28.59679371562623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30.238749938141233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1383.1736432230018</c:v>
                </c:pt>
                <c:pt idx="75">
                  <c:v>182108.57666466513</c:v>
                </c:pt>
                <c:pt idx="76">
                  <c:v>13419.417649493771</c:v>
                </c:pt>
                <c:pt idx="77">
                  <c:v>1294.8468887781298</c:v>
                </c:pt>
                <c:pt idx="78">
                  <c:v>1312.2845483937979</c:v>
                </c:pt>
                <c:pt idx="79">
                  <c:v>13.847237575940474</c:v>
                </c:pt>
                <c:pt idx="80">
                  <c:v>25.100986723630729</c:v>
                </c:pt>
                <c:pt idx="81">
                  <c:v>64.865961937230125</c:v>
                </c:pt>
                <c:pt idx="82">
                  <c:v>114.94094171227063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A-406F-9C0D-A26540B9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48656"/>
        <c:axId val="345746360"/>
      </c:barChart>
      <c:catAx>
        <c:axId val="3457486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6360"/>
        <c:crossesAt val="0.1"/>
        <c:auto val="0"/>
        <c:lblAlgn val="ctr"/>
        <c:lblOffset val="1"/>
        <c:tickLblSkip val="1"/>
        <c:noMultiLvlLbl val="0"/>
      </c:catAx>
      <c:valAx>
        <c:axId val="345746360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Concentrations (copies/ml)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13402400388845"/>
          <c:y val="0.1902314814814815"/>
          <c:w val="0.1148053853857651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Hartley&amp;Wallach C</a:t>
            </a:r>
            <a:r>
              <a:rPr lang="en-US" sz="1400"/>
              <a:t>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location'!$AA$89:$AA$170</c:f>
                <c:numCache>
                  <c:formatCode>General</c:formatCode>
                  <c:ptCount val="8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121.7874445021434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2083.4460618551525</c:v>
                  </c:pt>
                  <c:pt idx="25">
                    <c:v>200.23880232054952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183.77883457502853</c:v>
                  </c:pt>
                  <c:pt idx="30">
                    <c:v>1370.1195100455166</c:v>
                  </c:pt>
                  <c:pt idx="31">
                    <c:v>0</c:v>
                  </c:pt>
                  <c:pt idx="32">
                    <c:v>11.078915082996307</c:v>
                  </c:pt>
                  <c:pt idx="33">
                    <c:v>0</c:v>
                  </c:pt>
                  <c:pt idx="34">
                    <c:v>1387.8812323783411</c:v>
                  </c:pt>
                  <c:pt idx="35">
                    <c:v>0</c:v>
                  </c:pt>
                  <c:pt idx="36">
                    <c:v>101.93179350191532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70.613204775071466</c:v>
                  </c:pt>
                  <c:pt idx="52">
                    <c:v>7.820489333253926</c:v>
                  </c:pt>
                  <c:pt idx="53">
                    <c:v>0</c:v>
                  </c:pt>
                  <c:pt idx="54">
                    <c:v>118.76111895835729</c:v>
                  </c:pt>
                  <c:pt idx="55">
                    <c:v>12.086689049770314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114.64058813858134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48.448088023581569</c:v>
                  </c:pt>
                  <c:pt idx="72">
                    <c:v>40.17282714597561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</c:numCache>
              </c:numRef>
            </c:plus>
            <c:minus>
              <c:numRef>
                <c:f>'by location'!$AA$89:$AA$170</c:f>
                <c:numCache>
                  <c:formatCode>General</c:formatCode>
                  <c:ptCount val="8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121.7874445021434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2083.4460618551525</c:v>
                  </c:pt>
                  <c:pt idx="25">
                    <c:v>200.23880232054952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183.77883457502853</c:v>
                  </c:pt>
                  <c:pt idx="30">
                    <c:v>1370.1195100455166</c:v>
                  </c:pt>
                  <c:pt idx="31">
                    <c:v>0</c:v>
                  </c:pt>
                  <c:pt idx="32">
                    <c:v>11.078915082996307</c:v>
                  </c:pt>
                  <c:pt idx="33">
                    <c:v>0</c:v>
                  </c:pt>
                  <c:pt idx="34">
                    <c:v>1387.8812323783411</c:v>
                  </c:pt>
                  <c:pt idx="35">
                    <c:v>0</c:v>
                  </c:pt>
                  <c:pt idx="36">
                    <c:v>101.93179350191532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70.613204775071466</c:v>
                  </c:pt>
                  <c:pt idx="52">
                    <c:v>7.820489333253926</c:v>
                  </c:pt>
                  <c:pt idx="53">
                    <c:v>0</c:v>
                  </c:pt>
                  <c:pt idx="54">
                    <c:v>118.76111895835729</c:v>
                  </c:pt>
                  <c:pt idx="55">
                    <c:v>12.086689049770314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114.64058813858134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48.448088023581569</c:v>
                  </c:pt>
                  <c:pt idx="72">
                    <c:v>40.17282714597561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location'!$A$89:$A$170</c:f>
              <c:numCache>
                <c:formatCode>m/d/yy</c:formatCode>
                <c:ptCount val="82"/>
                <c:pt idx="0">
                  <c:v>44155</c:v>
                </c:pt>
                <c:pt idx="1">
                  <c:v>44158</c:v>
                </c:pt>
                <c:pt idx="2">
                  <c:v>44160</c:v>
                </c:pt>
                <c:pt idx="3">
                  <c:v>44165</c:v>
                </c:pt>
                <c:pt idx="4">
                  <c:v>44167</c:v>
                </c:pt>
                <c:pt idx="5">
                  <c:v>44169</c:v>
                </c:pt>
                <c:pt idx="6">
                  <c:v>44172</c:v>
                </c:pt>
                <c:pt idx="7">
                  <c:v>44174</c:v>
                </c:pt>
                <c:pt idx="8">
                  <c:v>44176</c:v>
                </c:pt>
                <c:pt idx="9">
                  <c:v>44179</c:v>
                </c:pt>
                <c:pt idx="10">
                  <c:v>44181</c:v>
                </c:pt>
                <c:pt idx="11">
                  <c:v>44183</c:v>
                </c:pt>
                <c:pt idx="12">
                  <c:v>44186</c:v>
                </c:pt>
                <c:pt idx="13">
                  <c:v>44188</c:v>
                </c:pt>
                <c:pt idx="14">
                  <c:v>44193</c:v>
                </c:pt>
                <c:pt idx="15">
                  <c:v>44195</c:v>
                </c:pt>
                <c:pt idx="16">
                  <c:v>44200</c:v>
                </c:pt>
                <c:pt idx="17">
                  <c:v>44202</c:v>
                </c:pt>
                <c:pt idx="18">
                  <c:v>44204</c:v>
                </c:pt>
                <c:pt idx="19">
                  <c:v>44207</c:v>
                </c:pt>
                <c:pt idx="20">
                  <c:v>44209</c:v>
                </c:pt>
                <c:pt idx="21">
                  <c:v>44211</c:v>
                </c:pt>
                <c:pt idx="22">
                  <c:v>44214</c:v>
                </c:pt>
                <c:pt idx="23">
                  <c:v>44216</c:v>
                </c:pt>
                <c:pt idx="24">
                  <c:v>44218</c:v>
                </c:pt>
                <c:pt idx="25">
                  <c:v>44221</c:v>
                </c:pt>
                <c:pt idx="26">
                  <c:v>44223</c:v>
                </c:pt>
                <c:pt idx="27">
                  <c:v>44225</c:v>
                </c:pt>
                <c:pt idx="28">
                  <c:v>44228</c:v>
                </c:pt>
                <c:pt idx="29">
                  <c:v>44230</c:v>
                </c:pt>
                <c:pt idx="30">
                  <c:v>44232</c:v>
                </c:pt>
                <c:pt idx="31">
                  <c:v>44235</c:v>
                </c:pt>
                <c:pt idx="32">
                  <c:v>44237</c:v>
                </c:pt>
                <c:pt idx="33">
                  <c:v>44239</c:v>
                </c:pt>
                <c:pt idx="34">
                  <c:v>44242</c:v>
                </c:pt>
                <c:pt idx="35">
                  <c:v>44244</c:v>
                </c:pt>
                <c:pt idx="36">
                  <c:v>44246</c:v>
                </c:pt>
                <c:pt idx="37">
                  <c:v>44249</c:v>
                </c:pt>
                <c:pt idx="38">
                  <c:v>44251</c:v>
                </c:pt>
                <c:pt idx="39">
                  <c:v>44253</c:v>
                </c:pt>
                <c:pt idx="40">
                  <c:v>44256</c:v>
                </c:pt>
                <c:pt idx="41">
                  <c:v>44258</c:v>
                </c:pt>
                <c:pt idx="42">
                  <c:v>44260</c:v>
                </c:pt>
                <c:pt idx="43">
                  <c:v>44263</c:v>
                </c:pt>
                <c:pt idx="44">
                  <c:v>44265</c:v>
                </c:pt>
                <c:pt idx="45">
                  <c:v>44267</c:v>
                </c:pt>
                <c:pt idx="46">
                  <c:v>44270</c:v>
                </c:pt>
                <c:pt idx="47">
                  <c:v>44272</c:v>
                </c:pt>
                <c:pt idx="48">
                  <c:v>44277</c:v>
                </c:pt>
                <c:pt idx="49">
                  <c:v>44279</c:v>
                </c:pt>
                <c:pt idx="50">
                  <c:v>44281</c:v>
                </c:pt>
                <c:pt idx="51">
                  <c:v>44284</c:v>
                </c:pt>
                <c:pt idx="52">
                  <c:v>44286</c:v>
                </c:pt>
                <c:pt idx="53">
                  <c:v>44288</c:v>
                </c:pt>
                <c:pt idx="54">
                  <c:v>44291</c:v>
                </c:pt>
                <c:pt idx="55">
                  <c:v>44293</c:v>
                </c:pt>
                <c:pt idx="56">
                  <c:v>44295</c:v>
                </c:pt>
                <c:pt idx="57">
                  <c:v>44298</c:v>
                </c:pt>
                <c:pt idx="58">
                  <c:v>44300</c:v>
                </c:pt>
                <c:pt idx="59">
                  <c:v>44302</c:v>
                </c:pt>
                <c:pt idx="60">
                  <c:v>44305</c:v>
                </c:pt>
                <c:pt idx="61">
                  <c:v>44307</c:v>
                </c:pt>
                <c:pt idx="62">
                  <c:v>44309</c:v>
                </c:pt>
                <c:pt idx="63">
                  <c:v>44312</c:v>
                </c:pt>
                <c:pt idx="64">
                  <c:v>44314</c:v>
                </c:pt>
                <c:pt idx="65">
                  <c:v>44316</c:v>
                </c:pt>
                <c:pt idx="66">
                  <c:v>44319</c:v>
                </c:pt>
                <c:pt idx="67">
                  <c:v>44321</c:v>
                </c:pt>
                <c:pt idx="68">
                  <c:v>44323</c:v>
                </c:pt>
                <c:pt idx="69">
                  <c:v>44326</c:v>
                </c:pt>
                <c:pt idx="70">
                  <c:v>44449</c:v>
                </c:pt>
                <c:pt idx="71">
                  <c:v>44452</c:v>
                </c:pt>
                <c:pt idx="72">
                  <c:v>44454</c:v>
                </c:pt>
                <c:pt idx="73">
                  <c:v>44456</c:v>
                </c:pt>
                <c:pt idx="74">
                  <c:v>44459</c:v>
                </c:pt>
                <c:pt idx="75">
                  <c:v>44461</c:v>
                </c:pt>
                <c:pt idx="76">
                  <c:v>44463</c:v>
                </c:pt>
                <c:pt idx="77">
                  <c:v>44466</c:v>
                </c:pt>
                <c:pt idx="78">
                  <c:v>44468</c:v>
                </c:pt>
                <c:pt idx="79">
                  <c:v>44470</c:v>
                </c:pt>
              </c:numCache>
            </c:numRef>
          </c:cat>
          <c:val>
            <c:numRef>
              <c:f>'by location'!$Z$89:$Z$170</c:f>
              <c:numCache>
                <c:formatCode>0.00E+00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2403.342792756057</c:v>
                </c:pt>
                <c:pt idx="20">
                  <c:v>93.752018489638814</c:v>
                </c:pt>
                <c:pt idx="21">
                  <c:v>28.471131453730628</c:v>
                </c:pt>
                <c:pt idx="22">
                  <c:v>24.583859958057538</c:v>
                </c:pt>
                <c:pt idx="23">
                  <c:v>255.85543806393059</c:v>
                </c:pt>
                <c:pt idx="24">
                  <c:v>1603.8375262055174</c:v>
                </c:pt>
                <c:pt idx="25">
                  <c:v>154.14390189597003</c:v>
                </c:pt>
                <c:pt idx="26">
                  <c:v>378.07342185852491</c:v>
                </c:pt>
                <c:pt idx="27">
                  <c:v>0</c:v>
                </c:pt>
                <c:pt idx="28">
                  <c:v>0</c:v>
                </c:pt>
                <c:pt idx="29">
                  <c:v>141.47301281766454</c:v>
                </c:pt>
                <c:pt idx="30">
                  <c:v>1054.7184905956494</c:v>
                </c:pt>
                <c:pt idx="31">
                  <c:v>0</c:v>
                </c:pt>
                <c:pt idx="32">
                  <c:v>6.3964146054969229</c:v>
                </c:pt>
                <c:pt idx="33">
                  <c:v>0</c:v>
                </c:pt>
                <c:pt idx="34">
                  <c:v>1068.3914708224863</c:v>
                </c:pt>
                <c:pt idx="35">
                  <c:v>26982.89730428144</c:v>
                </c:pt>
                <c:pt idx="36">
                  <c:v>137.31747964039502</c:v>
                </c:pt>
                <c:pt idx="37">
                  <c:v>2191.2970795794954</c:v>
                </c:pt>
                <c:pt idx="38">
                  <c:v>2079.6161093977403</c:v>
                </c:pt>
                <c:pt idx="39">
                  <c:v>187.87411023656387</c:v>
                </c:pt>
                <c:pt idx="40">
                  <c:v>136.53497350425906</c:v>
                </c:pt>
                <c:pt idx="41">
                  <c:v>13921.186806130241</c:v>
                </c:pt>
                <c:pt idx="42">
                  <c:v>172.53359620194206</c:v>
                </c:pt>
                <c:pt idx="43">
                  <c:v>179.47036906185656</c:v>
                </c:pt>
                <c:pt idx="44">
                  <c:v>182.09784093792979</c:v>
                </c:pt>
                <c:pt idx="45">
                  <c:v>152.47979724009127</c:v>
                </c:pt>
                <c:pt idx="46">
                  <c:v>1950.8782385619231</c:v>
                </c:pt>
                <c:pt idx="47">
                  <c:v>197.04187081955968</c:v>
                </c:pt>
                <c:pt idx="48">
                  <c:v>200.18822794519471</c:v>
                </c:pt>
                <c:pt idx="49">
                  <c:v>197.43992355531759</c:v>
                </c:pt>
                <c:pt idx="50">
                  <c:v>18.93888224239598</c:v>
                </c:pt>
                <c:pt idx="51">
                  <c:v>95.126623165535889</c:v>
                </c:pt>
                <c:pt idx="52">
                  <c:v>4.5151616217487511</c:v>
                </c:pt>
                <c:pt idx="53">
                  <c:v>1380.8637124543411</c:v>
                </c:pt>
                <c:pt idx="54">
                  <c:v>159.98911599969378</c:v>
                </c:pt>
                <c:pt idx="55">
                  <c:v>13.95650635299239</c:v>
                </c:pt>
                <c:pt idx="56">
                  <c:v>21.060521192299735</c:v>
                </c:pt>
                <c:pt idx="57">
                  <c:v>170.28595719674016</c:v>
                </c:pt>
                <c:pt idx="58">
                  <c:v>163.48594467737354</c:v>
                </c:pt>
                <c:pt idx="59">
                  <c:v>20.010801128836068</c:v>
                </c:pt>
                <c:pt idx="60">
                  <c:v>24.516475655192938</c:v>
                </c:pt>
                <c:pt idx="61">
                  <c:v>3092.0325863282897</c:v>
                </c:pt>
                <c:pt idx="62">
                  <c:v>20.842089841474014</c:v>
                </c:pt>
                <c:pt idx="63">
                  <c:v>88.250365895822597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37.295355549516664</c:v>
                </c:pt>
                <c:pt idx="72">
                  <c:v>54.118849322620434</c:v>
                </c:pt>
                <c:pt idx="73">
                  <c:v>12.818954905613372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F-4C76-B3A7-6913C6FDEC4D}"/>
            </c:ext>
          </c:extLst>
        </c:ser>
        <c:ser>
          <c:idx val="1"/>
          <c:order val="1"/>
          <c:tx>
            <c:v>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location'!$AH$89:$AH$170</c:f>
                <c:numCache>
                  <c:formatCode>General</c:formatCode>
                  <c:ptCount val="82"/>
                  <c:pt idx="0">
                    <c:v>126.64292656737986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105.24209139751051</c:v>
                  </c:pt>
                  <c:pt idx="21">
                    <c:v>0</c:v>
                  </c:pt>
                  <c:pt idx="22">
                    <c:v>12.33854759674994</c:v>
                  </c:pt>
                  <c:pt idx="23">
                    <c:v>0</c:v>
                  </c:pt>
                  <c:pt idx="24">
                    <c:v>2012.7728575859819</c:v>
                  </c:pt>
                  <c:pt idx="25">
                    <c:v>15.507961765841815</c:v>
                  </c:pt>
                  <c:pt idx="26">
                    <c:v>15.214739211207876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1480.7000216830484</c:v>
                  </c:pt>
                  <c:pt idx="31">
                    <c:v>14.234011860527403</c:v>
                  </c:pt>
                  <c:pt idx="32">
                    <c:v>14.108886825493615</c:v>
                  </c:pt>
                  <c:pt idx="33">
                    <c:v>0</c:v>
                  </c:pt>
                  <c:pt idx="34">
                    <c:v>0</c:v>
                  </c:pt>
                  <c:pt idx="35">
                    <c:v>12106.088058316749</c:v>
                  </c:pt>
                  <c:pt idx="36">
                    <c:v>0</c:v>
                  </c:pt>
                  <c:pt idx="37">
                    <c:v>1036.8025418209916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8138.8697991604913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1221.0927438104679</c:v>
                  </c:pt>
                  <c:pt idx="47">
                    <c:v>0</c:v>
                  </c:pt>
                  <c:pt idx="48">
                    <c:v>1127.673528450908</c:v>
                  </c:pt>
                  <c:pt idx="49">
                    <c:v>0</c:v>
                  </c:pt>
                  <c:pt idx="50">
                    <c:v>13.137441577788335</c:v>
                  </c:pt>
                  <c:pt idx="51">
                    <c:v>73.405160153328012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14.594812576645229</c:v>
                  </c:pt>
                  <c:pt idx="63">
                    <c:v>0</c:v>
                  </c:pt>
                  <c:pt idx="64">
                    <c:v>0</c:v>
                  </c:pt>
                  <c:pt idx="65">
                    <c:v>11.814310070886934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8.8853433474494938</c:v>
                  </c:pt>
                  <c:pt idx="73">
                    <c:v>6.2542533404949516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</c:numCache>
              </c:numRef>
            </c:plus>
            <c:minus>
              <c:numRef>
                <c:f>'by location'!$AH$89:$AH$170</c:f>
                <c:numCache>
                  <c:formatCode>General</c:formatCode>
                  <c:ptCount val="82"/>
                  <c:pt idx="0">
                    <c:v>126.64292656737986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105.24209139751051</c:v>
                  </c:pt>
                  <c:pt idx="21">
                    <c:v>0</c:v>
                  </c:pt>
                  <c:pt idx="22">
                    <c:v>12.33854759674994</c:v>
                  </c:pt>
                  <c:pt idx="23">
                    <c:v>0</c:v>
                  </c:pt>
                  <c:pt idx="24">
                    <c:v>2012.7728575859819</c:v>
                  </c:pt>
                  <c:pt idx="25">
                    <c:v>15.507961765841815</c:v>
                  </c:pt>
                  <c:pt idx="26">
                    <c:v>15.214739211207876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1480.7000216830484</c:v>
                  </c:pt>
                  <c:pt idx="31">
                    <c:v>14.234011860527403</c:v>
                  </c:pt>
                  <c:pt idx="32">
                    <c:v>14.108886825493615</c:v>
                  </c:pt>
                  <c:pt idx="33">
                    <c:v>0</c:v>
                  </c:pt>
                  <c:pt idx="34">
                    <c:v>0</c:v>
                  </c:pt>
                  <c:pt idx="35">
                    <c:v>12106.088058316749</c:v>
                  </c:pt>
                  <c:pt idx="36">
                    <c:v>0</c:v>
                  </c:pt>
                  <c:pt idx="37">
                    <c:v>1036.8025418209916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8138.8697991604913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1221.0927438104679</c:v>
                  </c:pt>
                  <c:pt idx="47">
                    <c:v>0</c:v>
                  </c:pt>
                  <c:pt idx="48">
                    <c:v>1127.673528450908</c:v>
                  </c:pt>
                  <c:pt idx="49">
                    <c:v>0</c:v>
                  </c:pt>
                  <c:pt idx="50">
                    <c:v>13.137441577788335</c:v>
                  </c:pt>
                  <c:pt idx="51">
                    <c:v>73.405160153328012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14.594812576645229</c:v>
                  </c:pt>
                  <c:pt idx="63">
                    <c:v>0</c:v>
                  </c:pt>
                  <c:pt idx="64">
                    <c:v>0</c:v>
                  </c:pt>
                  <c:pt idx="65">
                    <c:v>11.814310070886934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8.8853433474494938</c:v>
                  </c:pt>
                  <c:pt idx="73">
                    <c:v>6.2542533404949516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location'!$A$89:$A$170</c:f>
              <c:numCache>
                <c:formatCode>m/d/yy</c:formatCode>
                <c:ptCount val="82"/>
                <c:pt idx="0">
                  <c:v>44155</c:v>
                </c:pt>
                <c:pt idx="1">
                  <c:v>44158</c:v>
                </c:pt>
                <c:pt idx="2">
                  <c:v>44160</c:v>
                </c:pt>
                <c:pt idx="3">
                  <c:v>44165</c:v>
                </c:pt>
                <c:pt idx="4">
                  <c:v>44167</c:v>
                </c:pt>
                <c:pt idx="5">
                  <c:v>44169</c:v>
                </c:pt>
                <c:pt idx="6">
                  <c:v>44172</c:v>
                </c:pt>
                <c:pt idx="7">
                  <c:v>44174</c:v>
                </c:pt>
                <c:pt idx="8">
                  <c:v>44176</c:v>
                </c:pt>
                <c:pt idx="9">
                  <c:v>44179</c:v>
                </c:pt>
                <c:pt idx="10">
                  <c:v>44181</c:v>
                </c:pt>
                <c:pt idx="11">
                  <c:v>44183</c:v>
                </c:pt>
                <c:pt idx="12">
                  <c:v>44186</c:v>
                </c:pt>
                <c:pt idx="13">
                  <c:v>44188</c:v>
                </c:pt>
                <c:pt idx="14">
                  <c:v>44193</c:v>
                </c:pt>
                <c:pt idx="15">
                  <c:v>44195</c:v>
                </c:pt>
                <c:pt idx="16">
                  <c:v>44200</c:v>
                </c:pt>
                <c:pt idx="17">
                  <c:v>44202</c:v>
                </c:pt>
                <c:pt idx="18">
                  <c:v>44204</c:v>
                </c:pt>
                <c:pt idx="19">
                  <c:v>44207</c:v>
                </c:pt>
                <c:pt idx="20">
                  <c:v>44209</c:v>
                </c:pt>
                <c:pt idx="21">
                  <c:v>44211</c:v>
                </c:pt>
                <c:pt idx="22">
                  <c:v>44214</c:v>
                </c:pt>
                <c:pt idx="23">
                  <c:v>44216</c:v>
                </c:pt>
                <c:pt idx="24">
                  <c:v>44218</c:v>
                </c:pt>
                <c:pt idx="25">
                  <c:v>44221</c:v>
                </c:pt>
                <c:pt idx="26">
                  <c:v>44223</c:v>
                </c:pt>
                <c:pt idx="27">
                  <c:v>44225</c:v>
                </c:pt>
                <c:pt idx="28">
                  <c:v>44228</c:v>
                </c:pt>
                <c:pt idx="29">
                  <c:v>44230</c:v>
                </c:pt>
                <c:pt idx="30">
                  <c:v>44232</c:v>
                </c:pt>
                <c:pt idx="31">
                  <c:v>44235</c:v>
                </c:pt>
                <c:pt idx="32">
                  <c:v>44237</c:v>
                </c:pt>
                <c:pt idx="33">
                  <c:v>44239</c:v>
                </c:pt>
                <c:pt idx="34">
                  <c:v>44242</c:v>
                </c:pt>
                <c:pt idx="35">
                  <c:v>44244</c:v>
                </c:pt>
                <c:pt idx="36">
                  <c:v>44246</c:v>
                </c:pt>
                <c:pt idx="37">
                  <c:v>44249</c:v>
                </c:pt>
                <c:pt idx="38">
                  <c:v>44251</c:v>
                </c:pt>
                <c:pt idx="39">
                  <c:v>44253</c:v>
                </c:pt>
                <c:pt idx="40">
                  <c:v>44256</c:v>
                </c:pt>
                <c:pt idx="41">
                  <c:v>44258</c:v>
                </c:pt>
                <c:pt idx="42">
                  <c:v>44260</c:v>
                </c:pt>
                <c:pt idx="43">
                  <c:v>44263</c:v>
                </c:pt>
                <c:pt idx="44">
                  <c:v>44265</c:v>
                </c:pt>
                <c:pt idx="45">
                  <c:v>44267</c:v>
                </c:pt>
                <c:pt idx="46">
                  <c:v>44270</c:v>
                </c:pt>
                <c:pt idx="47">
                  <c:v>44272</c:v>
                </c:pt>
                <c:pt idx="48">
                  <c:v>44277</c:v>
                </c:pt>
                <c:pt idx="49">
                  <c:v>44279</c:v>
                </c:pt>
                <c:pt idx="50">
                  <c:v>44281</c:v>
                </c:pt>
                <c:pt idx="51">
                  <c:v>44284</c:v>
                </c:pt>
                <c:pt idx="52">
                  <c:v>44286</c:v>
                </c:pt>
                <c:pt idx="53">
                  <c:v>44288</c:v>
                </c:pt>
                <c:pt idx="54">
                  <c:v>44291</c:v>
                </c:pt>
                <c:pt idx="55">
                  <c:v>44293</c:v>
                </c:pt>
                <c:pt idx="56">
                  <c:v>44295</c:v>
                </c:pt>
                <c:pt idx="57">
                  <c:v>44298</c:v>
                </c:pt>
                <c:pt idx="58">
                  <c:v>44300</c:v>
                </c:pt>
                <c:pt idx="59">
                  <c:v>44302</c:v>
                </c:pt>
                <c:pt idx="60">
                  <c:v>44305</c:v>
                </c:pt>
                <c:pt idx="61">
                  <c:v>44307</c:v>
                </c:pt>
                <c:pt idx="62">
                  <c:v>44309</c:v>
                </c:pt>
                <c:pt idx="63">
                  <c:v>44312</c:v>
                </c:pt>
                <c:pt idx="64">
                  <c:v>44314</c:v>
                </c:pt>
                <c:pt idx="65">
                  <c:v>44316</c:v>
                </c:pt>
                <c:pt idx="66">
                  <c:v>44319</c:v>
                </c:pt>
                <c:pt idx="67">
                  <c:v>44321</c:v>
                </c:pt>
                <c:pt idx="68">
                  <c:v>44323</c:v>
                </c:pt>
                <c:pt idx="69">
                  <c:v>44326</c:v>
                </c:pt>
                <c:pt idx="70">
                  <c:v>44449</c:v>
                </c:pt>
                <c:pt idx="71">
                  <c:v>44452</c:v>
                </c:pt>
                <c:pt idx="72">
                  <c:v>44454</c:v>
                </c:pt>
                <c:pt idx="73">
                  <c:v>44456</c:v>
                </c:pt>
                <c:pt idx="74">
                  <c:v>44459</c:v>
                </c:pt>
                <c:pt idx="75">
                  <c:v>44461</c:v>
                </c:pt>
                <c:pt idx="76">
                  <c:v>44463</c:v>
                </c:pt>
                <c:pt idx="77">
                  <c:v>44466</c:v>
                </c:pt>
                <c:pt idx="78">
                  <c:v>44468</c:v>
                </c:pt>
                <c:pt idx="79">
                  <c:v>44470</c:v>
                </c:pt>
              </c:numCache>
            </c:numRef>
          </c:cat>
          <c:val>
            <c:numRef>
              <c:f>'by location'!$AG$89:$AG$170</c:f>
              <c:numCache>
                <c:formatCode>0.00E+00</c:formatCode>
                <c:ptCount val="82"/>
                <c:pt idx="0">
                  <c:v>170.60709807082381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2076.8382396785537</c:v>
                </c:pt>
                <c:pt idx="20">
                  <c:v>81.01539973124251</c:v>
                </c:pt>
                <c:pt idx="21">
                  <c:v>32.503523462198913</c:v>
                </c:pt>
                <c:pt idx="22">
                  <c:v>14.24732755278518</c:v>
                </c:pt>
                <c:pt idx="23">
                  <c:v>222.41764953575174</c:v>
                </c:pt>
                <c:pt idx="24">
                  <c:v>2711.5082193379571</c:v>
                </c:pt>
                <c:pt idx="25">
                  <c:v>17.907051800182391</c:v>
                </c:pt>
                <c:pt idx="26">
                  <c:v>17.56846755848164</c:v>
                </c:pt>
                <c:pt idx="27">
                  <c:v>0</c:v>
                </c:pt>
                <c:pt idx="28">
                  <c:v>0</c:v>
                </c:pt>
                <c:pt idx="29">
                  <c:v>55.792174068938131</c:v>
                </c:pt>
                <c:pt idx="30">
                  <c:v>1994.7259642515162</c:v>
                </c:pt>
                <c:pt idx="31">
                  <c:v>16.436021158647641</c:v>
                </c:pt>
                <c:pt idx="32">
                  <c:v>8.1457696066647038</c:v>
                </c:pt>
                <c:pt idx="33">
                  <c:v>0</c:v>
                </c:pt>
                <c:pt idx="34">
                  <c:v>230.62362119105589</c:v>
                </c:pt>
                <c:pt idx="35">
                  <c:v>16308.724131705811</c:v>
                </c:pt>
                <c:pt idx="36">
                  <c:v>227.17605379062263</c:v>
                </c:pt>
                <c:pt idx="37">
                  <c:v>1396.7291954392879</c:v>
                </c:pt>
                <c:pt idx="38">
                  <c:v>1893.6341809150151</c:v>
                </c:pt>
                <c:pt idx="39">
                  <c:v>220.75922846670818</c:v>
                </c:pt>
                <c:pt idx="40">
                  <c:v>153.62074538242211</c:v>
                </c:pt>
                <c:pt idx="41">
                  <c:v>6265.3048925928342</c:v>
                </c:pt>
                <c:pt idx="42">
                  <c:v>194.27563474771523</c:v>
                </c:pt>
                <c:pt idx="43">
                  <c:v>244.23707897625337</c:v>
                </c:pt>
                <c:pt idx="44">
                  <c:v>247.81274475026876</c:v>
                </c:pt>
                <c:pt idx="45">
                  <c:v>172.22538249420381</c:v>
                </c:pt>
                <c:pt idx="46">
                  <c:v>1644.9958568037689</c:v>
                </c:pt>
                <c:pt idx="47">
                  <c:v>237.35321918689999</c:v>
                </c:pt>
                <c:pt idx="48">
                  <c:v>1519.1461021546761</c:v>
                </c:pt>
                <c:pt idx="49">
                  <c:v>214.04147868909808</c:v>
                </c:pt>
                <c:pt idx="50">
                  <c:v>7.58490543139908</c:v>
                </c:pt>
                <c:pt idx="51">
                  <c:v>56.507318632575362</c:v>
                </c:pt>
                <c:pt idx="52">
                  <c:v>0</c:v>
                </c:pt>
                <c:pt idx="53">
                  <c:v>1321.4717248218963</c:v>
                </c:pt>
                <c:pt idx="54">
                  <c:v>254.24480535488522</c:v>
                </c:pt>
                <c:pt idx="55">
                  <c:v>23.287757294786466</c:v>
                </c:pt>
                <c:pt idx="56">
                  <c:v>23.962979575104065</c:v>
                </c:pt>
                <c:pt idx="57">
                  <c:v>2330.0884111716955</c:v>
                </c:pt>
                <c:pt idx="58">
                  <c:v>223.70412179208009</c:v>
                </c:pt>
                <c:pt idx="59">
                  <c:v>19.793292420913939</c:v>
                </c:pt>
                <c:pt idx="60">
                  <c:v>0</c:v>
                </c:pt>
                <c:pt idx="61">
                  <c:v>3621.9172029369693</c:v>
                </c:pt>
                <c:pt idx="62">
                  <c:v>8.4263189698982597</c:v>
                </c:pt>
                <c:pt idx="63">
                  <c:v>265.23777249939332</c:v>
                </c:pt>
                <c:pt idx="64">
                  <c:v>0</c:v>
                </c:pt>
                <c:pt idx="65">
                  <c:v>6.8209950997162787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12.227070157700826</c:v>
                </c:pt>
                <c:pt idx="72">
                  <c:v>10.259910746984433</c:v>
                </c:pt>
                <c:pt idx="73">
                  <c:v>3.6108948497148776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F-4C76-B3A7-6913C6FD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48656"/>
        <c:axId val="345746360"/>
      </c:barChart>
      <c:catAx>
        <c:axId val="3457486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6360"/>
        <c:crossesAt val="0.1"/>
        <c:auto val="0"/>
        <c:lblAlgn val="ctr"/>
        <c:lblOffset val="1"/>
        <c:tickLblSkip val="1"/>
        <c:noMultiLvlLbl val="0"/>
      </c:catAx>
      <c:valAx>
        <c:axId val="345746360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Concentrations (copies/ml)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Wien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location'!$AA$172:$AA$213</c:f>
                <c:numCache>
                  <c:formatCode>General</c:formatCode>
                  <c:ptCount val="4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9.9624168356367093</c:v>
                  </c:pt>
                  <c:pt idx="7">
                    <c:v>10.206788703566525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72.791750057297719</c:v>
                  </c:pt>
                  <c:pt idx="18">
                    <c:v>0</c:v>
                  </c:pt>
                  <c:pt idx="19">
                    <c:v>13.267069656647347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4.6474880378653385</c:v>
                  </c:pt>
                  <c:pt idx="34">
                    <c:v>0</c:v>
                  </c:pt>
                  <c:pt idx="35">
                    <c:v>0</c:v>
                  </c:pt>
                  <c:pt idx="36">
                    <c:v>5.6012048456181853</c:v>
                  </c:pt>
                  <c:pt idx="37">
                    <c:v>0</c:v>
                  </c:pt>
                  <c:pt idx="38">
                    <c:v>45.29830980591737</c:v>
                  </c:pt>
                  <c:pt idx="39">
                    <c:v>0</c:v>
                  </c:pt>
                  <c:pt idx="40">
                    <c:v>0</c:v>
                  </c:pt>
                </c:numCache>
              </c:numRef>
            </c:plus>
            <c:minus>
              <c:numRef>
                <c:f>'by location'!$AA$172:$AA$213</c:f>
                <c:numCache>
                  <c:formatCode>General</c:formatCode>
                  <c:ptCount val="4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9.9624168356367093</c:v>
                  </c:pt>
                  <c:pt idx="7">
                    <c:v>10.206788703566525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72.791750057297719</c:v>
                  </c:pt>
                  <c:pt idx="18">
                    <c:v>0</c:v>
                  </c:pt>
                  <c:pt idx="19">
                    <c:v>13.267069656647347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4.6474880378653385</c:v>
                  </c:pt>
                  <c:pt idx="34">
                    <c:v>0</c:v>
                  </c:pt>
                  <c:pt idx="35">
                    <c:v>0</c:v>
                  </c:pt>
                  <c:pt idx="36">
                    <c:v>5.6012048456181853</c:v>
                  </c:pt>
                  <c:pt idx="37">
                    <c:v>0</c:v>
                  </c:pt>
                  <c:pt idx="38">
                    <c:v>45.29830980591737</c:v>
                  </c:pt>
                  <c:pt idx="39">
                    <c:v>0</c:v>
                  </c:pt>
                  <c:pt idx="4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location'!$A$172:$A$213</c:f>
              <c:numCache>
                <c:formatCode>m/d/yy</c:formatCode>
                <c:ptCount val="42"/>
                <c:pt idx="0">
                  <c:v>44246</c:v>
                </c:pt>
                <c:pt idx="1">
                  <c:v>44249</c:v>
                </c:pt>
                <c:pt idx="2">
                  <c:v>44251</c:v>
                </c:pt>
                <c:pt idx="3">
                  <c:v>44253</c:v>
                </c:pt>
                <c:pt idx="4">
                  <c:v>44256</c:v>
                </c:pt>
                <c:pt idx="5">
                  <c:v>44258</c:v>
                </c:pt>
                <c:pt idx="6">
                  <c:v>44260</c:v>
                </c:pt>
                <c:pt idx="7">
                  <c:v>44263</c:v>
                </c:pt>
                <c:pt idx="8">
                  <c:v>44265</c:v>
                </c:pt>
                <c:pt idx="9">
                  <c:v>44267</c:v>
                </c:pt>
                <c:pt idx="10">
                  <c:v>44270</c:v>
                </c:pt>
                <c:pt idx="11">
                  <c:v>44272</c:v>
                </c:pt>
                <c:pt idx="12">
                  <c:v>44274</c:v>
                </c:pt>
                <c:pt idx="13">
                  <c:v>44277</c:v>
                </c:pt>
                <c:pt idx="14">
                  <c:v>44279</c:v>
                </c:pt>
                <c:pt idx="15">
                  <c:v>44281</c:v>
                </c:pt>
                <c:pt idx="16">
                  <c:v>44284</c:v>
                </c:pt>
                <c:pt idx="17">
                  <c:v>44286</c:v>
                </c:pt>
                <c:pt idx="18">
                  <c:v>44288</c:v>
                </c:pt>
                <c:pt idx="19">
                  <c:v>44291</c:v>
                </c:pt>
                <c:pt idx="20">
                  <c:v>44293</c:v>
                </c:pt>
                <c:pt idx="21">
                  <c:v>44295</c:v>
                </c:pt>
                <c:pt idx="22">
                  <c:v>44298</c:v>
                </c:pt>
                <c:pt idx="23">
                  <c:v>44300</c:v>
                </c:pt>
                <c:pt idx="24">
                  <c:v>44302</c:v>
                </c:pt>
                <c:pt idx="25">
                  <c:v>44305</c:v>
                </c:pt>
                <c:pt idx="26">
                  <c:v>44307</c:v>
                </c:pt>
                <c:pt idx="27">
                  <c:v>44309</c:v>
                </c:pt>
                <c:pt idx="28">
                  <c:v>44312</c:v>
                </c:pt>
                <c:pt idx="29">
                  <c:v>44314</c:v>
                </c:pt>
                <c:pt idx="30">
                  <c:v>44316</c:v>
                </c:pt>
                <c:pt idx="31">
                  <c:v>44449</c:v>
                </c:pt>
                <c:pt idx="32">
                  <c:v>44452</c:v>
                </c:pt>
                <c:pt idx="33">
                  <c:v>44454</c:v>
                </c:pt>
                <c:pt idx="34">
                  <c:v>44456</c:v>
                </c:pt>
                <c:pt idx="35">
                  <c:v>44459</c:v>
                </c:pt>
                <c:pt idx="36">
                  <c:v>44461</c:v>
                </c:pt>
                <c:pt idx="37">
                  <c:v>44463</c:v>
                </c:pt>
                <c:pt idx="38">
                  <c:v>44466</c:v>
                </c:pt>
                <c:pt idx="39">
                  <c:v>44468</c:v>
                </c:pt>
                <c:pt idx="40">
                  <c:v>44470</c:v>
                </c:pt>
              </c:numCache>
            </c:numRef>
          </c:cat>
          <c:val>
            <c:numRef>
              <c:f>'by location'!$Z$172:$Z$213</c:f>
              <c:numCache>
                <c:formatCode>0.00E+00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1413.5292989484381</c:v>
                </c:pt>
                <c:pt idx="6">
                  <c:v>5.7518040418341148</c:v>
                </c:pt>
                <c:pt idx="7">
                  <c:v>11.78578441113153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19.394772903931891</c:v>
                </c:pt>
                <c:pt idx="15">
                  <c:v>0</c:v>
                </c:pt>
                <c:pt idx="16">
                  <c:v>133.53734615879497</c:v>
                </c:pt>
                <c:pt idx="17">
                  <c:v>98.061451810851182</c:v>
                </c:pt>
                <c:pt idx="18">
                  <c:v>137.05925221730902</c:v>
                </c:pt>
                <c:pt idx="19">
                  <c:v>7.659746237622862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2.6832284697171196</c:v>
                </c:pt>
                <c:pt idx="34">
                  <c:v>143.62670776056498</c:v>
                </c:pt>
                <c:pt idx="35">
                  <c:v>11.388110362880495</c:v>
                </c:pt>
                <c:pt idx="36">
                  <c:v>3.233857125403897</c:v>
                </c:pt>
                <c:pt idx="37">
                  <c:v>0</c:v>
                </c:pt>
                <c:pt idx="38">
                  <c:v>34.870655147041951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4-4DE9-BD6C-28EA6CA058E0}"/>
            </c:ext>
          </c:extLst>
        </c:ser>
        <c:ser>
          <c:idx val="1"/>
          <c:order val="1"/>
          <c:tx>
            <c:v>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location'!$AH$172:$AH$213</c:f>
                <c:numCache>
                  <c:formatCode>General</c:formatCode>
                  <c:ptCount val="4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11.217843347444584</c:v>
                  </c:pt>
                  <c:pt idx="7">
                    <c:v>13.890182940604024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12.139115392977123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75.669842316564839</c:v>
                  </c:pt>
                  <c:pt idx="18">
                    <c:v>68.154933469071338</c:v>
                  </c:pt>
                  <c:pt idx="19">
                    <c:v>0</c:v>
                  </c:pt>
                  <c:pt idx="20">
                    <c:v>0</c:v>
                  </c:pt>
                  <c:pt idx="21">
                    <c:v>14.133595455933827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70.229903323740103</c:v>
                  </c:pt>
                  <c:pt idx="36">
                    <c:v>0</c:v>
                  </c:pt>
                  <c:pt idx="37">
                    <c:v>0</c:v>
                  </c:pt>
                  <c:pt idx="38">
                    <c:v>104.05219450960374</c:v>
                  </c:pt>
                  <c:pt idx="39">
                    <c:v>0</c:v>
                  </c:pt>
                  <c:pt idx="40">
                    <c:v>0</c:v>
                  </c:pt>
                </c:numCache>
              </c:numRef>
            </c:plus>
            <c:minus>
              <c:numRef>
                <c:f>'by location'!$AH$172:$AH$213</c:f>
                <c:numCache>
                  <c:formatCode>General</c:formatCode>
                  <c:ptCount val="4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11.217843347444584</c:v>
                  </c:pt>
                  <c:pt idx="7">
                    <c:v>13.890182940604024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12.139115392977123</c:v>
                  </c:pt>
                  <c:pt idx="15">
                    <c:v>0</c:v>
                  </c:pt>
                  <c:pt idx="16">
                    <c:v>0</c:v>
                  </c:pt>
                  <c:pt idx="17">
                    <c:v>75.669842316564839</c:v>
                  </c:pt>
                  <c:pt idx="18">
                    <c:v>68.154933469071338</c:v>
                  </c:pt>
                  <c:pt idx="19">
                    <c:v>0</c:v>
                  </c:pt>
                  <c:pt idx="20">
                    <c:v>0</c:v>
                  </c:pt>
                  <c:pt idx="21">
                    <c:v>14.133595455933827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70.229903323740103</c:v>
                  </c:pt>
                  <c:pt idx="36">
                    <c:v>0</c:v>
                  </c:pt>
                  <c:pt idx="37">
                    <c:v>0</c:v>
                  </c:pt>
                  <c:pt idx="38">
                    <c:v>104.05219450960374</c:v>
                  </c:pt>
                  <c:pt idx="39">
                    <c:v>0</c:v>
                  </c:pt>
                  <c:pt idx="4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location'!$A$172:$A$213</c:f>
              <c:numCache>
                <c:formatCode>m/d/yy</c:formatCode>
                <c:ptCount val="42"/>
                <c:pt idx="0">
                  <c:v>44246</c:v>
                </c:pt>
                <c:pt idx="1">
                  <c:v>44249</c:v>
                </c:pt>
                <c:pt idx="2">
                  <c:v>44251</c:v>
                </c:pt>
                <c:pt idx="3">
                  <c:v>44253</c:v>
                </c:pt>
                <c:pt idx="4">
                  <c:v>44256</c:v>
                </c:pt>
                <c:pt idx="5">
                  <c:v>44258</c:v>
                </c:pt>
                <c:pt idx="6">
                  <c:v>44260</c:v>
                </c:pt>
                <c:pt idx="7">
                  <c:v>44263</c:v>
                </c:pt>
                <c:pt idx="8">
                  <c:v>44265</c:v>
                </c:pt>
                <c:pt idx="9">
                  <c:v>44267</c:v>
                </c:pt>
                <c:pt idx="10">
                  <c:v>44270</c:v>
                </c:pt>
                <c:pt idx="11">
                  <c:v>44272</c:v>
                </c:pt>
                <c:pt idx="12">
                  <c:v>44274</c:v>
                </c:pt>
                <c:pt idx="13">
                  <c:v>44277</c:v>
                </c:pt>
                <c:pt idx="14">
                  <c:v>44279</c:v>
                </c:pt>
                <c:pt idx="15">
                  <c:v>44281</c:v>
                </c:pt>
                <c:pt idx="16">
                  <c:v>44284</c:v>
                </c:pt>
                <c:pt idx="17">
                  <c:v>44286</c:v>
                </c:pt>
                <c:pt idx="18">
                  <c:v>44288</c:v>
                </c:pt>
                <c:pt idx="19">
                  <c:v>44291</c:v>
                </c:pt>
                <c:pt idx="20">
                  <c:v>44293</c:v>
                </c:pt>
                <c:pt idx="21">
                  <c:v>44295</c:v>
                </c:pt>
                <c:pt idx="22">
                  <c:v>44298</c:v>
                </c:pt>
                <c:pt idx="23">
                  <c:v>44300</c:v>
                </c:pt>
                <c:pt idx="24">
                  <c:v>44302</c:v>
                </c:pt>
                <c:pt idx="25">
                  <c:v>44305</c:v>
                </c:pt>
                <c:pt idx="26">
                  <c:v>44307</c:v>
                </c:pt>
                <c:pt idx="27">
                  <c:v>44309</c:v>
                </c:pt>
                <c:pt idx="28">
                  <c:v>44312</c:v>
                </c:pt>
                <c:pt idx="29">
                  <c:v>44314</c:v>
                </c:pt>
                <c:pt idx="30">
                  <c:v>44316</c:v>
                </c:pt>
                <c:pt idx="31">
                  <c:v>44449</c:v>
                </c:pt>
                <c:pt idx="32">
                  <c:v>44452</c:v>
                </c:pt>
                <c:pt idx="33">
                  <c:v>44454</c:v>
                </c:pt>
                <c:pt idx="34">
                  <c:v>44456</c:v>
                </c:pt>
                <c:pt idx="35">
                  <c:v>44459</c:v>
                </c:pt>
                <c:pt idx="36">
                  <c:v>44461</c:v>
                </c:pt>
                <c:pt idx="37">
                  <c:v>44463</c:v>
                </c:pt>
                <c:pt idx="38">
                  <c:v>44466</c:v>
                </c:pt>
                <c:pt idx="39">
                  <c:v>44468</c:v>
                </c:pt>
                <c:pt idx="40">
                  <c:v>44470</c:v>
                </c:pt>
              </c:numCache>
            </c:numRef>
          </c:cat>
          <c:val>
            <c:numRef>
              <c:f>'by location'!$AG$172:$AG$213</c:f>
              <c:numCache>
                <c:formatCode>0.00E+00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1590.4161325931482</c:v>
                </c:pt>
                <c:pt idx="6">
                  <c:v>12.95324975274837</c:v>
                </c:pt>
                <c:pt idx="7">
                  <c:v>16.039001719701766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14.017043079718549</c:v>
                </c:pt>
                <c:pt idx="15">
                  <c:v>0</c:v>
                </c:pt>
                <c:pt idx="16">
                  <c:v>138.81724122932391</c:v>
                </c:pt>
                <c:pt idx="17">
                  <c:v>101.93867560567891</c:v>
                </c:pt>
                <c:pt idx="18">
                  <c:v>52.465692246625842</c:v>
                </c:pt>
                <c:pt idx="19">
                  <c:v>0</c:v>
                </c:pt>
                <c:pt idx="20">
                  <c:v>0</c:v>
                </c:pt>
                <c:pt idx="21">
                  <c:v>8.1600351411006695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16.02371588024678</c:v>
                </c:pt>
                <c:pt idx="34">
                  <c:v>121.3720486153733</c:v>
                </c:pt>
                <c:pt idx="35">
                  <c:v>94.610258374619718</c:v>
                </c:pt>
                <c:pt idx="36">
                  <c:v>0</c:v>
                </c:pt>
                <c:pt idx="37">
                  <c:v>0</c:v>
                </c:pt>
                <c:pt idx="38">
                  <c:v>80.099416679854684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4-4DE9-BD6C-28EA6CA0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48656"/>
        <c:axId val="345746360"/>
      </c:barChart>
      <c:catAx>
        <c:axId val="3457486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6360"/>
        <c:crossesAt val="0.1"/>
        <c:auto val="0"/>
        <c:lblAlgn val="ctr"/>
        <c:lblOffset val="1"/>
        <c:tickLblSkip val="1"/>
        <c:noMultiLvlLbl val="0"/>
      </c:catAx>
      <c:valAx>
        <c:axId val="345746360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Concentrations (copies/ml)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 Jay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location'!$AA$214:$AA$242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14.412192637745475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7.0202335063107579</c:v>
                  </c:pt>
                </c:numCache>
              </c:numRef>
            </c:plus>
            <c:minus>
              <c:numRef>
                <c:f>'by location'!$AA$214:$AA$242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14.412192637745475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7.0202335063107579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location'!$A$214:$A$242</c:f>
              <c:numCache>
                <c:formatCode>m/d/yy</c:formatCode>
                <c:ptCount val="29"/>
                <c:pt idx="0">
                  <c:v>44281</c:v>
                </c:pt>
                <c:pt idx="1">
                  <c:v>44284</c:v>
                </c:pt>
                <c:pt idx="2">
                  <c:v>44286</c:v>
                </c:pt>
                <c:pt idx="3">
                  <c:v>44288</c:v>
                </c:pt>
                <c:pt idx="4">
                  <c:v>44291</c:v>
                </c:pt>
                <c:pt idx="5">
                  <c:v>44293</c:v>
                </c:pt>
                <c:pt idx="6">
                  <c:v>44295</c:v>
                </c:pt>
                <c:pt idx="7">
                  <c:v>44298</c:v>
                </c:pt>
                <c:pt idx="8">
                  <c:v>44300</c:v>
                </c:pt>
                <c:pt idx="9">
                  <c:v>44302</c:v>
                </c:pt>
                <c:pt idx="10">
                  <c:v>44305</c:v>
                </c:pt>
                <c:pt idx="11">
                  <c:v>44307</c:v>
                </c:pt>
                <c:pt idx="12">
                  <c:v>44309</c:v>
                </c:pt>
                <c:pt idx="13">
                  <c:v>44312</c:v>
                </c:pt>
                <c:pt idx="14">
                  <c:v>44314</c:v>
                </c:pt>
                <c:pt idx="15">
                  <c:v>44316</c:v>
                </c:pt>
                <c:pt idx="16">
                  <c:v>44319</c:v>
                </c:pt>
                <c:pt idx="17">
                  <c:v>44321</c:v>
                </c:pt>
                <c:pt idx="18">
                  <c:v>44449</c:v>
                </c:pt>
                <c:pt idx="19">
                  <c:v>44452</c:v>
                </c:pt>
                <c:pt idx="20">
                  <c:v>44454</c:v>
                </c:pt>
                <c:pt idx="21">
                  <c:v>44456</c:v>
                </c:pt>
                <c:pt idx="22">
                  <c:v>44459</c:v>
                </c:pt>
                <c:pt idx="23">
                  <c:v>44461</c:v>
                </c:pt>
                <c:pt idx="24">
                  <c:v>44463</c:v>
                </c:pt>
                <c:pt idx="25">
                  <c:v>44466</c:v>
                </c:pt>
                <c:pt idx="26">
                  <c:v>44468</c:v>
                </c:pt>
                <c:pt idx="27">
                  <c:v>44470</c:v>
                </c:pt>
              </c:numCache>
            </c:numRef>
          </c:cat>
          <c:val>
            <c:numRef>
              <c:f>'by location'!$Z$214:$Z$242</c:f>
              <c:numCache>
                <c:formatCode>0.00E+00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8.320883299015092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8.1192291275889517</c:v>
                </c:pt>
                <c:pt idx="21">
                  <c:v>131.06808134613712</c:v>
                </c:pt>
                <c:pt idx="22">
                  <c:v>107.73259333898686</c:v>
                </c:pt>
                <c:pt idx="23">
                  <c:v>1025.4376182899264</c:v>
                </c:pt>
                <c:pt idx="24">
                  <c:v>91.316336901377994</c:v>
                </c:pt>
                <c:pt idx="25">
                  <c:v>0</c:v>
                </c:pt>
                <c:pt idx="26">
                  <c:v>148.22713502443071</c:v>
                </c:pt>
                <c:pt idx="27">
                  <c:v>4.0531337046425469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B-456C-9841-C0AE63095802}"/>
            </c:ext>
          </c:extLst>
        </c:ser>
        <c:ser>
          <c:idx val="1"/>
          <c:order val="1"/>
          <c:tx>
            <c:v>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location'!$AH$214:$AH$242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13.001905020797102</c:v>
                  </c:pt>
                  <c:pt idx="8">
                    <c:v>12.740692476383014</c:v>
                  </c:pt>
                  <c:pt idx="9">
                    <c:v>0</c:v>
                  </c:pt>
                  <c:pt idx="10">
                    <c:v>0</c:v>
                  </c:pt>
                  <c:pt idx="11">
                    <c:v>16.882024037359116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9.3312214861820468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'by location'!$AH$214:$AH$242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13.001905020797102</c:v>
                  </c:pt>
                  <c:pt idx="8">
                    <c:v>12.740692476383014</c:v>
                  </c:pt>
                  <c:pt idx="9">
                    <c:v>0</c:v>
                  </c:pt>
                  <c:pt idx="10">
                    <c:v>0</c:v>
                  </c:pt>
                  <c:pt idx="11">
                    <c:v>16.882024037359116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9.3312214861820468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location'!$A$214:$A$242</c:f>
              <c:numCache>
                <c:formatCode>m/d/yy</c:formatCode>
                <c:ptCount val="29"/>
                <c:pt idx="0">
                  <c:v>44281</c:v>
                </c:pt>
                <c:pt idx="1">
                  <c:v>44284</c:v>
                </c:pt>
                <c:pt idx="2">
                  <c:v>44286</c:v>
                </c:pt>
                <c:pt idx="3">
                  <c:v>44288</c:v>
                </c:pt>
                <c:pt idx="4">
                  <c:v>44291</c:v>
                </c:pt>
                <c:pt idx="5">
                  <c:v>44293</c:v>
                </c:pt>
                <c:pt idx="6">
                  <c:v>44295</c:v>
                </c:pt>
                <c:pt idx="7">
                  <c:v>44298</c:v>
                </c:pt>
                <c:pt idx="8">
                  <c:v>44300</c:v>
                </c:pt>
                <c:pt idx="9">
                  <c:v>44302</c:v>
                </c:pt>
                <c:pt idx="10">
                  <c:v>44305</c:v>
                </c:pt>
                <c:pt idx="11">
                  <c:v>44307</c:v>
                </c:pt>
                <c:pt idx="12">
                  <c:v>44309</c:v>
                </c:pt>
                <c:pt idx="13">
                  <c:v>44312</c:v>
                </c:pt>
                <c:pt idx="14">
                  <c:v>44314</c:v>
                </c:pt>
                <c:pt idx="15">
                  <c:v>44316</c:v>
                </c:pt>
                <c:pt idx="16">
                  <c:v>44319</c:v>
                </c:pt>
                <c:pt idx="17">
                  <c:v>44321</c:v>
                </c:pt>
                <c:pt idx="18">
                  <c:v>44449</c:v>
                </c:pt>
                <c:pt idx="19">
                  <c:v>44452</c:v>
                </c:pt>
                <c:pt idx="20">
                  <c:v>44454</c:v>
                </c:pt>
                <c:pt idx="21">
                  <c:v>44456</c:v>
                </c:pt>
                <c:pt idx="22">
                  <c:v>44459</c:v>
                </c:pt>
                <c:pt idx="23">
                  <c:v>44461</c:v>
                </c:pt>
                <c:pt idx="24">
                  <c:v>44463</c:v>
                </c:pt>
                <c:pt idx="25">
                  <c:v>44466</c:v>
                </c:pt>
                <c:pt idx="26">
                  <c:v>44468</c:v>
                </c:pt>
                <c:pt idx="27">
                  <c:v>44470</c:v>
                </c:pt>
              </c:numCache>
            </c:numRef>
          </c:cat>
          <c:val>
            <c:numRef>
              <c:f>'by location'!$AG$214:$AG$242</c:f>
              <c:numCache>
                <c:formatCode>0.00E+00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7.506653363735154</c:v>
                </c:pt>
                <c:pt idx="8">
                  <c:v>7.355842230901974</c:v>
                </c:pt>
                <c:pt idx="9">
                  <c:v>0</c:v>
                </c:pt>
                <c:pt idx="10">
                  <c:v>0</c:v>
                </c:pt>
                <c:pt idx="11">
                  <c:v>19.49368224487004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10.774766473830452</c:v>
                </c:pt>
                <c:pt idx="21">
                  <c:v>110.75935520005598</c:v>
                </c:pt>
                <c:pt idx="22">
                  <c:v>127.86027540231977</c:v>
                </c:pt>
                <c:pt idx="23">
                  <c:v>1381.6929410760977</c:v>
                </c:pt>
                <c:pt idx="24">
                  <c:v>134.42580376391058</c:v>
                </c:pt>
                <c:pt idx="25">
                  <c:v>0</c:v>
                </c:pt>
                <c:pt idx="26">
                  <c:v>157.62559467271885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B-456C-9841-C0AE6309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48656"/>
        <c:axId val="345746360"/>
      </c:barChart>
      <c:catAx>
        <c:axId val="3457486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6360"/>
        <c:crossesAt val="0.1"/>
        <c:auto val="0"/>
        <c:lblAlgn val="ctr"/>
        <c:lblOffset val="1"/>
        <c:tickLblSkip val="1"/>
        <c:noMultiLvlLbl val="0"/>
      </c:catAx>
      <c:valAx>
        <c:axId val="345746360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Concentrations (copies/ml)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Hogan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location'!$AA$243:$AA$271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6.9852581565925984</c:v>
                  </c:pt>
                </c:numCache>
              </c:numRef>
            </c:plus>
            <c:minus>
              <c:numRef>
                <c:f>'by location'!$AA$243:$AA$271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6.9852581565925984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location'!$A$243:$A$271</c:f>
              <c:numCache>
                <c:formatCode>m/d/yy</c:formatCode>
                <c:ptCount val="29"/>
                <c:pt idx="0">
                  <c:v>44281</c:v>
                </c:pt>
                <c:pt idx="1">
                  <c:v>44284</c:v>
                </c:pt>
                <c:pt idx="2">
                  <c:v>44286</c:v>
                </c:pt>
                <c:pt idx="3">
                  <c:v>44288</c:v>
                </c:pt>
                <c:pt idx="4">
                  <c:v>44291</c:v>
                </c:pt>
                <c:pt idx="5">
                  <c:v>44293</c:v>
                </c:pt>
                <c:pt idx="6">
                  <c:v>44295</c:v>
                </c:pt>
                <c:pt idx="7">
                  <c:v>44298</c:v>
                </c:pt>
                <c:pt idx="8">
                  <c:v>44300</c:v>
                </c:pt>
                <c:pt idx="9">
                  <c:v>44302</c:v>
                </c:pt>
                <c:pt idx="10">
                  <c:v>44305</c:v>
                </c:pt>
                <c:pt idx="11">
                  <c:v>44307</c:v>
                </c:pt>
                <c:pt idx="12">
                  <c:v>44309</c:v>
                </c:pt>
                <c:pt idx="13">
                  <c:v>44312</c:v>
                </c:pt>
                <c:pt idx="14">
                  <c:v>44314</c:v>
                </c:pt>
                <c:pt idx="15">
                  <c:v>44316</c:v>
                </c:pt>
                <c:pt idx="16">
                  <c:v>44319</c:v>
                </c:pt>
                <c:pt idx="17">
                  <c:v>44321</c:v>
                </c:pt>
                <c:pt idx="18">
                  <c:v>44449</c:v>
                </c:pt>
                <c:pt idx="19">
                  <c:v>44452</c:v>
                </c:pt>
                <c:pt idx="20">
                  <c:v>44454</c:v>
                </c:pt>
                <c:pt idx="21">
                  <c:v>44456</c:v>
                </c:pt>
                <c:pt idx="22">
                  <c:v>44459</c:v>
                </c:pt>
                <c:pt idx="23">
                  <c:v>44461</c:v>
                </c:pt>
                <c:pt idx="24">
                  <c:v>44463</c:v>
                </c:pt>
                <c:pt idx="25">
                  <c:v>44466</c:v>
                </c:pt>
                <c:pt idx="26">
                  <c:v>44468</c:v>
                </c:pt>
                <c:pt idx="27">
                  <c:v>44470</c:v>
                </c:pt>
              </c:numCache>
            </c:numRef>
          </c:cat>
          <c:val>
            <c:numRef>
              <c:f>'by location'!$Z$243:$Z$271</c:f>
              <c:numCache>
                <c:formatCode>0.00E+00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87.301124410028677</c:v>
                </c:pt>
                <c:pt idx="26">
                  <c:v>143.73256526940742</c:v>
                </c:pt>
                <c:pt idx="27">
                  <c:v>4.0329406770677663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3-4FA9-92C7-62E9B426FB4B}"/>
            </c:ext>
          </c:extLst>
        </c:ser>
        <c:ser>
          <c:idx val="1"/>
          <c:order val="1"/>
          <c:tx>
            <c:v>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'by location'!$AH$243:$AH$271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'by location'!$AH$243:$AH$271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'by location'!$A$243:$A$271</c:f>
              <c:numCache>
                <c:formatCode>m/d/yy</c:formatCode>
                <c:ptCount val="29"/>
                <c:pt idx="0">
                  <c:v>44281</c:v>
                </c:pt>
                <c:pt idx="1">
                  <c:v>44284</c:v>
                </c:pt>
                <c:pt idx="2">
                  <c:v>44286</c:v>
                </c:pt>
                <c:pt idx="3">
                  <c:v>44288</c:v>
                </c:pt>
                <c:pt idx="4">
                  <c:v>44291</c:v>
                </c:pt>
                <c:pt idx="5">
                  <c:v>44293</c:v>
                </c:pt>
                <c:pt idx="6">
                  <c:v>44295</c:v>
                </c:pt>
                <c:pt idx="7">
                  <c:v>44298</c:v>
                </c:pt>
                <c:pt idx="8">
                  <c:v>44300</c:v>
                </c:pt>
                <c:pt idx="9">
                  <c:v>44302</c:v>
                </c:pt>
                <c:pt idx="10">
                  <c:v>44305</c:v>
                </c:pt>
                <c:pt idx="11">
                  <c:v>44307</c:v>
                </c:pt>
                <c:pt idx="12">
                  <c:v>44309</c:v>
                </c:pt>
                <c:pt idx="13">
                  <c:v>44312</c:v>
                </c:pt>
                <c:pt idx="14">
                  <c:v>44314</c:v>
                </c:pt>
                <c:pt idx="15">
                  <c:v>44316</c:v>
                </c:pt>
                <c:pt idx="16">
                  <c:v>44319</c:v>
                </c:pt>
                <c:pt idx="17">
                  <c:v>44321</c:v>
                </c:pt>
                <c:pt idx="18">
                  <c:v>44449</c:v>
                </c:pt>
                <c:pt idx="19">
                  <c:v>44452</c:v>
                </c:pt>
                <c:pt idx="20">
                  <c:v>44454</c:v>
                </c:pt>
                <c:pt idx="21">
                  <c:v>44456</c:v>
                </c:pt>
                <c:pt idx="22">
                  <c:v>44459</c:v>
                </c:pt>
                <c:pt idx="23">
                  <c:v>44461</c:v>
                </c:pt>
                <c:pt idx="24">
                  <c:v>44463</c:v>
                </c:pt>
                <c:pt idx="25">
                  <c:v>44466</c:v>
                </c:pt>
                <c:pt idx="26">
                  <c:v>44468</c:v>
                </c:pt>
                <c:pt idx="27">
                  <c:v>44470</c:v>
                </c:pt>
              </c:numCache>
            </c:numRef>
          </c:cat>
          <c:val>
            <c:numRef>
              <c:f>'by location'!$AG$243:$AG$271</c:f>
              <c:numCache>
                <c:formatCode>0.00E+00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200.53449272036156</c:v>
                </c:pt>
                <c:pt idx="26">
                  <c:v>152.84604313975026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3-4FA9-92C7-62E9B426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48656"/>
        <c:axId val="345746360"/>
      </c:barChart>
      <c:catAx>
        <c:axId val="3457486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6360"/>
        <c:crossesAt val="0.1"/>
        <c:auto val="0"/>
        <c:lblAlgn val="ctr"/>
        <c:lblOffset val="1"/>
        <c:tickLblSkip val="1"/>
        <c:noMultiLvlLbl val="0"/>
      </c:catAx>
      <c:valAx>
        <c:axId val="345746360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Concentrations (copies/ml)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144946</xdr:colOff>
      <xdr:row>0</xdr:row>
      <xdr:rowOff>67104</xdr:rowOff>
    </xdr:from>
    <xdr:to>
      <xdr:col>23</xdr:col>
      <xdr:colOff>336178</xdr:colOff>
      <xdr:row>14</xdr:row>
      <xdr:rowOff>143304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1EAF4C-822E-41D1-BFF4-32651F186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135202</xdr:colOff>
      <xdr:row>14</xdr:row>
      <xdr:rowOff>151797</xdr:rowOff>
    </xdr:from>
    <xdr:to>
      <xdr:col>23</xdr:col>
      <xdr:colOff>324972</xdr:colOff>
      <xdr:row>29</xdr:row>
      <xdr:rowOff>37497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B2B655-2A69-4F1D-B3D1-6B8F62DC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134472</xdr:colOff>
      <xdr:row>29</xdr:row>
      <xdr:rowOff>8276</xdr:rowOff>
    </xdr:from>
    <xdr:to>
      <xdr:col>23</xdr:col>
      <xdr:colOff>324972</xdr:colOff>
      <xdr:row>43</xdr:row>
      <xdr:rowOff>84476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ABAC9C-027A-44A4-96C2-B6046A3E1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0</xdr:row>
      <xdr:rowOff>66675</xdr:rowOff>
    </xdr:from>
    <xdr:to>
      <xdr:col>11</xdr:col>
      <xdr:colOff>112059</xdr:colOff>
      <xdr:row>14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1A0985-9F8A-45B1-9750-F833162EE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14</xdr:row>
      <xdr:rowOff>142875</xdr:rowOff>
    </xdr:from>
    <xdr:to>
      <xdr:col>11</xdr:col>
      <xdr:colOff>112058</xdr:colOff>
      <xdr:row>29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0AC9D2-13D4-4697-A314-F118A7D27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4685-AA44-445A-9DD7-5A82A50970DA}">
  <dimension ref="A1:AM271"/>
  <sheetViews>
    <sheetView tabSelected="1" zoomScale="70" zoomScaleNormal="7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W15" sqref="W15"/>
    </sheetView>
  </sheetViews>
  <sheetFormatPr baseColWidth="10" defaultColWidth="8.83203125" defaultRowHeight="15" x14ac:dyDescent="0.2"/>
  <cols>
    <col min="1" max="1" width="12" bestFit="1" customWidth="1"/>
    <col min="2" max="2" width="41.5" bestFit="1" customWidth="1"/>
    <col min="3" max="3" width="18.5" bestFit="1" customWidth="1"/>
    <col min="4" max="4" width="11.5" customWidth="1"/>
    <col min="5" max="5" width="14.6640625" customWidth="1"/>
    <col min="6" max="20" width="18.5" customWidth="1"/>
    <col min="21" max="21" width="16.5" customWidth="1"/>
    <col min="22" max="22" width="16.33203125" customWidth="1"/>
    <col min="23" max="23" width="15.6640625" customWidth="1"/>
    <col min="24" max="24" width="15.5" customWidth="1"/>
    <col min="25" max="25" width="15.1640625" customWidth="1"/>
    <col min="26" max="26" width="22.83203125" style="93" customWidth="1"/>
    <col min="27" max="27" width="23.6640625" customWidth="1"/>
    <col min="28" max="28" width="16.5" customWidth="1"/>
    <col min="29" max="29" width="16.33203125" customWidth="1"/>
    <col min="30" max="30" width="15.6640625" customWidth="1"/>
    <col min="31" max="31" width="15.5" customWidth="1"/>
    <col min="32" max="32" width="15.1640625" customWidth="1"/>
    <col min="33" max="33" width="22.83203125" style="93" customWidth="1"/>
    <col min="34" max="34" width="24" style="94" customWidth="1"/>
  </cols>
  <sheetData>
    <row r="1" spans="1:34" x14ac:dyDescent="0.2">
      <c r="A1" s="23"/>
      <c r="B1" s="23"/>
      <c r="C1" s="14"/>
      <c r="D1" s="99" t="s">
        <v>3</v>
      </c>
      <c r="E1" s="100" t="s">
        <v>4</v>
      </c>
      <c r="F1" s="99" t="s">
        <v>10</v>
      </c>
      <c r="G1" s="100" t="s">
        <v>11</v>
      </c>
      <c r="H1" s="101" t="s">
        <v>12</v>
      </c>
      <c r="I1" s="96" t="s">
        <v>14</v>
      </c>
      <c r="J1" s="97"/>
      <c r="K1" s="97"/>
      <c r="L1" s="97"/>
      <c r="M1" s="97"/>
      <c r="N1" s="97"/>
      <c r="O1" s="96" t="s">
        <v>21</v>
      </c>
      <c r="P1" s="97"/>
      <c r="Q1" s="97"/>
      <c r="R1" s="97"/>
      <c r="S1" s="97"/>
      <c r="T1" s="97"/>
      <c r="U1" s="98" t="s">
        <v>13</v>
      </c>
      <c r="V1" s="98"/>
      <c r="W1" s="98"/>
      <c r="X1" s="98"/>
      <c r="Y1" s="98"/>
      <c r="Z1" s="98"/>
      <c r="AA1" s="98"/>
      <c r="AB1" s="98" t="s">
        <v>22</v>
      </c>
      <c r="AC1" s="98"/>
      <c r="AD1" s="98"/>
      <c r="AE1" s="98"/>
      <c r="AF1" s="98"/>
      <c r="AG1" s="98"/>
      <c r="AH1" s="98"/>
    </row>
    <row r="2" spans="1:34" ht="32" x14ac:dyDescent="0.2">
      <c r="A2" s="6" t="s">
        <v>0</v>
      </c>
      <c r="B2" s="23" t="s">
        <v>1</v>
      </c>
      <c r="C2" s="15" t="s">
        <v>25</v>
      </c>
      <c r="D2" s="99"/>
      <c r="E2" s="100"/>
      <c r="F2" s="99"/>
      <c r="G2" s="100"/>
      <c r="H2" s="101"/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11" t="s">
        <v>20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11" t="s">
        <v>20</v>
      </c>
      <c r="U2" s="7" t="s">
        <v>5</v>
      </c>
      <c r="V2" s="7" t="s">
        <v>6</v>
      </c>
      <c r="W2" s="7" t="s">
        <v>7</v>
      </c>
      <c r="X2" s="7" t="s">
        <v>8</v>
      </c>
      <c r="Y2" s="7" t="s">
        <v>9</v>
      </c>
      <c r="Z2" s="12" t="s">
        <v>23</v>
      </c>
      <c r="AA2" s="8" t="s">
        <v>24</v>
      </c>
      <c r="AB2" s="7" t="s">
        <v>5</v>
      </c>
      <c r="AC2" s="7" t="s">
        <v>6</v>
      </c>
      <c r="AD2" s="7" t="s">
        <v>7</v>
      </c>
      <c r="AE2" s="7" t="s">
        <v>8</v>
      </c>
      <c r="AF2" s="7" t="s">
        <v>9</v>
      </c>
      <c r="AG2" s="12" t="s">
        <v>23</v>
      </c>
      <c r="AH2" s="8" t="s">
        <v>24</v>
      </c>
    </row>
    <row r="3" spans="1:34" s="26" customFormat="1" x14ac:dyDescent="0.2">
      <c r="A3" s="24">
        <v>44141</v>
      </c>
      <c r="B3" s="18" t="s">
        <v>26</v>
      </c>
      <c r="C3" s="5">
        <v>100</v>
      </c>
      <c r="D3" s="3">
        <v>50</v>
      </c>
      <c r="E3" s="1">
        <v>6.25</v>
      </c>
      <c r="F3" s="3">
        <v>50.555</v>
      </c>
      <c r="G3" s="1">
        <v>0.6</v>
      </c>
      <c r="H3" s="5">
        <v>140</v>
      </c>
      <c r="I3" s="10">
        <v>22900</v>
      </c>
      <c r="J3" s="2">
        <v>21800</v>
      </c>
      <c r="K3" s="25">
        <v>32900</v>
      </c>
      <c r="L3" s="10">
        <f t="shared" ref="L3:L5" si="0">AVERAGE(I3:K3)</f>
        <v>25866.666666666668</v>
      </c>
      <c r="M3" s="10">
        <v>20000</v>
      </c>
      <c r="N3" s="17">
        <f t="shared" ref="N3:N5" si="1">M3/L3</f>
        <v>0.77319587628865971</v>
      </c>
      <c r="O3" s="10">
        <v>22900</v>
      </c>
      <c r="P3" s="10">
        <v>24000</v>
      </c>
      <c r="Q3" s="10">
        <v>25900</v>
      </c>
      <c r="R3" s="10">
        <f t="shared" ref="R3:R5" si="2">AVERAGE(O3:Q3)</f>
        <v>24266.666666666668</v>
      </c>
      <c r="S3" s="10">
        <v>20000</v>
      </c>
      <c r="T3" s="17">
        <f t="shared" ref="T3:T5" si="3">S3/R3</f>
        <v>0.82417582417582413</v>
      </c>
      <c r="U3" s="2">
        <v>0</v>
      </c>
      <c r="V3" s="2">
        <v>0</v>
      </c>
      <c r="W3" s="2">
        <v>0</v>
      </c>
      <c r="X3" s="2">
        <f t="shared" ref="X3" si="4">AVERAGE(U3:W3)*N3</f>
        <v>0</v>
      </c>
      <c r="Y3" s="2">
        <f t="shared" ref="Y3" si="5">STDEV(U3:W3)*N3</f>
        <v>0</v>
      </c>
      <c r="Z3" s="13">
        <f>IFERROR(((X3*$C3*($G3*1000/$H3)/$F3)*($D3+$E3))/$D3,0)</f>
        <v>0</v>
      </c>
      <c r="AA3" s="4">
        <f t="shared" ref="AA3" si="6">((Y3*$C3*($G3*1000/$H3)/$F3)*($D3+$E3))/$D3</f>
        <v>0</v>
      </c>
      <c r="AB3" s="2">
        <v>0</v>
      </c>
      <c r="AC3" s="2">
        <v>0</v>
      </c>
      <c r="AD3" s="2">
        <v>0</v>
      </c>
      <c r="AE3" s="2">
        <f t="shared" ref="AE3:AE66" si="7">AVERAGE(AB3:AD3)*T3</f>
        <v>0</v>
      </c>
      <c r="AF3" s="2">
        <f>STDEV(AB3:AD3)*T3</f>
        <v>0</v>
      </c>
      <c r="AG3" s="13">
        <f>IFERROR(((AE3*$C3*($G3*1000/$H3)/$F3)*($D3+$E3))/$D3,0)</f>
        <v>0</v>
      </c>
      <c r="AH3" s="4">
        <f t="shared" ref="AH3:AH66" si="8">((AF3*$C3*($G3*1000/$H3)/$F3)*($D3+$E3))/$D3</f>
        <v>0</v>
      </c>
    </row>
    <row r="4" spans="1:34" s="26" customFormat="1" x14ac:dyDescent="0.2">
      <c r="A4" s="24">
        <v>44144</v>
      </c>
      <c r="B4" s="18" t="s">
        <v>26</v>
      </c>
      <c r="C4" s="5">
        <v>100</v>
      </c>
      <c r="D4" s="3">
        <v>100</v>
      </c>
      <c r="E4" s="1">
        <v>12.5</v>
      </c>
      <c r="F4" s="3">
        <v>105.727</v>
      </c>
      <c r="G4" s="1">
        <v>0.6</v>
      </c>
      <c r="H4" s="5">
        <v>140</v>
      </c>
      <c r="I4" s="10">
        <v>29300</v>
      </c>
      <c r="J4" s="2">
        <v>26100</v>
      </c>
      <c r="K4" s="25">
        <v>30500</v>
      </c>
      <c r="L4" s="10">
        <f t="shared" si="0"/>
        <v>28633.333333333332</v>
      </c>
      <c r="M4" s="10">
        <v>20000</v>
      </c>
      <c r="N4" s="17">
        <f t="shared" si="1"/>
        <v>0.69848661233993015</v>
      </c>
      <c r="O4" s="10">
        <v>18000</v>
      </c>
      <c r="P4" s="10">
        <v>30900</v>
      </c>
      <c r="Q4" s="10">
        <v>22700</v>
      </c>
      <c r="R4" s="10">
        <f t="shared" si="2"/>
        <v>23866.666666666668</v>
      </c>
      <c r="S4" s="10">
        <v>20000</v>
      </c>
      <c r="T4" s="17">
        <f t="shared" si="3"/>
        <v>0.83798882681564246</v>
      </c>
      <c r="U4" s="2">
        <v>0</v>
      </c>
      <c r="V4" s="2">
        <v>0</v>
      </c>
      <c r="W4" s="2">
        <v>0</v>
      </c>
      <c r="X4" s="2">
        <f t="shared" ref="X4:X67" si="9">AVERAGE(U4:W4)*N4</f>
        <v>0</v>
      </c>
      <c r="Y4" s="2">
        <f t="shared" ref="Y4:Y67" si="10">STDEV(U4:W4)*N4</f>
        <v>0</v>
      </c>
      <c r="Z4" s="13">
        <f t="shared" ref="Z4:Z67" si="11">IFERROR(((X4*$C4*($G4*1000/$H4)/$F4)*($D4+$E4))/$D4,0)</f>
        <v>0</v>
      </c>
      <c r="AA4" s="4">
        <f t="shared" ref="AA4:AA67" si="12">((Y4*$C4*($G4*1000/$H4)/$F4)*($D4+$E4))/$D4</f>
        <v>0</v>
      </c>
      <c r="AB4" s="2">
        <v>0</v>
      </c>
      <c r="AC4" s="2">
        <v>0</v>
      </c>
      <c r="AD4" s="2">
        <v>0</v>
      </c>
      <c r="AE4" s="2">
        <f t="shared" si="7"/>
        <v>0</v>
      </c>
      <c r="AF4" s="2">
        <f t="shared" ref="AF4:AF67" si="13">STDEV(AB4:AD4)*T4</f>
        <v>0</v>
      </c>
      <c r="AG4" s="13">
        <f t="shared" ref="AG4:AG67" si="14">IFERROR(((AE4*$C4*($G4*1000/$H4)/$F4)*($D4+$E4))/$D4,0)</f>
        <v>0</v>
      </c>
      <c r="AH4" s="4">
        <f t="shared" si="8"/>
        <v>0</v>
      </c>
    </row>
    <row r="5" spans="1:34" s="26" customFormat="1" x14ac:dyDescent="0.2">
      <c r="A5" s="24">
        <v>44146</v>
      </c>
      <c r="B5" s="18" t="s">
        <v>26</v>
      </c>
      <c r="C5" s="5">
        <v>100</v>
      </c>
      <c r="D5" s="3">
        <v>100</v>
      </c>
      <c r="E5" s="1">
        <v>12.5</v>
      </c>
      <c r="F5" s="3">
        <v>104.687</v>
      </c>
      <c r="G5" s="1">
        <v>0.6</v>
      </c>
      <c r="H5" s="5">
        <v>140</v>
      </c>
      <c r="I5" s="10">
        <v>29300</v>
      </c>
      <c r="J5" s="2">
        <v>26100</v>
      </c>
      <c r="K5" s="25">
        <v>30500</v>
      </c>
      <c r="L5" s="10">
        <f t="shared" si="0"/>
        <v>28633.333333333332</v>
      </c>
      <c r="M5" s="10">
        <v>20000</v>
      </c>
      <c r="N5" s="17">
        <f t="shared" si="1"/>
        <v>0.69848661233993015</v>
      </c>
      <c r="O5" s="10">
        <v>23000</v>
      </c>
      <c r="P5" s="10">
        <v>21000</v>
      </c>
      <c r="Q5" s="10">
        <v>24400</v>
      </c>
      <c r="R5" s="10">
        <f t="shared" si="2"/>
        <v>22800</v>
      </c>
      <c r="S5" s="10">
        <v>20000</v>
      </c>
      <c r="T5" s="17">
        <f t="shared" si="3"/>
        <v>0.8771929824561403</v>
      </c>
      <c r="U5" s="2">
        <v>5</v>
      </c>
      <c r="V5" s="2">
        <v>5</v>
      </c>
      <c r="W5" s="2">
        <v>5</v>
      </c>
      <c r="X5" s="2">
        <f t="shared" si="9"/>
        <v>3.4924330616996508</v>
      </c>
      <c r="Y5" s="2">
        <f t="shared" si="10"/>
        <v>0</v>
      </c>
      <c r="Z5" s="13">
        <f t="shared" si="11"/>
        <v>16.084629942094487</v>
      </c>
      <c r="AA5" s="4">
        <f t="shared" si="12"/>
        <v>0</v>
      </c>
      <c r="AB5" s="2">
        <v>5</v>
      </c>
      <c r="AC5" s="2">
        <v>5</v>
      </c>
      <c r="AD5" s="2">
        <v>5</v>
      </c>
      <c r="AE5" s="2">
        <f t="shared" si="7"/>
        <v>4.3859649122807012</v>
      </c>
      <c r="AF5" s="2">
        <f t="shared" si="13"/>
        <v>0</v>
      </c>
      <c r="AG5" s="13">
        <f t="shared" si="14"/>
        <v>20.199849591022172</v>
      </c>
      <c r="AH5" s="4">
        <f t="shared" si="8"/>
        <v>0</v>
      </c>
    </row>
    <row r="6" spans="1:34" s="26" customFormat="1" x14ac:dyDescent="0.2">
      <c r="A6" s="24">
        <v>44148</v>
      </c>
      <c r="B6" s="18" t="s">
        <v>26</v>
      </c>
      <c r="C6" s="5">
        <v>100</v>
      </c>
      <c r="D6" s="3">
        <v>100</v>
      </c>
      <c r="E6" s="1">
        <v>12.5</v>
      </c>
      <c r="F6" s="3">
        <v>94.504000000000005</v>
      </c>
      <c r="G6" s="1">
        <v>0.6</v>
      </c>
      <c r="H6" s="5">
        <v>140</v>
      </c>
      <c r="I6" s="10">
        <v>29300</v>
      </c>
      <c r="J6" s="2">
        <v>26100</v>
      </c>
      <c r="K6" s="25">
        <v>30500</v>
      </c>
      <c r="L6" s="10">
        <f t="shared" ref="L6:L8" si="15">AVERAGE(I6:K6)</f>
        <v>28633.333333333332</v>
      </c>
      <c r="M6" s="10">
        <v>20000</v>
      </c>
      <c r="N6" s="17">
        <f t="shared" ref="N6:N8" si="16">M6/L6</f>
        <v>0.69848661233993015</v>
      </c>
      <c r="O6" s="10">
        <v>18000</v>
      </c>
      <c r="P6" s="10">
        <v>30900</v>
      </c>
      <c r="Q6" s="10">
        <v>22700</v>
      </c>
      <c r="R6" s="10">
        <f t="shared" ref="R6:R8" si="17">AVERAGE(O6:Q6)</f>
        <v>23866.666666666668</v>
      </c>
      <c r="S6" s="10">
        <v>20000</v>
      </c>
      <c r="T6" s="17">
        <f t="shared" ref="T6:T8" si="18">S6/R6</f>
        <v>0.83798882681564246</v>
      </c>
      <c r="U6" s="2">
        <v>0</v>
      </c>
      <c r="V6" s="2">
        <v>0</v>
      </c>
      <c r="W6" s="2">
        <v>0</v>
      </c>
      <c r="X6" s="2">
        <f t="shared" si="9"/>
        <v>0</v>
      </c>
      <c r="Y6" s="2">
        <f t="shared" si="10"/>
        <v>0</v>
      </c>
      <c r="Z6" s="13">
        <f t="shared" si="11"/>
        <v>0</v>
      </c>
      <c r="AA6" s="4">
        <f t="shared" si="12"/>
        <v>0</v>
      </c>
      <c r="AB6" s="2">
        <v>0</v>
      </c>
      <c r="AC6" s="2">
        <v>0</v>
      </c>
      <c r="AD6" s="2">
        <v>0</v>
      </c>
      <c r="AE6" s="2">
        <f t="shared" si="7"/>
        <v>0</v>
      </c>
      <c r="AF6" s="2">
        <f t="shared" si="13"/>
        <v>0</v>
      </c>
      <c r="AG6" s="13">
        <f t="shared" si="14"/>
        <v>0</v>
      </c>
      <c r="AH6" s="4">
        <f t="shared" si="8"/>
        <v>0</v>
      </c>
    </row>
    <row r="7" spans="1:34" s="26" customFormat="1" x14ac:dyDescent="0.2">
      <c r="A7" s="24">
        <v>44151</v>
      </c>
      <c r="B7" s="77" t="s">
        <v>26</v>
      </c>
      <c r="C7" s="5">
        <v>100</v>
      </c>
      <c r="D7" s="3">
        <v>100</v>
      </c>
      <c r="E7" s="1">
        <v>12.5</v>
      </c>
      <c r="F7" s="3">
        <v>104.19900000000001</v>
      </c>
      <c r="G7" s="1">
        <v>0.6</v>
      </c>
      <c r="H7" s="5">
        <v>140</v>
      </c>
      <c r="I7" s="10">
        <v>16100</v>
      </c>
      <c r="J7" s="2">
        <v>13600</v>
      </c>
      <c r="K7" s="25">
        <v>25200</v>
      </c>
      <c r="L7" s="10">
        <f t="shared" si="15"/>
        <v>18300</v>
      </c>
      <c r="M7" s="10">
        <v>20000</v>
      </c>
      <c r="N7" s="17">
        <f t="shared" si="16"/>
        <v>1.0928961748633881</v>
      </c>
      <c r="O7" s="10">
        <v>16200</v>
      </c>
      <c r="P7" s="10">
        <v>17600</v>
      </c>
      <c r="Q7" s="10">
        <v>28400</v>
      </c>
      <c r="R7" s="10">
        <f t="shared" si="17"/>
        <v>20733.333333333332</v>
      </c>
      <c r="S7" s="10">
        <v>20000</v>
      </c>
      <c r="T7" s="17">
        <f t="shared" si="18"/>
        <v>0.96463022508038587</v>
      </c>
      <c r="U7" s="2">
        <v>0</v>
      </c>
      <c r="V7" s="2">
        <v>0</v>
      </c>
      <c r="W7" s="2">
        <v>0</v>
      </c>
      <c r="X7" s="2">
        <f t="shared" si="9"/>
        <v>0</v>
      </c>
      <c r="Y7" s="2">
        <f t="shared" si="10"/>
        <v>0</v>
      </c>
      <c r="Z7" s="13">
        <f t="shared" si="11"/>
        <v>0</v>
      </c>
      <c r="AA7" s="4">
        <f t="shared" si="12"/>
        <v>0</v>
      </c>
      <c r="AB7" s="2">
        <v>0</v>
      </c>
      <c r="AC7" s="2">
        <v>0</v>
      </c>
      <c r="AD7" s="2">
        <v>0</v>
      </c>
      <c r="AE7" s="2">
        <f t="shared" si="7"/>
        <v>0</v>
      </c>
      <c r="AF7" s="2">
        <f t="shared" si="13"/>
        <v>0</v>
      </c>
      <c r="AG7" s="13">
        <f t="shared" si="14"/>
        <v>0</v>
      </c>
      <c r="AH7" s="4">
        <f t="shared" si="8"/>
        <v>0</v>
      </c>
    </row>
    <row r="8" spans="1:34" s="26" customFormat="1" x14ac:dyDescent="0.2">
      <c r="A8" s="24">
        <v>44153</v>
      </c>
      <c r="B8" s="77" t="s">
        <v>26</v>
      </c>
      <c r="C8" s="5">
        <v>100</v>
      </c>
      <c r="D8" s="3">
        <v>100</v>
      </c>
      <c r="E8" s="1">
        <v>12.5</v>
      </c>
      <c r="F8" s="3">
        <v>99.421000000000006</v>
      </c>
      <c r="G8" s="1">
        <v>0.6</v>
      </c>
      <c r="H8" s="5">
        <v>140</v>
      </c>
      <c r="I8" s="10">
        <v>16100</v>
      </c>
      <c r="J8" s="2">
        <v>13600</v>
      </c>
      <c r="K8" s="25">
        <v>25200</v>
      </c>
      <c r="L8" s="10">
        <f t="shared" si="15"/>
        <v>18300</v>
      </c>
      <c r="M8" s="10">
        <v>20000</v>
      </c>
      <c r="N8" s="17">
        <f t="shared" si="16"/>
        <v>1.0928961748633881</v>
      </c>
      <c r="O8" s="10">
        <v>16200</v>
      </c>
      <c r="P8" s="10">
        <v>17600</v>
      </c>
      <c r="Q8" s="10">
        <v>28400</v>
      </c>
      <c r="R8" s="10">
        <f t="shared" si="17"/>
        <v>20733.333333333332</v>
      </c>
      <c r="S8" s="10">
        <v>20000</v>
      </c>
      <c r="T8" s="17">
        <f t="shared" si="18"/>
        <v>0.96463022508038587</v>
      </c>
      <c r="U8" s="2">
        <v>0</v>
      </c>
      <c r="V8" s="2">
        <v>0</v>
      </c>
      <c r="W8" s="2">
        <v>0</v>
      </c>
      <c r="X8" s="2">
        <f t="shared" si="9"/>
        <v>0</v>
      </c>
      <c r="Y8" s="2">
        <f t="shared" si="10"/>
        <v>0</v>
      </c>
      <c r="Z8" s="13">
        <f t="shared" si="11"/>
        <v>0</v>
      </c>
      <c r="AA8" s="4">
        <f t="shared" si="12"/>
        <v>0</v>
      </c>
      <c r="AB8" s="2">
        <v>0</v>
      </c>
      <c r="AC8" s="2">
        <v>0</v>
      </c>
      <c r="AD8" s="2">
        <v>0</v>
      </c>
      <c r="AE8" s="2">
        <f t="shared" si="7"/>
        <v>0</v>
      </c>
      <c r="AF8" s="2">
        <f t="shared" si="13"/>
        <v>0</v>
      </c>
      <c r="AG8" s="13">
        <f t="shared" si="14"/>
        <v>0</v>
      </c>
      <c r="AH8" s="4">
        <f t="shared" si="8"/>
        <v>0</v>
      </c>
    </row>
    <row r="9" spans="1:34" s="30" customFormat="1" x14ac:dyDescent="0.2">
      <c r="A9" s="31">
        <v>44155</v>
      </c>
      <c r="B9" s="77" t="s">
        <v>26</v>
      </c>
      <c r="C9" s="5">
        <v>100</v>
      </c>
      <c r="D9" s="3">
        <v>100</v>
      </c>
      <c r="E9" s="33">
        <v>12.5</v>
      </c>
      <c r="F9" s="3">
        <v>95.487000000000009</v>
      </c>
      <c r="G9" s="33">
        <v>0.6</v>
      </c>
      <c r="H9" s="5">
        <v>140</v>
      </c>
      <c r="I9" s="10">
        <v>16100</v>
      </c>
      <c r="J9" s="2">
        <v>13600</v>
      </c>
      <c r="K9" s="25">
        <v>25200</v>
      </c>
      <c r="L9" s="10">
        <f t="shared" ref="L9:L10" si="19">AVERAGE(I9:K9)</f>
        <v>18300</v>
      </c>
      <c r="M9" s="10">
        <v>20000</v>
      </c>
      <c r="N9" s="32">
        <f t="shared" ref="N9:N10" si="20">M9/L9</f>
        <v>1.0928961748633881</v>
      </c>
      <c r="O9" s="10">
        <v>16200</v>
      </c>
      <c r="P9" s="10">
        <v>17600</v>
      </c>
      <c r="Q9" s="10">
        <v>28400</v>
      </c>
      <c r="R9" s="10">
        <f t="shared" ref="R9:R10" si="21">AVERAGE(O9:Q9)</f>
        <v>20733.333333333332</v>
      </c>
      <c r="S9" s="10">
        <v>20000</v>
      </c>
      <c r="T9" s="32">
        <f t="shared" ref="T9:T10" si="22">S9/R9</f>
        <v>0.96463022508038587</v>
      </c>
      <c r="U9" s="2">
        <v>0</v>
      </c>
      <c r="V9" s="2">
        <v>0</v>
      </c>
      <c r="W9" s="2">
        <v>0</v>
      </c>
      <c r="X9" s="2">
        <f t="shared" si="9"/>
        <v>0</v>
      </c>
      <c r="Y9" s="2">
        <f t="shared" si="10"/>
        <v>0</v>
      </c>
      <c r="Z9" s="13">
        <f t="shared" si="11"/>
        <v>0</v>
      </c>
      <c r="AA9" s="4">
        <f t="shared" si="12"/>
        <v>0</v>
      </c>
      <c r="AB9" s="2">
        <v>0</v>
      </c>
      <c r="AC9" s="2">
        <v>0</v>
      </c>
      <c r="AD9" s="2">
        <v>0</v>
      </c>
      <c r="AE9" s="2">
        <f t="shared" si="7"/>
        <v>0</v>
      </c>
      <c r="AF9" s="2">
        <f t="shared" si="13"/>
        <v>0</v>
      </c>
      <c r="AG9" s="13">
        <f t="shared" si="14"/>
        <v>0</v>
      </c>
      <c r="AH9" s="4">
        <f t="shared" si="8"/>
        <v>0</v>
      </c>
    </row>
    <row r="10" spans="1:34" s="30" customFormat="1" x14ac:dyDescent="0.2">
      <c r="A10" s="31">
        <v>44158</v>
      </c>
      <c r="B10" s="77" t="s">
        <v>26</v>
      </c>
      <c r="C10" s="5">
        <v>100</v>
      </c>
      <c r="D10" s="3">
        <v>100</v>
      </c>
      <c r="E10" s="33">
        <v>12.5</v>
      </c>
      <c r="F10" s="3">
        <v>97.132999999999996</v>
      </c>
      <c r="G10" s="33">
        <v>0.6</v>
      </c>
      <c r="H10" s="5">
        <v>140</v>
      </c>
      <c r="I10" s="10">
        <v>11700</v>
      </c>
      <c r="J10" s="2">
        <v>11000</v>
      </c>
      <c r="K10" s="25">
        <v>11600</v>
      </c>
      <c r="L10" s="10">
        <f t="shared" si="19"/>
        <v>11433.333333333334</v>
      </c>
      <c r="M10" s="10">
        <v>20000</v>
      </c>
      <c r="N10" s="32">
        <f t="shared" si="20"/>
        <v>1.749271137026239</v>
      </c>
      <c r="O10" s="10">
        <v>10200</v>
      </c>
      <c r="P10" s="10">
        <v>10600</v>
      </c>
      <c r="Q10" s="10">
        <v>16900</v>
      </c>
      <c r="R10" s="10">
        <f t="shared" si="21"/>
        <v>12566.666666666666</v>
      </c>
      <c r="S10" s="10">
        <v>20000</v>
      </c>
      <c r="T10" s="32">
        <f t="shared" si="22"/>
        <v>1.5915119363395227</v>
      </c>
      <c r="U10" s="2">
        <v>0</v>
      </c>
      <c r="V10" s="2">
        <v>0</v>
      </c>
      <c r="W10" s="2">
        <v>0</v>
      </c>
      <c r="X10" s="2">
        <f t="shared" si="9"/>
        <v>0</v>
      </c>
      <c r="Y10" s="2">
        <f t="shared" si="10"/>
        <v>0</v>
      </c>
      <c r="Z10" s="13">
        <f t="shared" si="11"/>
        <v>0</v>
      </c>
      <c r="AA10" s="4">
        <f t="shared" si="12"/>
        <v>0</v>
      </c>
      <c r="AB10" s="2">
        <v>0</v>
      </c>
      <c r="AC10" s="2">
        <v>0</v>
      </c>
      <c r="AD10" s="2">
        <v>0</v>
      </c>
      <c r="AE10" s="2">
        <f t="shared" si="7"/>
        <v>0</v>
      </c>
      <c r="AF10" s="2">
        <f t="shared" si="13"/>
        <v>0</v>
      </c>
      <c r="AG10" s="13">
        <f t="shared" si="14"/>
        <v>0</v>
      </c>
      <c r="AH10" s="4">
        <f t="shared" si="8"/>
        <v>0</v>
      </c>
    </row>
    <row r="11" spans="1:34" s="36" customFormat="1" x14ac:dyDescent="0.2">
      <c r="A11" s="37">
        <v>44160</v>
      </c>
      <c r="B11" s="77" t="s">
        <v>26</v>
      </c>
      <c r="C11" s="5">
        <v>100</v>
      </c>
      <c r="D11" s="3">
        <v>100</v>
      </c>
      <c r="E11" s="39">
        <v>12.5</v>
      </c>
      <c r="F11" s="3">
        <v>96.745999999999995</v>
      </c>
      <c r="G11" s="39">
        <v>0.6</v>
      </c>
      <c r="H11" s="5">
        <v>140</v>
      </c>
      <c r="I11" s="10">
        <v>11700</v>
      </c>
      <c r="J11" s="2">
        <v>11000</v>
      </c>
      <c r="K11" s="25">
        <v>11600</v>
      </c>
      <c r="L11" s="10">
        <f t="shared" ref="L11:L15" si="23">AVERAGE(I11:K11)</f>
        <v>11433.333333333334</v>
      </c>
      <c r="M11" s="10">
        <v>20000</v>
      </c>
      <c r="N11" s="38">
        <f t="shared" ref="N11:N15" si="24">M11/L11</f>
        <v>1.749271137026239</v>
      </c>
      <c r="O11" s="10">
        <v>10200</v>
      </c>
      <c r="P11" s="10">
        <v>10600</v>
      </c>
      <c r="Q11" s="10">
        <v>16900</v>
      </c>
      <c r="R11" s="10">
        <f t="shared" ref="R11:R15" si="25">AVERAGE(O11:Q11)</f>
        <v>12566.666666666666</v>
      </c>
      <c r="S11" s="10">
        <v>20000</v>
      </c>
      <c r="T11" s="38">
        <f t="shared" ref="T11:T15" si="26">S11/R11</f>
        <v>1.5915119363395227</v>
      </c>
      <c r="U11" s="2">
        <v>0</v>
      </c>
      <c r="V11" s="2">
        <v>0</v>
      </c>
      <c r="W11" s="2">
        <v>0</v>
      </c>
      <c r="X11" s="2">
        <f t="shared" si="9"/>
        <v>0</v>
      </c>
      <c r="Y11" s="2">
        <f t="shared" si="10"/>
        <v>0</v>
      </c>
      <c r="Z11" s="13">
        <f t="shared" si="11"/>
        <v>0</v>
      </c>
      <c r="AA11" s="4">
        <f t="shared" si="12"/>
        <v>0</v>
      </c>
      <c r="AB11" s="2">
        <v>0</v>
      </c>
      <c r="AC11" s="2">
        <v>0</v>
      </c>
      <c r="AD11" s="2">
        <v>0</v>
      </c>
      <c r="AE11" s="2">
        <f t="shared" si="7"/>
        <v>0</v>
      </c>
      <c r="AF11" s="2">
        <f t="shared" si="13"/>
        <v>0</v>
      </c>
      <c r="AG11" s="13">
        <f t="shared" si="14"/>
        <v>0</v>
      </c>
      <c r="AH11" s="4">
        <f t="shared" si="8"/>
        <v>0</v>
      </c>
    </row>
    <row r="12" spans="1:34" s="36" customFormat="1" x14ac:dyDescent="0.2">
      <c r="A12" s="37">
        <v>44165</v>
      </c>
      <c r="B12" s="77" t="s">
        <v>26</v>
      </c>
      <c r="C12" s="5">
        <v>100</v>
      </c>
      <c r="D12" s="3">
        <v>100</v>
      </c>
      <c r="E12" s="39">
        <v>12.5</v>
      </c>
      <c r="F12" s="3">
        <v>97.399000000000001</v>
      </c>
      <c r="G12" s="39">
        <v>0.6</v>
      </c>
      <c r="H12" s="5">
        <v>140</v>
      </c>
      <c r="I12" s="10">
        <v>12400</v>
      </c>
      <c r="J12" s="2">
        <v>16000</v>
      </c>
      <c r="K12" s="25">
        <v>17400</v>
      </c>
      <c r="L12" s="10">
        <f t="shared" si="23"/>
        <v>15266.666666666666</v>
      </c>
      <c r="M12" s="10">
        <v>20000</v>
      </c>
      <c r="N12" s="38">
        <f t="shared" si="24"/>
        <v>1.3100436681222707</v>
      </c>
      <c r="O12" s="10">
        <v>11400</v>
      </c>
      <c r="P12" s="10">
        <v>13900</v>
      </c>
      <c r="Q12" s="10">
        <v>14400</v>
      </c>
      <c r="R12" s="10">
        <f t="shared" si="25"/>
        <v>13233.333333333334</v>
      </c>
      <c r="S12" s="10">
        <v>20000</v>
      </c>
      <c r="T12" s="38">
        <f t="shared" si="26"/>
        <v>1.5113350125944585</v>
      </c>
      <c r="U12" s="2">
        <v>5</v>
      </c>
      <c r="V12" s="2">
        <v>0</v>
      </c>
      <c r="W12" s="2">
        <v>0</v>
      </c>
      <c r="X12" s="2">
        <f t="shared" si="9"/>
        <v>2.1834061135371181</v>
      </c>
      <c r="Y12" s="2">
        <f t="shared" si="10"/>
        <v>3.7817703222027883</v>
      </c>
      <c r="Z12" s="13">
        <f t="shared" si="11"/>
        <v>10.808259447057644</v>
      </c>
      <c r="AA12" s="4">
        <f t="shared" si="12"/>
        <v>18.720454503690135</v>
      </c>
      <c r="AB12" s="2">
        <v>5</v>
      </c>
      <c r="AC12" s="2">
        <v>5</v>
      </c>
      <c r="AD12" s="2">
        <v>0</v>
      </c>
      <c r="AE12" s="2">
        <f t="shared" si="7"/>
        <v>5.037783375314862</v>
      </c>
      <c r="AF12" s="2">
        <f t="shared" si="13"/>
        <v>4.362848381785585</v>
      </c>
      <c r="AG12" s="13">
        <f t="shared" si="14"/>
        <v>24.937948749382375</v>
      </c>
      <c r="AH12" s="4">
        <f t="shared" si="8"/>
        <v>21.596897135239509</v>
      </c>
    </row>
    <row r="13" spans="1:34" s="36" customFormat="1" x14ac:dyDescent="0.2">
      <c r="A13" s="37">
        <v>44167</v>
      </c>
      <c r="B13" s="77" t="s">
        <v>26</v>
      </c>
      <c r="C13" s="5">
        <v>100</v>
      </c>
      <c r="D13" s="3">
        <v>100</v>
      </c>
      <c r="E13" s="39">
        <v>12.5</v>
      </c>
      <c r="F13" s="3">
        <v>94.61</v>
      </c>
      <c r="G13" s="39">
        <v>0.6</v>
      </c>
      <c r="H13" s="5">
        <v>140</v>
      </c>
      <c r="I13" s="10">
        <v>12400</v>
      </c>
      <c r="J13" s="2">
        <v>16000</v>
      </c>
      <c r="K13" s="25">
        <v>17400</v>
      </c>
      <c r="L13" s="10">
        <f t="shared" si="23"/>
        <v>15266.666666666666</v>
      </c>
      <c r="M13" s="10">
        <v>20000</v>
      </c>
      <c r="N13" s="38">
        <f t="shared" si="24"/>
        <v>1.3100436681222707</v>
      </c>
      <c r="O13" s="10">
        <v>11400</v>
      </c>
      <c r="P13" s="10">
        <v>13900</v>
      </c>
      <c r="Q13" s="10">
        <v>14400</v>
      </c>
      <c r="R13" s="10">
        <f t="shared" si="25"/>
        <v>13233.333333333334</v>
      </c>
      <c r="S13" s="10">
        <v>20000</v>
      </c>
      <c r="T13" s="38">
        <f t="shared" si="26"/>
        <v>1.5113350125944585</v>
      </c>
      <c r="U13" s="2">
        <v>50</v>
      </c>
      <c r="V13" s="2">
        <v>5</v>
      </c>
      <c r="W13" s="2">
        <v>50</v>
      </c>
      <c r="X13" s="2">
        <f t="shared" si="9"/>
        <v>45.851528384279476</v>
      </c>
      <c r="Y13" s="2">
        <f t="shared" si="10"/>
        <v>34.035932899825099</v>
      </c>
      <c r="Z13" s="13">
        <f t="shared" si="11"/>
        <v>233.66437902508528</v>
      </c>
      <c r="AA13" s="4">
        <f t="shared" si="12"/>
        <v>173.45081845306248</v>
      </c>
      <c r="AB13" s="2">
        <v>5</v>
      </c>
      <c r="AC13" s="2">
        <v>0</v>
      </c>
      <c r="AD13" s="2">
        <v>5</v>
      </c>
      <c r="AE13" s="2">
        <f t="shared" si="7"/>
        <v>5.037783375314862</v>
      </c>
      <c r="AF13" s="2">
        <f t="shared" si="13"/>
        <v>4.362848381785585</v>
      </c>
      <c r="AG13" s="13">
        <f t="shared" si="14"/>
        <v>25.673092381789388</v>
      </c>
      <c r="AH13" s="4">
        <f t="shared" si="8"/>
        <v>22.233550196334349</v>
      </c>
    </row>
    <row r="14" spans="1:34" s="44" customFormat="1" x14ac:dyDescent="0.2">
      <c r="A14" s="45">
        <v>44169</v>
      </c>
      <c r="B14" s="77" t="s">
        <v>26</v>
      </c>
      <c r="C14" s="5">
        <v>100</v>
      </c>
      <c r="D14" s="3">
        <v>100</v>
      </c>
      <c r="E14" s="49">
        <v>12.5</v>
      </c>
      <c r="F14" s="3">
        <v>96.491</v>
      </c>
      <c r="G14" s="49">
        <v>0.6</v>
      </c>
      <c r="H14" s="5">
        <v>140</v>
      </c>
      <c r="I14" s="10">
        <v>12400</v>
      </c>
      <c r="J14" s="2">
        <v>16000</v>
      </c>
      <c r="K14" s="25">
        <v>17400</v>
      </c>
      <c r="L14" s="10">
        <f t="shared" si="23"/>
        <v>15266.666666666666</v>
      </c>
      <c r="M14" s="10">
        <v>20000</v>
      </c>
      <c r="N14" s="46">
        <f t="shared" si="24"/>
        <v>1.3100436681222707</v>
      </c>
      <c r="O14" s="10">
        <v>11400</v>
      </c>
      <c r="P14" s="10">
        <v>13900</v>
      </c>
      <c r="Q14" s="10">
        <v>14400</v>
      </c>
      <c r="R14" s="10">
        <f t="shared" si="25"/>
        <v>13233.333333333334</v>
      </c>
      <c r="S14" s="10">
        <v>20000</v>
      </c>
      <c r="T14" s="46">
        <f t="shared" si="26"/>
        <v>1.5113350125944585</v>
      </c>
      <c r="U14" s="2">
        <v>50</v>
      </c>
      <c r="V14" s="2">
        <v>50</v>
      </c>
      <c r="W14" s="2">
        <v>500</v>
      </c>
      <c r="X14" s="2">
        <f t="shared" si="9"/>
        <v>262.00873362445412</v>
      </c>
      <c r="Y14" s="2">
        <f t="shared" si="10"/>
        <v>340.35932899825099</v>
      </c>
      <c r="Z14" s="13">
        <f t="shared" si="11"/>
        <v>1309.1960848791712</v>
      </c>
      <c r="AA14" s="4">
        <f t="shared" si="12"/>
        <v>1700.6956020607356</v>
      </c>
      <c r="AB14" s="2">
        <v>500</v>
      </c>
      <c r="AC14" s="2">
        <v>500</v>
      </c>
      <c r="AD14" s="2">
        <v>500</v>
      </c>
      <c r="AE14" s="2">
        <f t="shared" si="7"/>
        <v>755.66750629722924</v>
      </c>
      <c r="AF14" s="2">
        <f t="shared" si="13"/>
        <v>0</v>
      </c>
      <c r="AG14" s="13">
        <f t="shared" si="14"/>
        <v>3775.8929903945868</v>
      </c>
      <c r="AH14" s="4">
        <f t="shared" si="8"/>
        <v>0</v>
      </c>
    </row>
    <row r="15" spans="1:34" s="44" customFormat="1" x14ac:dyDescent="0.2">
      <c r="A15" s="45">
        <v>44172</v>
      </c>
      <c r="B15" s="77" t="s">
        <v>26</v>
      </c>
      <c r="C15" s="5">
        <v>100</v>
      </c>
      <c r="D15" s="3">
        <v>100</v>
      </c>
      <c r="E15" s="49">
        <v>12.5</v>
      </c>
      <c r="F15" s="3">
        <v>95.486999999999995</v>
      </c>
      <c r="G15" s="49">
        <v>0.6</v>
      </c>
      <c r="H15" s="5">
        <v>140</v>
      </c>
      <c r="I15" s="10">
        <v>17600</v>
      </c>
      <c r="J15" s="2">
        <v>21000</v>
      </c>
      <c r="K15" s="25">
        <v>29100</v>
      </c>
      <c r="L15" s="10">
        <f t="shared" si="23"/>
        <v>22566.666666666668</v>
      </c>
      <c r="M15" s="10">
        <v>20000</v>
      </c>
      <c r="N15" s="46">
        <f t="shared" si="24"/>
        <v>0.88626292466765133</v>
      </c>
      <c r="O15" s="10">
        <v>8040</v>
      </c>
      <c r="P15" s="10">
        <v>10500</v>
      </c>
      <c r="Q15" s="10">
        <v>9410</v>
      </c>
      <c r="R15" s="10">
        <f t="shared" si="25"/>
        <v>9316.6666666666661</v>
      </c>
      <c r="S15" s="10">
        <v>20000</v>
      </c>
      <c r="T15" s="46">
        <f t="shared" si="26"/>
        <v>2.1466905187835423</v>
      </c>
      <c r="U15" s="2">
        <v>50</v>
      </c>
      <c r="V15" s="2">
        <v>50</v>
      </c>
      <c r="W15" s="2">
        <v>50</v>
      </c>
      <c r="X15" s="2">
        <f t="shared" si="9"/>
        <v>44.313146233382568</v>
      </c>
      <c r="Y15" s="2">
        <f t="shared" si="10"/>
        <v>0</v>
      </c>
      <c r="Z15" s="13">
        <f t="shared" si="11"/>
        <v>223.75053079426846</v>
      </c>
      <c r="AA15" s="4">
        <f t="shared" si="12"/>
        <v>0</v>
      </c>
      <c r="AB15" s="2">
        <v>50</v>
      </c>
      <c r="AC15" s="2">
        <v>50</v>
      </c>
      <c r="AD15" s="2">
        <v>50</v>
      </c>
      <c r="AE15" s="2">
        <f t="shared" si="7"/>
        <v>107.33452593917711</v>
      </c>
      <c r="AF15" s="2">
        <f t="shared" si="13"/>
        <v>0</v>
      </c>
      <c r="AG15" s="13">
        <f t="shared" si="14"/>
        <v>541.96461305087576</v>
      </c>
      <c r="AH15" s="4">
        <f t="shared" si="8"/>
        <v>0</v>
      </c>
    </row>
    <row r="16" spans="1:34" s="44" customFormat="1" x14ac:dyDescent="0.2">
      <c r="A16" s="45">
        <v>44174</v>
      </c>
      <c r="B16" s="77" t="s">
        <v>26</v>
      </c>
      <c r="C16" s="5">
        <v>100</v>
      </c>
      <c r="D16" s="3">
        <v>100</v>
      </c>
      <c r="E16" s="49">
        <v>12.5</v>
      </c>
      <c r="F16" s="3">
        <v>96.981999999999999</v>
      </c>
      <c r="G16" s="49">
        <v>0.6</v>
      </c>
      <c r="H16" s="5">
        <v>140</v>
      </c>
      <c r="I16" s="10">
        <v>17600</v>
      </c>
      <c r="J16" s="2">
        <v>21000</v>
      </c>
      <c r="K16" s="25">
        <v>29100</v>
      </c>
      <c r="L16" s="10">
        <f t="shared" ref="L16" si="27">AVERAGE(I16:K16)</f>
        <v>22566.666666666668</v>
      </c>
      <c r="M16" s="10">
        <v>20000</v>
      </c>
      <c r="N16" s="46">
        <f t="shared" ref="N16" si="28">M16/L16</f>
        <v>0.88626292466765133</v>
      </c>
      <c r="O16" s="10">
        <v>8040</v>
      </c>
      <c r="P16" s="10">
        <v>10500</v>
      </c>
      <c r="Q16" s="10">
        <v>9410</v>
      </c>
      <c r="R16" s="10">
        <f t="shared" ref="R16" si="29">AVERAGE(O16:Q16)</f>
        <v>9316.6666666666661</v>
      </c>
      <c r="S16" s="10">
        <v>20000</v>
      </c>
      <c r="T16" s="46">
        <f t="shared" ref="T16" si="30">S16/R16</f>
        <v>2.1466905187835423</v>
      </c>
      <c r="U16" s="2">
        <v>50</v>
      </c>
      <c r="V16" s="2">
        <v>5</v>
      </c>
      <c r="W16" s="2">
        <v>5</v>
      </c>
      <c r="X16" s="2">
        <f t="shared" si="9"/>
        <v>17.725258493353028</v>
      </c>
      <c r="Y16" s="2">
        <f t="shared" si="10"/>
        <v>23.025786215834408</v>
      </c>
      <c r="Z16" s="13">
        <f t="shared" si="11"/>
        <v>88.120545808303845</v>
      </c>
      <c r="AA16" s="4">
        <f t="shared" si="12"/>
        <v>114.47194689801219</v>
      </c>
      <c r="AB16" s="2">
        <v>5</v>
      </c>
      <c r="AC16" s="2">
        <v>0</v>
      </c>
      <c r="AD16" s="2">
        <v>5</v>
      </c>
      <c r="AE16" s="2">
        <f t="shared" si="7"/>
        <v>7.1556350626118084</v>
      </c>
      <c r="AF16" s="2">
        <f t="shared" si="13"/>
        <v>6.1969617444324774</v>
      </c>
      <c r="AG16" s="13">
        <f t="shared" si="14"/>
        <v>35.574006864771448</v>
      </c>
      <c r="AH16" s="4">
        <f t="shared" si="8"/>
        <v>30.80799365929408</v>
      </c>
    </row>
    <row r="17" spans="1:34" s="52" customFormat="1" x14ac:dyDescent="0.2">
      <c r="A17" s="53">
        <v>44176</v>
      </c>
      <c r="B17" s="77" t="s">
        <v>26</v>
      </c>
      <c r="C17" s="5">
        <v>100</v>
      </c>
      <c r="D17" s="3">
        <v>100</v>
      </c>
      <c r="E17" s="55">
        <v>12.5</v>
      </c>
      <c r="F17" s="3">
        <v>96.262999999999991</v>
      </c>
      <c r="G17" s="55">
        <v>0.6</v>
      </c>
      <c r="H17" s="5">
        <v>140</v>
      </c>
      <c r="I17" s="10">
        <v>12100</v>
      </c>
      <c r="J17" s="2">
        <v>17000</v>
      </c>
      <c r="K17" s="25">
        <v>15200</v>
      </c>
      <c r="L17" s="10">
        <f t="shared" ref="L17:L18" si="31">AVERAGE(I17:K17)</f>
        <v>14766.666666666666</v>
      </c>
      <c r="M17" s="10">
        <v>20000</v>
      </c>
      <c r="N17" s="54">
        <f t="shared" ref="N17:N18" si="32">M17/L17</f>
        <v>1.3544018058690745</v>
      </c>
      <c r="O17" s="10">
        <v>9450</v>
      </c>
      <c r="P17" s="10">
        <v>7980</v>
      </c>
      <c r="Q17" s="10">
        <v>15800</v>
      </c>
      <c r="R17" s="10">
        <f t="shared" ref="R17:R18" si="33">AVERAGE(O17:Q17)</f>
        <v>11076.666666666666</v>
      </c>
      <c r="S17" s="10">
        <v>20000</v>
      </c>
      <c r="T17" s="54">
        <f t="shared" ref="T17:T18" si="34">S17/R17</f>
        <v>1.8055973517905508</v>
      </c>
      <c r="U17" s="2">
        <v>50</v>
      </c>
      <c r="V17" s="2">
        <v>50</v>
      </c>
      <c r="W17" s="2">
        <v>50</v>
      </c>
      <c r="X17" s="2">
        <f t="shared" si="9"/>
        <v>67.720090293453723</v>
      </c>
      <c r="Y17" s="2">
        <f t="shared" si="10"/>
        <v>0</v>
      </c>
      <c r="Z17" s="13">
        <f t="shared" si="11"/>
        <v>339.18284096753735</v>
      </c>
      <c r="AA17" s="4">
        <f t="shared" si="12"/>
        <v>0</v>
      </c>
      <c r="AB17" s="2">
        <v>5</v>
      </c>
      <c r="AC17" s="2">
        <v>50</v>
      </c>
      <c r="AD17" s="2">
        <v>50</v>
      </c>
      <c r="AE17" s="2">
        <f t="shared" si="7"/>
        <v>63.195907312669277</v>
      </c>
      <c r="AF17" s="2">
        <f t="shared" si="13"/>
        <v>46.910795269695747</v>
      </c>
      <c r="AG17" s="13">
        <f t="shared" si="14"/>
        <v>316.5230183088575</v>
      </c>
      <c r="AH17" s="4">
        <f t="shared" si="8"/>
        <v>234.95740691828362</v>
      </c>
    </row>
    <row r="18" spans="1:34" s="52" customFormat="1" x14ac:dyDescent="0.2">
      <c r="A18" s="53">
        <v>44179</v>
      </c>
      <c r="B18" s="77" t="s">
        <v>26</v>
      </c>
      <c r="C18" s="5">
        <v>100</v>
      </c>
      <c r="D18" s="3">
        <v>100</v>
      </c>
      <c r="E18" s="55">
        <v>12.5</v>
      </c>
      <c r="F18" s="3">
        <v>96.275999999999996</v>
      </c>
      <c r="G18" s="55">
        <v>0.6</v>
      </c>
      <c r="H18" s="5">
        <v>140</v>
      </c>
      <c r="I18" s="10">
        <v>26100</v>
      </c>
      <c r="J18" s="2">
        <v>25400</v>
      </c>
      <c r="K18" s="25">
        <v>28500</v>
      </c>
      <c r="L18" s="10">
        <f t="shared" si="31"/>
        <v>26666.666666666668</v>
      </c>
      <c r="M18" s="10">
        <v>20000</v>
      </c>
      <c r="N18" s="54">
        <f t="shared" si="32"/>
        <v>0.75</v>
      </c>
      <c r="O18" s="10">
        <v>22500</v>
      </c>
      <c r="P18" s="10">
        <v>19500</v>
      </c>
      <c r="Q18" s="10">
        <v>27000</v>
      </c>
      <c r="R18" s="10">
        <f t="shared" si="33"/>
        <v>23000</v>
      </c>
      <c r="S18" s="10">
        <v>20000</v>
      </c>
      <c r="T18" s="54">
        <f t="shared" si="34"/>
        <v>0.86956521739130432</v>
      </c>
      <c r="U18" s="2">
        <v>0</v>
      </c>
      <c r="V18" s="2">
        <v>5</v>
      </c>
      <c r="W18" s="2">
        <v>0</v>
      </c>
      <c r="X18" s="2">
        <f t="shared" si="9"/>
        <v>1.25</v>
      </c>
      <c r="Y18" s="2">
        <f t="shared" si="10"/>
        <v>2.1650635094610964</v>
      </c>
      <c r="Z18" s="13">
        <f t="shared" si="11"/>
        <v>6.259904560103986</v>
      </c>
      <c r="AA18" s="4">
        <f t="shared" si="12"/>
        <v>10.842472748632208</v>
      </c>
      <c r="AB18" s="2">
        <v>0</v>
      </c>
      <c r="AC18" s="2">
        <v>0</v>
      </c>
      <c r="AD18" s="2">
        <v>0</v>
      </c>
      <c r="AE18" s="2">
        <f t="shared" si="7"/>
        <v>0</v>
      </c>
      <c r="AF18" s="2">
        <f t="shared" si="13"/>
        <v>0</v>
      </c>
      <c r="AG18" s="13">
        <f t="shared" si="14"/>
        <v>0</v>
      </c>
      <c r="AH18" s="4">
        <f t="shared" si="8"/>
        <v>0</v>
      </c>
    </row>
    <row r="19" spans="1:34" s="58" customFormat="1" x14ac:dyDescent="0.2">
      <c r="A19" s="59">
        <v>44181</v>
      </c>
      <c r="B19" s="77" t="s">
        <v>26</v>
      </c>
      <c r="C19" s="5">
        <v>100</v>
      </c>
      <c r="D19" s="3">
        <v>100</v>
      </c>
      <c r="E19" s="61">
        <v>12.5</v>
      </c>
      <c r="F19" s="3">
        <v>96.087999999999994</v>
      </c>
      <c r="G19" s="61">
        <v>0.6</v>
      </c>
      <c r="H19" s="5">
        <v>140</v>
      </c>
      <c r="I19" s="10">
        <v>26100</v>
      </c>
      <c r="J19" s="2">
        <v>25400</v>
      </c>
      <c r="K19" s="25">
        <v>28500</v>
      </c>
      <c r="L19" s="10">
        <f t="shared" ref="L19" si="35">AVERAGE(I19:K19)</f>
        <v>26666.666666666668</v>
      </c>
      <c r="M19" s="10">
        <v>20000</v>
      </c>
      <c r="N19" s="60">
        <f t="shared" ref="N19" si="36">M19/L19</f>
        <v>0.75</v>
      </c>
      <c r="O19" s="10">
        <v>22500</v>
      </c>
      <c r="P19" s="10">
        <v>19500</v>
      </c>
      <c r="Q19" s="10">
        <v>27000</v>
      </c>
      <c r="R19" s="10">
        <f t="shared" ref="R19" si="37">AVERAGE(O19:Q19)</f>
        <v>23000</v>
      </c>
      <c r="S19" s="10">
        <v>20000</v>
      </c>
      <c r="T19" s="60">
        <f t="shared" ref="T19" si="38">S19/R19</f>
        <v>0.86956521739130432</v>
      </c>
      <c r="U19" s="2">
        <v>5</v>
      </c>
      <c r="V19" s="2">
        <v>5</v>
      </c>
      <c r="W19" s="2">
        <v>0</v>
      </c>
      <c r="X19" s="2">
        <f t="shared" si="9"/>
        <v>2.5</v>
      </c>
      <c r="Y19" s="2">
        <f t="shared" si="10"/>
        <v>2.1650635094610964</v>
      </c>
      <c r="Z19" s="13">
        <f t="shared" si="11"/>
        <v>12.544304625521843</v>
      </c>
      <c r="AA19" s="4">
        <f t="shared" si="12"/>
        <v>10.863686478512555</v>
      </c>
      <c r="AB19" s="2">
        <v>50</v>
      </c>
      <c r="AC19" s="2">
        <v>5</v>
      </c>
      <c r="AD19" s="2">
        <v>5</v>
      </c>
      <c r="AE19" s="2">
        <f t="shared" si="7"/>
        <v>17.391304347826086</v>
      </c>
      <c r="AF19" s="2">
        <f t="shared" si="13"/>
        <v>22.591967055246226</v>
      </c>
      <c r="AG19" s="13">
        <f t="shared" si="14"/>
        <v>87.26472782971716</v>
      </c>
      <c r="AH19" s="4">
        <f t="shared" si="8"/>
        <v>113.36020673230492</v>
      </c>
    </row>
    <row r="20" spans="1:34" s="58" customFormat="1" x14ac:dyDescent="0.2">
      <c r="A20" s="59">
        <v>44183</v>
      </c>
      <c r="B20" s="77" t="s">
        <v>26</v>
      </c>
      <c r="C20" s="5">
        <v>100</v>
      </c>
      <c r="D20" s="3">
        <v>100</v>
      </c>
      <c r="E20" s="61">
        <v>12.5</v>
      </c>
      <c r="F20" s="3">
        <v>95.959000000000003</v>
      </c>
      <c r="G20" s="61">
        <v>0.6</v>
      </c>
      <c r="H20" s="5">
        <v>140</v>
      </c>
      <c r="I20" s="10">
        <v>11900</v>
      </c>
      <c r="J20" s="2">
        <v>7530</v>
      </c>
      <c r="K20" s="25">
        <v>24600</v>
      </c>
      <c r="L20" s="10">
        <f t="shared" ref="L20" si="39">AVERAGE(I20:K20)</f>
        <v>14676.666666666666</v>
      </c>
      <c r="M20" s="10">
        <v>20000</v>
      </c>
      <c r="N20" s="60">
        <f t="shared" ref="N20" si="40">M20/L20</f>
        <v>1.3627072450601863</v>
      </c>
      <c r="O20" s="10">
        <v>13500</v>
      </c>
      <c r="P20" s="10">
        <v>14900</v>
      </c>
      <c r="Q20" s="10">
        <v>15200</v>
      </c>
      <c r="R20" s="10">
        <f t="shared" ref="R20" si="41">AVERAGE(O20:Q20)</f>
        <v>14533.333333333334</v>
      </c>
      <c r="S20" s="10">
        <v>20000</v>
      </c>
      <c r="T20" s="60">
        <f t="shared" ref="T20" si="42">S20/R20</f>
        <v>1.3761467889908257</v>
      </c>
      <c r="U20" s="2">
        <v>5</v>
      </c>
      <c r="V20" s="2">
        <v>5</v>
      </c>
      <c r="W20" s="2">
        <v>50</v>
      </c>
      <c r="X20" s="2">
        <f t="shared" si="9"/>
        <v>27.254144901203723</v>
      </c>
      <c r="Y20" s="2">
        <f t="shared" si="10"/>
        <v>35.404172764296831</v>
      </c>
      <c r="Z20" s="13">
        <f t="shared" si="11"/>
        <v>136.93755970416316</v>
      </c>
      <c r="AA20" s="4">
        <f t="shared" si="12"/>
        <v>177.88710815408041</v>
      </c>
      <c r="AB20" s="2">
        <v>50</v>
      </c>
      <c r="AC20" s="2">
        <v>50</v>
      </c>
      <c r="AD20" s="2">
        <v>50</v>
      </c>
      <c r="AE20" s="2">
        <f t="shared" si="7"/>
        <v>68.807339449541288</v>
      </c>
      <c r="AF20" s="2">
        <f t="shared" si="13"/>
        <v>0</v>
      </c>
      <c r="AG20" s="13">
        <f t="shared" si="14"/>
        <v>345.72022670724226</v>
      </c>
      <c r="AH20" s="4">
        <f t="shared" si="8"/>
        <v>0</v>
      </c>
    </row>
    <row r="21" spans="1:34" s="58" customFormat="1" x14ac:dyDescent="0.2">
      <c r="A21" s="62">
        <v>44186</v>
      </c>
      <c r="B21" s="77" t="s">
        <v>26</v>
      </c>
      <c r="C21" s="5">
        <v>100</v>
      </c>
      <c r="D21" s="3">
        <v>100</v>
      </c>
      <c r="E21" s="61">
        <v>12.5</v>
      </c>
      <c r="F21" s="3">
        <v>94.01400000000001</v>
      </c>
      <c r="G21" s="61">
        <v>0.6</v>
      </c>
      <c r="H21" s="5">
        <v>140</v>
      </c>
      <c r="I21" s="10">
        <v>24400</v>
      </c>
      <c r="J21" s="2">
        <v>21800</v>
      </c>
      <c r="K21" s="25">
        <v>27500</v>
      </c>
      <c r="L21" s="10">
        <f t="shared" ref="L21:L22" si="43">AVERAGE(I21:K21)</f>
        <v>24566.666666666668</v>
      </c>
      <c r="M21" s="10">
        <v>20000</v>
      </c>
      <c r="N21" s="60">
        <f t="shared" ref="N21:N22" si="44">M21/L21</f>
        <v>0.81411126187245586</v>
      </c>
      <c r="O21" s="10">
        <v>18900</v>
      </c>
      <c r="P21" s="10">
        <v>17600</v>
      </c>
      <c r="Q21" s="10">
        <v>23200</v>
      </c>
      <c r="R21" s="10">
        <f t="shared" ref="R21:R22" si="45">AVERAGE(O21:Q21)</f>
        <v>19900</v>
      </c>
      <c r="S21" s="10">
        <v>20000</v>
      </c>
      <c r="T21" s="60">
        <f t="shared" ref="T21:T22" si="46">S21/R21</f>
        <v>1.0050251256281406</v>
      </c>
      <c r="U21" s="2">
        <v>5</v>
      </c>
      <c r="V21" s="2">
        <v>5</v>
      </c>
      <c r="W21" s="2">
        <v>5</v>
      </c>
      <c r="X21" s="2">
        <f t="shared" si="9"/>
        <v>4.0705563093622796</v>
      </c>
      <c r="Y21" s="2">
        <f t="shared" si="10"/>
        <v>0</v>
      </c>
      <c r="Z21" s="13">
        <f t="shared" si="11"/>
        <v>20.875504171259742</v>
      </c>
      <c r="AA21" s="4">
        <f t="shared" si="12"/>
        <v>0</v>
      </c>
      <c r="AB21" s="2">
        <v>5</v>
      </c>
      <c r="AC21" s="2">
        <v>5</v>
      </c>
      <c r="AD21" s="2">
        <v>5</v>
      </c>
      <c r="AE21" s="2">
        <f t="shared" si="7"/>
        <v>5.0251256281407031</v>
      </c>
      <c r="AF21" s="2">
        <f t="shared" si="13"/>
        <v>0</v>
      </c>
      <c r="AG21" s="13">
        <f t="shared" si="14"/>
        <v>25.770932285122996</v>
      </c>
      <c r="AH21" s="4">
        <f t="shared" si="8"/>
        <v>0</v>
      </c>
    </row>
    <row r="22" spans="1:34" s="58" customFormat="1" x14ac:dyDescent="0.2">
      <c r="A22" s="62">
        <v>44193</v>
      </c>
      <c r="B22" s="77" t="s">
        <v>26</v>
      </c>
      <c r="C22" s="5">
        <v>100</v>
      </c>
      <c r="D22" s="3">
        <v>100</v>
      </c>
      <c r="E22" s="61">
        <v>12.5</v>
      </c>
      <c r="F22" s="3">
        <v>96.712999999999994</v>
      </c>
      <c r="G22" s="61">
        <v>0.6</v>
      </c>
      <c r="H22" s="5">
        <v>140</v>
      </c>
      <c r="I22" s="10">
        <v>23700</v>
      </c>
      <c r="J22" s="2">
        <v>21900</v>
      </c>
      <c r="K22" s="25">
        <v>25600</v>
      </c>
      <c r="L22" s="10">
        <f t="shared" si="43"/>
        <v>23733.333333333332</v>
      </c>
      <c r="M22" s="10">
        <v>20000</v>
      </c>
      <c r="N22" s="60">
        <f t="shared" si="44"/>
        <v>0.84269662921348321</v>
      </c>
      <c r="O22" s="10">
        <v>19700</v>
      </c>
      <c r="P22" s="10">
        <v>16900</v>
      </c>
      <c r="Q22" s="10">
        <v>21000</v>
      </c>
      <c r="R22" s="10">
        <f t="shared" si="45"/>
        <v>19200</v>
      </c>
      <c r="S22" s="10">
        <v>20000</v>
      </c>
      <c r="T22" s="60">
        <f t="shared" si="46"/>
        <v>1.0416666666666667</v>
      </c>
      <c r="U22" s="2">
        <v>5000</v>
      </c>
      <c r="V22" s="2">
        <v>5000</v>
      </c>
      <c r="W22" s="2">
        <v>5000</v>
      </c>
      <c r="X22" s="2">
        <f t="shared" si="9"/>
        <v>4213.4831460674159</v>
      </c>
      <c r="Y22" s="2">
        <f t="shared" si="10"/>
        <v>0</v>
      </c>
      <c r="Z22" s="13">
        <f t="shared" si="11"/>
        <v>21005.457410774332</v>
      </c>
      <c r="AA22" s="4">
        <f t="shared" si="12"/>
        <v>0</v>
      </c>
      <c r="AB22" s="2">
        <v>5000</v>
      </c>
      <c r="AC22" s="2">
        <v>5000</v>
      </c>
      <c r="AD22" s="2">
        <v>5000</v>
      </c>
      <c r="AE22" s="2">
        <f t="shared" si="7"/>
        <v>5208.3333333333339</v>
      </c>
      <c r="AF22" s="2">
        <f t="shared" si="13"/>
        <v>0</v>
      </c>
      <c r="AG22" s="13">
        <f t="shared" si="14"/>
        <v>25965.079299429388</v>
      </c>
      <c r="AH22" s="4">
        <f t="shared" si="8"/>
        <v>0</v>
      </c>
    </row>
    <row r="23" spans="1:34" s="65" customFormat="1" x14ac:dyDescent="0.2">
      <c r="A23" s="66">
        <v>44195</v>
      </c>
      <c r="B23" s="77" t="s">
        <v>26</v>
      </c>
      <c r="C23" s="5">
        <v>100</v>
      </c>
      <c r="D23" s="3">
        <v>100</v>
      </c>
      <c r="E23" s="68">
        <v>12.5</v>
      </c>
      <c r="F23" s="3">
        <v>96.094999999999999</v>
      </c>
      <c r="G23" s="68">
        <v>0.6</v>
      </c>
      <c r="H23" s="5">
        <v>140</v>
      </c>
      <c r="I23" s="10">
        <v>23700</v>
      </c>
      <c r="J23" s="2">
        <v>21900</v>
      </c>
      <c r="K23" s="25">
        <v>25600</v>
      </c>
      <c r="L23" s="10">
        <f t="shared" ref="L23:L24" si="47">AVERAGE(I23:K23)</f>
        <v>23733.333333333332</v>
      </c>
      <c r="M23" s="10">
        <v>20000</v>
      </c>
      <c r="N23" s="67">
        <f t="shared" ref="N23:N24" si="48">M23/L23</f>
        <v>0.84269662921348321</v>
      </c>
      <c r="O23" s="10">
        <v>19700</v>
      </c>
      <c r="P23" s="10">
        <v>16900</v>
      </c>
      <c r="Q23" s="10">
        <v>21000</v>
      </c>
      <c r="R23" s="10">
        <f t="shared" ref="R23:R24" si="49">AVERAGE(O23:Q23)</f>
        <v>19200</v>
      </c>
      <c r="S23" s="10">
        <v>20000</v>
      </c>
      <c r="T23" s="67">
        <f t="shared" ref="T23:T24" si="50">S23/R23</f>
        <v>1.0416666666666667</v>
      </c>
      <c r="U23" s="2">
        <v>0</v>
      </c>
      <c r="V23" s="2">
        <v>0</v>
      </c>
      <c r="W23" s="2">
        <v>0</v>
      </c>
      <c r="X23" s="2">
        <f t="shared" si="9"/>
        <v>0</v>
      </c>
      <c r="Y23" s="2">
        <f t="shared" si="10"/>
        <v>0</v>
      </c>
      <c r="Z23" s="13">
        <f t="shared" si="11"/>
        <v>0</v>
      </c>
      <c r="AA23" s="4">
        <f t="shared" si="12"/>
        <v>0</v>
      </c>
      <c r="AB23" s="2">
        <v>0</v>
      </c>
      <c r="AC23" s="2">
        <v>0</v>
      </c>
      <c r="AD23" s="2">
        <v>0</v>
      </c>
      <c r="AE23" s="2">
        <f t="shared" si="7"/>
        <v>0</v>
      </c>
      <c r="AF23" s="2">
        <f t="shared" si="13"/>
        <v>0</v>
      </c>
      <c r="AG23" s="13">
        <f t="shared" si="14"/>
        <v>0</v>
      </c>
      <c r="AH23" s="4">
        <f t="shared" si="8"/>
        <v>0</v>
      </c>
    </row>
    <row r="24" spans="1:34" s="65" customFormat="1" x14ac:dyDescent="0.2">
      <c r="A24" s="66">
        <v>44200</v>
      </c>
      <c r="B24" s="77" t="s">
        <v>26</v>
      </c>
      <c r="C24" s="5">
        <v>100</v>
      </c>
      <c r="D24" s="3">
        <v>100</v>
      </c>
      <c r="E24" s="68">
        <v>12.5</v>
      </c>
      <c r="F24" s="3">
        <v>97.695999999999998</v>
      </c>
      <c r="G24" s="68">
        <v>0.6</v>
      </c>
      <c r="H24" s="5">
        <v>140</v>
      </c>
      <c r="I24" s="10">
        <v>21500</v>
      </c>
      <c r="J24" s="2">
        <v>21400</v>
      </c>
      <c r="K24" s="25">
        <v>18800</v>
      </c>
      <c r="L24" s="10">
        <f t="shared" si="47"/>
        <v>20566.666666666668</v>
      </c>
      <c r="M24" s="10">
        <v>20000</v>
      </c>
      <c r="N24" s="67">
        <f t="shared" si="48"/>
        <v>0.97244732576985404</v>
      </c>
      <c r="O24" s="10">
        <v>27600</v>
      </c>
      <c r="P24" s="10">
        <v>29600</v>
      </c>
      <c r="Q24" s="10">
        <v>27600</v>
      </c>
      <c r="R24" s="10">
        <f t="shared" si="49"/>
        <v>28266.666666666668</v>
      </c>
      <c r="S24" s="10">
        <v>20000</v>
      </c>
      <c r="T24" s="67">
        <f t="shared" si="50"/>
        <v>0.70754716981132071</v>
      </c>
      <c r="U24" s="2">
        <v>0</v>
      </c>
      <c r="V24" s="2">
        <v>0</v>
      </c>
      <c r="W24" s="2">
        <v>0</v>
      </c>
      <c r="X24" s="2">
        <f t="shared" si="9"/>
        <v>0</v>
      </c>
      <c r="Y24" s="2">
        <f t="shared" si="10"/>
        <v>0</v>
      </c>
      <c r="Z24" s="13">
        <f t="shared" si="11"/>
        <v>0</v>
      </c>
      <c r="AA24" s="4">
        <f t="shared" si="12"/>
        <v>0</v>
      </c>
      <c r="AB24" s="2">
        <v>0</v>
      </c>
      <c r="AC24" s="2">
        <v>0</v>
      </c>
      <c r="AD24" s="2">
        <v>0</v>
      </c>
      <c r="AE24" s="2">
        <f t="shared" si="7"/>
        <v>0</v>
      </c>
      <c r="AF24" s="2">
        <f t="shared" si="13"/>
        <v>0</v>
      </c>
      <c r="AG24" s="13">
        <f t="shared" si="14"/>
        <v>0</v>
      </c>
      <c r="AH24" s="4">
        <f t="shared" si="8"/>
        <v>0</v>
      </c>
    </row>
    <row r="25" spans="1:34" s="71" customFormat="1" x14ac:dyDescent="0.2">
      <c r="A25" s="72">
        <v>44202</v>
      </c>
      <c r="B25" s="77" t="s">
        <v>26</v>
      </c>
      <c r="C25" s="5">
        <v>100</v>
      </c>
      <c r="D25" s="3">
        <v>100</v>
      </c>
      <c r="E25" s="74">
        <v>12.5</v>
      </c>
      <c r="F25" s="3">
        <v>97.501999999999995</v>
      </c>
      <c r="G25" s="74">
        <v>0.6</v>
      </c>
      <c r="H25" s="5">
        <v>140</v>
      </c>
      <c r="I25" s="10">
        <v>21500</v>
      </c>
      <c r="J25" s="2">
        <v>21400</v>
      </c>
      <c r="K25" s="25">
        <v>18800</v>
      </c>
      <c r="L25" s="10">
        <f t="shared" ref="L25" si="51">AVERAGE(I25:K25)</f>
        <v>20566.666666666668</v>
      </c>
      <c r="M25" s="10">
        <v>20000</v>
      </c>
      <c r="N25" s="73">
        <f t="shared" ref="N25" si="52">M25/L25</f>
        <v>0.97244732576985404</v>
      </c>
      <c r="O25" s="10">
        <v>27600</v>
      </c>
      <c r="P25" s="10">
        <v>29600</v>
      </c>
      <c r="Q25" s="10">
        <v>27600</v>
      </c>
      <c r="R25" s="10">
        <f t="shared" ref="R25" si="53">AVERAGE(O25:Q25)</f>
        <v>28266.666666666668</v>
      </c>
      <c r="S25" s="10">
        <v>20000</v>
      </c>
      <c r="T25" s="73">
        <f t="shared" ref="T25" si="54">S25/R25</f>
        <v>0.70754716981132071</v>
      </c>
      <c r="U25" s="2">
        <v>0</v>
      </c>
      <c r="V25" s="2">
        <v>0</v>
      </c>
      <c r="W25" s="2">
        <v>0</v>
      </c>
      <c r="X25" s="2">
        <f t="shared" si="9"/>
        <v>0</v>
      </c>
      <c r="Y25" s="2">
        <f t="shared" si="10"/>
        <v>0</v>
      </c>
      <c r="Z25" s="13">
        <f t="shared" si="11"/>
        <v>0</v>
      </c>
      <c r="AA25" s="4">
        <f t="shared" si="12"/>
        <v>0</v>
      </c>
      <c r="AB25" s="2">
        <v>0</v>
      </c>
      <c r="AC25" s="2">
        <v>0</v>
      </c>
      <c r="AD25" s="2">
        <v>0</v>
      </c>
      <c r="AE25" s="2">
        <f t="shared" si="7"/>
        <v>0</v>
      </c>
      <c r="AF25" s="2">
        <f t="shared" si="13"/>
        <v>0</v>
      </c>
      <c r="AG25" s="13">
        <f t="shared" si="14"/>
        <v>0</v>
      </c>
      <c r="AH25" s="4">
        <f t="shared" si="8"/>
        <v>0</v>
      </c>
    </row>
    <row r="26" spans="1:34" s="78" customFormat="1" x14ac:dyDescent="0.2">
      <c r="A26" s="79">
        <v>44204</v>
      </c>
      <c r="B26" s="77" t="s">
        <v>26</v>
      </c>
      <c r="C26" s="5">
        <v>100</v>
      </c>
      <c r="D26" s="3">
        <v>100</v>
      </c>
      <c r="E26" s="81">
        <v>12.5</v>
      </c>
      <c r="F26" s="3">
        <v>100.895</v>
      </c>
      <c r="G26" s="81">
        <v>0.6</v>
      </c>
      <c r="H26" s="5">
        <v>140</v>
      </c>
      <c r="I26" s="10">
        <v>23300</v>
      </c>
      <c r="J26" s="2">
        <v>22600</v>
      </c>
      <c r="K26" s="25">
        <v>29300</v>
      </c>
      <c r="L26" s="10">
        <f t="shared" ref="L26:L27" si="55">AVERAGE(I26:K26)</f>
        <v>25066.666666666668</v>
      </c>
      <c r="M26" s="10">
        <v>20000</v>
      </c>
      <c r="N26" s="80">
        <f t="shared" ref="N26:N27" si="56">M26/L26</f>
        <v>0.7978723404255319</v>
      </c>
      <c r="O26" s="10">
        <v>28400</v>
      </c>
      <c r="P26" s="10">
        <v>26800</v>
      </c>
      <c r="Q26" s="10">
        <v>26900</v>
      </c>
      <c r="R26" s="10">
        <f t="shared" ref="R26:R27" si="57">AVERAGE(O26:Q26)</f>
        <v>27366.666666666668</v>
      </c>
      <c r="S26" s="10">
        <v>20000</v>
      </c>
      <c r="T26" s="80">
        <f t="shared" ref="T26:T27" si="58">S26/R26</f>
        <v>0.73081607795371495</v>
      </c>
      <c r="U26" s="2">
        <v>0</v>
      </c>
      <c r="V26" s="2">
        <v>0</v>
      </c>
      <c r="W26" s="2">
        <v>0</v>
      </c>
      <c r="X26" s="2">
        <f t="shared" si="9"/>
        <v>0</v>
      </c>
      <c r="Y26" s="2">
        <f t="shared" si="10"/>
        <v>0</v>
      </c>
      <c r="Z26" s="13">
        <f t="shared" si="11"/>
        <v>0</v>
      </c>
      <c r="AA26" s="4">
        <f t="shared" si="12"/>
        <v>0</v>
      </c>
      <c r="AB26" s="2">
        <v>0</v>
      </c>
      <c r="AC26" s="2">
        <v>0</v>
      </c>
      <c r="AD26" s="2">
        <v>0</v>
      </c>
      <c r="AE26" s="2">
        <f t="shared" si="7"/>
        <v>0</v>
      </c>
      <c r="AF26" s="2">
        <f t="shared" si="13"/>
        <v>0</v>
      </c>
      <c r="AG26" s="13">
        <f t="shared" si="14"/>
        <v>0</v>
      </c>
      <c r="AH26" s="4">
        <f t="shared" si="8"/>
        <v>0</v>
      </c>
    </row>
    <row r="27" spans="1:34" s="78" customFormat="1" x14ac:dyDescent="0.2">
      <c r="A27" s="79">
        <v>44207</v>
      </c>
      <c r="B27" s="77" t="s">
        <v>26</v>
      </c>
      <c r="C27" s="5">
        <v>100</v>
      </c>
      <c r="D27" s="3">
        <v>100</v>
      </c>
      <c r="E27" s="81">
        <v>12.5</v>
      </c>
      <c r="F27" s="3">
        <v>97.332999999999998</v>
      </c>
      <c r="G27" s="81">
        <v>0.6</v>
      </c>
      <c r="H27" s="5">
        <v>140</v>
      </c>
      <c r="I27" s="10">
        <v>19400</v>
      </c>
      <c r="J27" s="2">
        <v>19800</v>
      </c>
      <c r="K27" s="25">
        <v>22500</v>
      </c>
      <c r="L27" s="10">
        <f t="shared" si="55"/>
        <v>20566.666666666668</v>
      </c>
      <c r="M27" s="10">
        <v>20000</v>
      </c>
      <c r="N27" s="80">
        <f t="shared" si="56"/>
        <v>0.97244732576985404</v>
      </c>
      <c r="O27" s="10">
        <v>22500</v>
      </c>
      <c r="P27" s="10">
        <v>21500</v>
      </c>
      <c r="Q27" s="10">
        <v>27400</v>
      </c>
      <c r="R27" s="10">
        <f t="shared" si="57"/>
        <v>23800</v>
      </c>
      <c r="S27" s="10">
        <v>20000</v>
      </c>
      <c r="T27" s="80">
        <f t="shared" si="58"/>
        <v>0.84033613445378152</v>
      </c>
      <c r="U27" s="2">
        <v>0</v>
      </c>
      <c r="V27" s="2">
        <v>0</v>
      </c>
      <c r="W27" s="2">
        <v>0</v>
      </c>
      <c r="X27" s="2">
        <f t="shared" si="9"/>
        <v>0</v>
      </c>
      <c r="Y27" s="2">
        <f t="shared" si="10"/>
        <v>0</v>
      </c>
      <c r="Z27" s="13">
        <f t="shared" si="11"/>
        <v>0</v>
      </c>
      <c r="AA27" s="4">
        <f t="shared" si="12"/>
        <v>0</v>
      </c>
      <c r="AB27" s="2">
        <v>0</v>
      </c>
      <c r="AC27" s="2">
        <v>0</v>
      </c>
      <c r="AD27" s="2">
        <v>0</v>
      </c>
      <c r="AE27" s="2">
        <f t="shared" si="7"/>
        <v>0</v>
      </c>
      <c r="AF27" s="2">
        <f t="shared" si="13"/>
        <v>0</v>
      </c>
      <c r="AG27" s="13">
        <f t="shared" si="14"/>
        <v>0</v>
      </c>
      <c r="AH27" s="4">
        <f t="shared" si="8"/>
        <v>0</v>
      </c>
    </row>
    <row r="28" spans="1:34" s="78" customFormat="1" x14ac:dyDescent="0.2">
      <c r="A28" s="79">
        <v>44209</v>
      </c>
      <c r="B28" s="77" t="s">
        <v>26</v>
      </c>
      <c r="C28" s="5">
        <v>100</v>
      </c>
      <c r="D28" s="3">
        <v>100</v>
      </c>
      <c r="E28" s="81">
        <v>12.5</v>
      </c>
      <c r="F28" s="3">
        <v>100.748</v>
      </c>
      <c r="G28" s="81">
        <v>0.6</v>
      </c>
      <c r="H28" s="5">
        <v>140</v>
      </c>
      <c r="I28" s="10">
        <v>19400</v>
      </c>
      <c r="J28" s="2">
        <v>19800</v>
      </c>
      <c r="K28" s="25">
        <v>22500</v>
      </c>
      <c r="L28" s="10">
        <f t="shared" ref="L28" si="59">AVERAGE(I28:K28)</f>
        <v>20566.666666666668</v>
      </c>
      <c r="M28" s="10">
        <v>20000</v>
      </c>
      <c r="N28" s="80">
        <f t="shared" ref="N28" si="60">M28/L28</f>
        <v>0.97244732576985404</v>
      </c>
      <c r="O28" s="10">
        <v>22500</v>
      </c>
      <c r="P28" s="10">
        <v>21500</v>
      </c>
      <c r="Q28" s="10">
        <v>27400</v>
      </c>
      <c r="R28" s="10">
        <f t="shared" ref="R28" si="61">AVERAGE(O28:Q28)</f>
        <v>23800</v>
      </c>
      <c r="S28" s="10">
        <v>20000</v>
      </c>
      <c r="T28" s="80">
        <f t="shared" ref="T28" si="62">S28/R28</f>
        <v>0.84033613445378152</v>
      </c>
      <c r="U28" s="2">
        <v>0</v>
      </c>
      <c r="V28" s="2">
        <v>0</v>
      </c>
      <c r="W28" s="2">
        <v>0</v>
      </c>
      <c r="X28" s="2">
        <f t="shared" si="9"/>
        <v>0</v>
      </c>
      <c r="Y28" s="2">
        <f t="shared" si="10"/>
        <v>0</v>
      </c>
      <c r="Z28" s="13">
        <f t="shared" si="11"/>
        <v>0</v>
      </c>
      <c r="AA28" s="4">
        <f t="shared" si="12"/>
        <v>0</v>
      </c>
      <c r="AB28" s="2">
        <v>0</v>
      </c>
      <c r="AC28" s="2">
        <v>0</v>
      </c>
      <c r="AD28" s="2">
        <v>0</v>
      </c>
      <c r="AE28" s="2">
        <f t="shared" si="7"/>
        <v>0</v>
      </c>
      <c r="AF28" s="2">
        <f t="shared" si="13"/>
        <v>0</v>
      </c>
      <c r="AG28" s="13">
        <f t="shared" si="14"/>
        <v>0</v>
      </c>
      <c r="AH28" s="4">
        <f t="shared" si="8"/>
        <v>0</v>
      </c>
    </row>
    <row r="29" spans="1:34" s="78" customFormat="1" x14ac:dyDescent="0.2">
      <c r="A29" s="79">
        <v>44211</v>
      </c>
      <c r="B29" s="77" t="s">
        <v>26</v>
      </c>
      <c r="C29" s="5">
        <v>100</v>
      </c>
      <c r="D29" s="3">
        <v>100</v>
      </c>
      <c r="E29" s="81">
        <v>12.5</v>
      </c>
      <c r="F29" s="3">
        <v>96.18</v>
      </c>
      <c r="G29" s="81">
        <v>0.6</v>
      </c>
      <c r="H29" s="5">
        <v>140</v>
      </c>
      <c r="I29" s="10">
        <v>15900</v>
      </c>
      <c r="J29" s="2">
        <v>18100</v>
      </c>
      <c r="K29" s="25">
        <v>19200</v>
      </c>
      <c r="L29" s="10">
        <f t="shared" ref="L29:L30" si="63">AVERAGE(I29:K29)</f>
        <v>17733.333333333332</v>
      </c>
      <c r="M29" s="10">
        <v>20000</v>
      </c>
      <c r="N29" s="80">
        <f t="shared" ref="N29:N30" si="64">M29/L29</f>
        <v>1.1278195488721805</v>
      </c>
      <c r="O29" s="10">
        <v>13900</v>
      </c>
      <c r="P29" s="10">
        <v>13400</v>
      </c>
      <c r="Q29" s="10">
        <v>19300</v>
      </c>
      <c r="R29" s="10">
        <f t="shared" ref="R29:R30" si="65">AVERAGE(O29:Q29)</f>
        <v>15533.333333333334</v>
      </c>
      <c r="S29" s="10">
        <v>20000</v>
      </c>
      <c r="T29" s="80">
        <f t="shared" ref="T29:T30" si="66">S29/R29</f>
        <v>1.2875536480686696</v>
      </c>
      <c r="U29" s="2">
        <v>0</v>
      </c>
      <c r="V29" s="2">
        <v>0</v>
      </c>
      <c r="W29" s="2">
        <v>0</v>
      </c>
      <c r="X29" s="2">
        <f t="shared" si="9"/>
        <v>0</v>
      </c>
      <c r="Y29" s="2">
        <f t="shared" si="10"/>
        <v>0</v>
      </c>
      <c r="Z29" s="13">
        <f t="shared" si="11"/>
        <v>0</v>
      </c>
      <c r="AA29" s="4">
        <f t="shared" si="12"/>
        <v>0</v>
      </c>
      <c r="AB29" s="2">
        <v>0</v>
      </c>
      <c r="AC29" s="2">
        <v>0</v>
      </c>
      <c r="AD29" s="2">
        <v>0</v>
      </c>
      <c r="AE29" s="2">
        <f t="shared" si="7"/>
        <v>0</v>
      </c>
      <c r="AF29" s="2">
        <f t="shared" si="13"/>
        <v>0</v>
      </c>
      <c r="AG29" s="13">
        <f t="shared" si="14"/>
        <v>0</v>
      </c>
      <c r="AH29" s="4">
        <f t="shared" si="8"/>
        <v>0</v>
      </c>
    </row>
    <row r="30" spans="1:34" s="78" customFormat="1" x14ac:dyDescent="0.2">
      <c r="A30" s="79">
        <v>44214</v>
      </c>
      <c r="B30" s="77" t="s">
        <v>26</v>
      </c>
      <c r="C30" s="5">
        <v>100</v>
      </c>
      <c r="D30" s="3">
        <v>100</v>
      </c>
      <c r="E30" s="81">
        <v>12.5</v>
      </c>
      <c r="F30" s="3">
        <v>67.728999999999999</v>
      </c>
      <c r="G30" s="81">
        <v>0.6</v>
      </c>
      <c r="H30" s="5">
        <v>140</v>
      </c>
      <c r="I30" s="10">
        <v>13800</v>
      </c>
      <c r="J30" s="2">
        <v>19200</v>
      </c>
      <c r="K30" s="25">
        <v>26200</v>
      </c>
      <c r="L30" s="10">
        <f t="shared" si="63"/>
        <v>19733.333333333332</v>
      </c>
      <c r="M30" s="10">
        <v>20000</v>
      </c>
      <c r="N30" s="80">
        <f t="shared" si="64"/>
        <v>1.0135135135135136</v>
      </c>
      <c r="O30" s="10">
        <v>13400</v>
      </c>
      <c r="P30" s="10">
        <v>23100</v>
      </c>
      <c r="Q30" s="10">
        <v>31600</v>
      </c>
      <c r="R30" s="10">
        <f t="shared" si="65"/>
        <v>22700</v>
      </c>
      <c r="S30" s="10">
        <v>20000</v>
      </c>
      <c r="T30" s="80">
        <f t="shared" si="66"/>
        <v>0.88105726872246692</v>
      </c>
      <c r="U30" s="2">
        <v>5</v>
      </c>
      <c r="V30" s="2">
        <v>5</v>
      </c>
      <c r="W30" s="2">
        <v>5</v>
      </c>
      <c r="X30" s="2">
        <f t="shared" si="9"/>
        <v>5.0675675675675684</v>
      </c>
      <c r="Y30" s="2">
        <f t="shared" si="10"/>
        <v>0</v>
      </c>
      <c r="Z30" s="13">
        <f t="shared" si="11"/>
        <v>36.074525030511388</v>
      </c>
      <c r="AA30" s="4">
        <f t="shared" si="12"/>
        <v>0</v>
      </c>
      <c r="AB30" s="2">
        <v>0</v>
      </c>
      <c r="AC30" s="2">
        <v>0</v>
      </c>
      <c r="AD30" s="2">
        <v>0</v>
      </c>
      <c r="AE30" s="2">
        <f t="shared" si="7"/>
        <v>0</v>
      </c>
      <c r="AF30" s="2">
        <f t="shared" si="13"/>
        <v>0</v>
      </c>
      <c r="AG30" s="13">
        <f t="shared" si="14"/>
        <v>0</v>
      </c>
      <c r="AH30" s="4">
        <f t="shared" si="8"/>
        <v>0</v>
      </c>
    </row>
    <row r="31" spans="1:34" s="78" customFormat="1" x14ac:dyDescent="0.2">
      <c r="A31" s="79">
        <v>44216</v>
      </c>
      <c r="B31" s="77" t="s">
        <v>26</v>
      </c>
      <c r="C31" s="5">
        <v>100</v>
      </c>
      <c r="D31" s="3">
        <v>100</v>
      </c>
      <c r="E31" s="81">
        <v>12.5</v>
      </c>
      <c r="F31" s="3">
        <v>96.18</v>
      </c>
      <c r="G31" s="81">
        <v>0.6</v>
      </c>
      <c r="H31" s="5">
        <v>140</v>
      </c>
      <c r="I31" s="10">
        <v>13800</v>
      </c>
      <c r="J31" s="2">
        <v>19200</v>
      </c>
      <c r="K31" s="25">
        <v>26200</v>
      </c>
      <c r="L31" s="10">
        <f t="shared" ref="L31" si="67">AVERAGE(I31:K31)</f>
        <v>19733.333333333332</v>
      </c>
      <c r="M31" s="10">
        <v>20000</v>
      </c>
      <c r="N31" s="80">
        <f t="shared" ref="N31" si="68">M31/L31</f>
        <v>1.0135135135135136</v>
      </c>
      <c r="O31" s="10">
        <v>13400</v>
      </c>
      <c r="P31" s="10">
        <v>23100</v>
      </c>
      <c r="Q31" s="10">
        <v>31600</v>
      </c>
      <c r="R31" s="10">
        <f t="shared" ref="R31" si="69">AVERAGE(O31:Q31)</f>
        <v>22700</v>
      </c>
      <c r="S31" s="10">
        <v>20000</v>
      </c>
      <c r="T31" s="80">
        <f t="shared" ref="T31" si="70">S31/R31</f>
        <v>0.88105726872246692</v>
      </c>
      <c r="U31" s="2">
        <v>500</v>
      </c>
      <c r="V31" s="2">
        <v>500</v>
      </c>
      <c r="W31" s="2">
        <v>500</v>
      </c>
      <c r="X31" s="2">
        <f t="shared" si="9"/>
        <v>506.75675675675677</v>
      </c>
      <c r="Y31" s="2">
        <f t="shared" si="10"/>
        <v>0</v>
      </c>
      <c r="Z31" s="13">
        <f t="shared" si="11"/>
        <v>2540.3321956659447</v>
      </c>
      <c r="AA31" s="4">
        <f t="shared" si="12"/>
        <v>0</v>
      </c>
      <c r="AB31" s="2">
        <v>500</v>
      </c>
      <c r="AC31" s="2">
        <v>500</v>
      </c>
      <c r="AD31" s="2">
        <v>500</v>
      </c>
      <c r="AE31" s="2">
        <f t="shared" si="7"/>
        <v>440.52863436123346</v>
      </c>
      <c r="AF31" s="2">
        <f t="shared" si="13"/>
        <v>0</v>
      </c>
      <c r="AG31" s="13">
        <f t="shared" si="14"/>
        <v>2208.3357706817023</v>
      </c>
      <c r="AH31" s="4">
        <f t="shared" si="8"/>
        <v>0</v>
      </c>
    </row>
    <row r="32" spans="1:34" s="78" customFormat="1" x14ac:dyDescent="0.2">
      <c r="A32" s="79">
        <v>44218</v>
      </c>
      <c r="B32" s="77" t="s">
        <v>26</v>
      </c>
      <c r="C32" s="5">
        <v>100</v>
      </c>
      <c r="D32" s="3">
        <v>100</v>
      </c>
      <c r="E32" s="81">
        <v>12.5</v>
      </c>
      <c r="F32" s="3">
        <v>98.214000000000013</v>
      </c>
      <c r="G32" s="81">
        <v>0.6</v>
      </c>
      <c r="H32" s="5">
        <v>140</v>
      </c>
      <c r="I32" s="10">
        <v>11300</v>
      </c>
      <c r="J32" s="2">
        <v>10200</v>
      </c>
      <c r="K32" s="25">
        <v>14100</v>
      </c>
      <c r="L32" s="10">
        <f t="shared" ref="L32:L33" si="71">AVERAGE(I32:K32)</f>
        <v>11866.666666666666</v>
      </c>
      <c r="M32" s="10">
        <v>20000</v>
      </c>
      <c r="N32" s="80">
        <f t="shared" ref="N32:N33" si="72">M32/L32</f>
        <v>1.6853932584269664</v>
      </c>
      <c r="O32" s="10">
        <v>8450</v>
      </c>
      <c r="P32" s="10">
        <v>12600</v>
      </c>
      <c r="Q32" s="10">
        <v>15800</v>
      </c>
      <c r="R32" s="10">
        <f t="shared" ref="R32:R33" si="73">AVERAGE(O32:Q32)</f>
        <v>12283.333333333334</v>
      </c>
      <c r="S32" s="10">
        <v>20000</v>
      </c>
      <c r="T32" s="80">
        <f t="shared" ref="T32:T33" si="74">S32/R32</f>
        <v>1.6282225237449117</v>
      </c>
      <c r="U32" s="2">
        <v>0</v>
      </c>
      <c r="V32" s="2">
        <v>0</v>
      </c>
      <c r="W32" s="2">
        <v>0</v>
      </c>
      <c r="X32" s="2">
        <f t="shared" si="9"/>
        <v>0</v>
      </c>
      <c r="Y32" s="2">
        <f t="shared" si="10"/>
        <v>0</v>
      </c>
      <c r="Z32" s="13">
        <f t="shared" si="11"/>
        <v>0</v>
      </c>
      <c r="AA32" s="4">
        <f t="shared" si="12"/>
        <v>0</v>
      </c>
      <c r="AB32" s="2">
        <v>0</v>
      </c>
      <c r="AC32" s="2">
        <v>0</v>
      </c>
      <c r="AD32" s="2">
        <v>0</v>
      </c>
      <c r="AE32" s="2">
        <f t="shared" si="7"/>
        <v>0</v>
      </c>
      <c r="AF32" s="2">
        <f t="shared" si="13"/>
        <v>0</v>
      </c>
      <c r="AG32" s="13">
        <f t="shared" si="14"/>
        <v>0</v>
      </c>
      <c r="AH32" s="4">
        <f t="shared" si="8"/>
        <v>0</v>
      </c>
    </row>
    <row r="33" spans="1:34" s="78" customFormat="1" x14ac:dyDescent="0.2">
      <c r="A33" s="79">
        <v>44221</v>
      </c>
      <c r="B33" s="77" t="s">
        <v>26</v>
      </c>
      <c r="C33" s="5">
        <v>100</v>
      </c>
      <c r="D33" s="3">
        <v>100</v>
      </c>
      <c r="E33" s="81">
        <v>12.5</v>
      </c>
      <c r="F33" s="3">
        <v>101.92100000000001</v>
      </c>
      <c r="G33" s="81">
        <v>0.6</v>
      </c>
      <c r="H33" s="5">
        <v>140</v>
      </c>
      <c r="I33" s="10">
        <v>13300</v>
      </c>
      <c r="J33" s="2">
        <v>11500</v>
      </c>
      <c r="K33" s="25">
        <v>12700</v>
      </c>
      <c r="L33" s="10">
        <f t="shared" si="71"/>
        <v>12500</v>
      </c>
      <c r="M33" s="10">
        <v>20000</v>
      </c>
      <c r="N33" s="80">
        <f t="shared" si="72"/>
        <v>1.6</v>
      </c>
      <c r="O33" s="10">
        <v>14700</v>
      </c>
      <c r="P33" s="10">
        <v>18800</v>
      </c>
      <c r="Q33" s="10">
        <v>20300</v>
      </c>
      <c r="R33" s="10">
        <f t="shared" si="73"/>
        <v>17933.333333333332</v>
      </c>
      <c r="S33" s="10">
        <v>20000</v>
      </c>
      <c r="T33" s="80">
        <f t="shared" si="74"/>
        <v>1.1152416356877324</v>
      </c>
      <c r="U33" s="2">
        <v>5</v>
      </c>
      <c r="V33" s="2">
        <v>5</v>
      </c>
      <c r="W33" s="2">
        <v>5</v>
      </c>
      <c r="X33" s="2">
        <f t="shared" si="9"/>
        <v>8</v>
      </c>
      <c r="Y33" s="2">
        <f t="shared" si="10"/>
        <v>0</v>
      </c>
      <c r="Z33" s="13">
        <f t="shared" si="11"/>
        <v>37.844436937852421</v>
      </c>
      <c r="AA33" s="4">
        <f t="shared" si="12"/>
        <v>0</v>
      </c>
      <c r="AB33" s="2">
        <v>5</v>
      </c>
      <c r="AC33" s="2">
        <v>50</v>
      </c>
      <c r="AD33" s="2">
        <v>5</v>
      </c>
      <c r="AE33" s="2">
        <f t="shared" si="7"/>
        <v>22.304832713754649</v>
      </c>
      <c r="AF33" s="2">
        <f t="shared" si="13"/>
        <v>28.974827635910589</v>
      </c>
      <c r="AG33" s="13">
        <f t="shared" si="14"/>
        <v>105.51422938062944</v>
      </c>
      <c r="AH33" s="4">
        <f t="shared" si="8"/>
        <v>137.06700465654524</v>
      </c>
    </row>
    <row r="34" spans="1:34" s="78" customFormat="1" x14ac:dyDescent="0.2">
      <c r="A34" s="79">
        <v>44223</v>
      </c>
      <c r="B34" s="77" t="s">
        <v>26</v>
      </c>
      <c r="C34" s="5">
        <v>100</v>
      </c>
      <c r="D34" s="3">
        <v>100</v>
      </c>
      <c r="E34" s="81">
        <v>12.5</v>
      </c>
      <c r="F34" s="3">
        <v>101.38099999999999</v>
      </c>
      <c r="G34" s="81">
        <v>0.6</v>
      </c>
      <c r="H34" s="5">
        <v>140</v>
      </c>
      <c r="I34" s="10">
        <v>13300</v>
      </c>
      <c r="J34" s="2">
        <v>11500</v>
      </c>
      <c r="K34" s="25">
        <v>12700</v>
      </c>
      <c r="L34" s="10">
        <f t="shared" ref="L34" si="75">AVERAGE(I34:K34)</f>
        <v>12500</v>
      </c>
      <c r="M34" s="10">
        <v>20000</v>
      </c>
      <c r="N34" s="80">
        <f t="shared" ref="N34" si="76">M34/L34</f>
        <v>1.6</v>
      </c>
      <c r="O34" s="10">
        <v>14700</v>
      </c>
      <c r="P34" s="10">
        <v>18800</v>
      </c>
      <c r="Q34" s="10">
        <v>20300</v>
      </c>
      <c r="R34" s="10">
        <f t="shared" ref="R34" si="77">AVERAGE(O34:Q34)</f>
        <v>17933.333333333332</v>
      </c>
      <c r="S34" s="10">
        <v>20000</v>
      </c>
      <c r="T34" s="80">
        <f t="shared" ref="T34" si="78">S34/R34</f>
        <v>1.1152416356877324</v>
      </c>
      <c r="U34" s="2">
        <v>5</v>
      </c>
      <c r="V34" s="2">
        <v>5</v>
      </c>
      <c r="W34" s="2">
        <v>5</v>
      </c>
      <c r="X34" s="2">
        <f t="shared" si="9"/>
        <v>8</v>
      </c>
      <c r="Y34" s="2">
        <f t="shared" si="10"/>
        <v>0</v>
      </c>
      <c r="Z34" s="13">
        <f t="shared" si="11"/>
        <v>38.046013130101869</v>
      </c>
      <c r="AA34" s="4">
        <f t="shared" si="12"/>
        <v>0</v>
      </c>
      <c r="AB34" s="2">
        <v>0</v>
      </c>
      <c r="AC34" s="2">
        <v>5</v>
      </c>
      <c r="AD34" s="2">
        <v>5</v>
      </c>
      <c r="AE34" s="2">
        <f t="shared" si="7"/>
        <v>3.7174721189591082</v>
      </c>
      <c r="AF34" s="2">
        <f t="shared" si="13"/>
        <v>3.2194252928789542</v>
      </c>
      <c r="AG34" s="13">
        <f t="shared" si="14"/>
        <v>17.679374131088231</v>
      </c>
      <c r="AH34" s="4">
        <f t="shared" si="8"/>
        <v>15.310787120531845</v>
      </c>
    </row>
    <row r="35" spans="1:34" s="78" customFormat="1" x14ac:dyDescent="0.2">
      <c r="A35" s="79">
        <v>44225</v>
      </c>
      <c r="B35" s="77" t="s">
        <v>26</v>
      </c>
      <c r="C35" s="5">
        <v>100</v>
      </c>
      <c r="D35" s="3">
        <v>100</v>
      </c>
      <c r="E35" s="81">
        <v>12.5</v>
      </c>
      <c r="F35" s="3">
        <v>102.41999999999999</v>
      </c>
      <c r="G35" s="81">
        <v>0.6</v>
      </c>
      <c r="H35" s="5">
        <v>140</v>
      </c>
      <c r="I35" s="10">
        <v>13700</v>
      </c>
      <c r="J35" s="2">
        <v>11400</v>
      </c>
      <c r="K35" s="25">
        <v>16700</v>
      </c>
      <c r="L35" s="10">
        <f t="shared" ref="L35" si="79">AVERAGE(I35:K35)</f>
        <v>13933.333333333334</v>
      </c>
      <c r="M35" s="10">
        <v>20000</v>
      </c>
      <c r="N35" s="80">
        <f t="shared" ref="N35" si="80">M35/L35</f>
        <v>1.4354066985645932</v>
      </c>
      <c r="O35" s="10">
        <v>15500</v>
      </c>
      <c r="P35" s="10">
        <v>11200</v>
      </c>
      <c r="Q35" s="10">
        <v>13200</v>
      </c>
      <c r="R35" s="10">
        <f t="shared" ref="R35" si="81">AVERAGE(O35:Q35)</f>
        <v>13300</v>
      </c>
      <c r="S35" s="10">
        <v>20000</v>
      </c>
      <c r="T35" s="80">
        <f t="shared" ref="T35" si="82">S35/R35</f>
        <v>1.5037593984962405</v>
      </c>
      <c r="U35" s="2">
        <v>0</v>
      </c>
      <c r="V35" s="2">
        <v>0</v>
      </c>
      <c r="W35" s="2">
        <v>0</v>
      </c>
      <c r="X35" s="2">
        <f t="shared" si="9"/>
        <v>0</v>
      </c>
      <c r="Y35" s="2">
        <f t="shared" si="10"/>
        <v>0</v>
      </c>
      <c r="Z35" s="13">
        <f t="shared" si="11"/>
        <v>0</v>
      </c>
      <c r="AA35" s="4">
        <f t="shared" si="12"/>
        <v>0</v>
      </c>
      <c r="AB35" s="2">
        <v>0</v>
      </c>
      <c r="AC35" s="2">
        <v>0</v>
      </c>
      <c r="AD35" s="2">
        <v>0</v>
      </c>
      <c r="AE35" s="2">
        <f t="shared" si="7"/>
        <v>0</v>
      </c>
      <c r="AF35" s="2">
        <f t="shared" si="13"/>
        <v>0</v>
      </c>
      <c r="AG35" s="13">
        <f t="shared" si="14"/>
        <v>0</v>
      </c>
      <c r="AH35" s="4">
        <f t="shared" si="8"/>
        <v>0</v>
      </c>
    </row>
    <row r="36" spans="1:34" s="78" customFormat="1" x14ac:dyDescent="0.2">
      <c r="A36" s="79">
        <v>44230</v>
      </c>
      <c r="B36" s="77" t="s">
        <v>26</v>
      </c>
      <c r="C36" s="5">
        <v>100</v>
      </c>
      <c r="D36" s="3">
        <v>100</v>
      </c>
      <c r="E36" s="81">
        <v>12.5</v>
      </c>
      <c r="F36" s="3">
        <v>90.50500000000001</v>
      </c>
      <c r="G36" s="81">
        <v>0.6</v>
      </c>
      <c r="H36" s="5">
        <v>140</v>
      </c>
      <c r="I36" s="10">
        <v>13100</v>
      </c>
      <c r="J36" s="2">
        <v>14900</v>
      </c>
      <c r="K36" s="25" t="s">
        <v>28</v>
      </c>
      <c r="L36" s="10">
        <f t="shared" ref="L36" si="83">AVERAGE(I36:K36)</f>
        <v>14000</v>
      </c>
      <c r="M36" s="10">
        <v>20000</v>
      </c>
      <c r="N36" s="80">
        <f t="shared" ref="N36" si="84">M36/L36</f>
        <v>1.4285714285714286</v>
      </c>
      <c r="O36" s="10">
        <v>9870</v>
      </c>
      <c r="P36" s="10">
        <v>7880</v>
      </c>
      <c r="Q36" s="10" t="s">
        <v>2</v>
      </c>
      <c r="R36" s="10">
        <f t="shared" ref="R36" si="85">AVERAGE(O36:Q36)</f>
        <v>8875</v>
      </c>
      <c r="S36" s="10">
        <v>20000</v>
      </c>
      <c r="T36" s="80">
        <f t="shared" ref="T36" si="86">S36/R36</f>
        <v>2.2535211267605635</v>
      </c>
      <c r="U36" s="2">
        <v>50</v>
      </c>
      <c r="V36" s="2">
        <v>5</v>
      </c>
      <c r="W36" s="2">
        <v>5</v>
      </c>
      <c r="X36" s="2">
        <f t="shared" si="9"/>
        <v>28.571428571428573</v>
      </c>
      <c r="Y36" s="2">
        <f t="shared" si="10"/>
        <v>37.115374447904514</v>
      </c>
      <c r="Z36" s="13">
        <f t="shared" si="11"/>
        <v>152.2071731294584</v>
      </c>
      <c r="AA36" s="4">
        <f t="shared" si="12"/>
        <v>197.72291785249075</v>
      </c>
      <c r="AB36" s="2">
        <v>5</v>
      </c>
      <c r="AC36" s="2">
        <v>5</v>
      </c>
      <c r="AD36" s="2">
        <v>50</v>
      </c>
      <c r="AE36" s="2">
        <f t="shared" si="7"/>
        <v>45.070422535211272</v>
      </c>
      <c r="AF36" s="2">
        <f t="shared" si="13"/>
        <v>58.548196312187407</v>
      </c>
      <c r="AG36" s="13">
        <f t="shared" si="14"/>
        <v>240.10145620421605</v>
      </c>
      <c r="AH36" s="4">
        <f t="shared" si="8"/>
        <v>311.90094083773192</v>
      </c>
    </row>
    <row r="37" spans="1:34" s="78" customFormat="1" x14ac:dyDescent="0.2">
      <c r="A37" s="79">
        <v>44232</v>
      </c>
      <c r="B37" s="77" t="s">
        <v>26</v>
      </c>
      <c r="C37" s="5">
        <v>100</v>
      </c>
      <c r="D37" s="3">
        <v>100</v>
      </c>
      <c r="E37" s="81">
        <v>12.5</v>
      </c>
      <c r="F37" s="3">
        <v>97.905999999999992</v>
      </c>
      <c r="G37" s="81">
        <v>0.6</v>
      </c>
      <c r="H37" s="5">
        <v>140</v>
      </c>
      <c r="I37" s="10">
        <v>15600</v>
      </c>
      <c r="J37" s="2">
        <v>15800</v>
      </c>
      <c r="K37" s="25">
        <v>23500</v>
      </c>
      <c r="L37" s="10">
        <f t="shared" ref="L37:L38" si="87">AVERAGE(I37:K37)</f>
        <v>18300</v>
      </c>
      <c r="M37" s="10">
        <v>20000</v>
      </c>
      <c r="N37" s="80">
        <f t="shared" ref="N37:N38" si="88">M37/L37</f>
        <v>1.0928961748633881</v>
      </c>
      <c r="O37" s="10">
        <v>19200</v>
      </c>
      <c r="P37" s="10">
        <v>17200</v>
      </c>
      <c r="Q37" s="10">
        <v>14400</v>
      </c>
      <c r="R37" s="10">
        <f t="shared" ref="R37:R38" si="89">AVERAGE(O37:Q37)</f>
        <v>16933.333333333332</v>
      </c>
      <c r="S37" s="10">
        <v>20000</v>
      </c>
      <c r="T37" s="80">
        <f t="shared" ref="T37:T38" si="90">S37/R37</f>
        <v>1.1811023622047245</v>
      </c>
      <c r="U37" s="2">
        <v>0</v>
      </c>
      <c r="V37" s="2">
        <v>0</v>
      </c>
      <c r="W37" s="2">
        <v>0</v>
      </c>
      <c r="X37" s="2">
        <f t="shared" si="9"/>
        <v>0</v>
      </c>
      <c r="Y37" s="2">
        <f t="shared" si="10"/>
        <v>0</v>
      </c>
      <c r="Z37" s="13">
        <f t="shared" si="11"/>
        <v>0</v>
      </c>
      <c r="AA37" s="4">
        <f t="shared" si="12"/>
        <v>0</v>
      </c>
      <c r="AB37" s="2">
        <v>0</v>
      </c>
      <c r="AC37" s="2">
        <v>0</v>
      </c>
      <c r="AD37" s="2">
        <v>0</v>
      </c>
      <c r="AE37" s="2">
        <f t="shared" si="7"/>
        <v>0</v>
      </c>
      <c r="AF37" s="2">
        <f t="shared" si="13"/>
        <v>0</v>
      </c>
      <c r="AG37" s="13">
        <f t="shared" si="14"/>
        <v>0</v>
      </c>
      <c r="AH37" s="4">
        <f t="shared" si="8"/>
        <v>0</v>
      </c>
    </row>
    <row r="38" spans="1:34" s="78" customFormat="1" x14ac:dyDescent="0.2">
      <c r="A38" s="79">
        <v>44235</v>
      </c>
      <c r="B38" s="77" t="s">
        <v>26</v>
      </c>
      <c r="C38" s="5">
        <v>100</v>
      </c>
      <c r="D38" s="3">
        <v>100</v>
      </c>
      <c r="E38" s="81">
        <v>12.5</v>
      </c>
      <c r="F38" s="3">
        <v>97.748999999999995</v>
      </c>
      <c r="G38" s="81">
        <v>0.6</v>
      </c>
      <c r="H38" s="5">
        <v>140</v>
      </c>
      <c r="I38" s="10">
        <v>24200</v>
      </c>
      <c r="J38" s="2">
        <v>24300</v>
      </c>
      <c r="K38" s="25">
        <v>27400</v>
      </c>
      <c r="L38" s="10">
        <f t="shared" si="87"/>
        <v>25300</v>
      </c>
      <c r="M38" s="10">
        <v>20000</v>
      </c>
      <c r="N38" s="80">
        <f t="shared" si="88"/>
        <v>0.79051383399209485</v>
      </c>
      <c r="O38" s="10">
        <v>17700</v>
      </c>
      <c r="P38" s="10">
        <v>19100</v>
      </c>
      <c r="Q38" s="10">
        <v>22800</v>
      </c>
      <c r="R38" s="10">
        <f t="shared" si="89"/>
        <v>19866.666666666668</v>
      </c>
      <c r="S38" s="10">
        <v>20000</v>
      </c>
      <c r="T38" s="80">
        <f t="shared" si="90"/>
        <v>1.006711409395973</v>
      </c>
      <c r="U38" s="2">
        <v>0</v>
      </c>
      <c r="V38" s="2">
        <v>0</v>
      </c>
      <c r="W38" s="2">
        <v>0</v>
      </c>
      <c r="X38" s="2">
        <f t="shared" si="9"/>
        <v>0</v>
      </c>
      <c r="Y38" s="2">
        <f t="shared" si="10"/>
        <v>0</v>
      </c>
      <c r="Z38" s="13">
        <f t="shared" si="11"/>
        <v>0</v>
      </c>
      <c r="AA38" s="4">
        <f t="shared" si="12"/>
        <v>0</v>
      </c>
      <c r="AB38" s="2">
        <v>0</v>
      </c>
      <c r="AC38" s="2">
        <v>5</v>
      </c>
      <c r="AD38" s="2">
        <v>0</v>
      </c>
      <c r="AE38" s="2">
        <f t="shared" si="7"/>
        <v>1.6778523489932884</v>
      </c>
      <c r="AF38" s="2">
        <f t="shared" si="13"/>
        <v>2.9061255160551629</v>
      </c>
      <c r="AG38" s="13">
        <f t="shared" si="14"/>
        <v>8.2759365866400501</v>
      </c>
      <c r="AH38" s="4">
        <f t="shared" si="8"/>
        <v>14.334342648278716</v>
      </c>
    </row>
    <row r="39" spans="1:34" s="78" customFormat="1" x14ac:dyDescent="0.2">
      <c r="A39" s="79">
        <v>44237</v>
      </c>
      <c r="B39" s="77" t="s">
        <v>26</v>
      </c>
      <c r="C39" s="5">
        <v>100</v>
      </c>
      <c r="D39" s="3">
        <v>100</v>
      </c>
      <c r="E39" s="81">
        <v>12.5</v>
      </c>
      <c r="F39" s="3">
        <v>100.36599999999999</v>
      </c>
      <c r="G39" s="81">
        <v>0.6</v>
      </c>
      <c r="H39" s="5">
        <v>140</v>
      </c>
      <c r="I39" s="10">
        <v>24200</v>
      </c>
      <c r="J39" s="2">
        <v>24300</v>
      </c>
      <c r="K39" s="25">
        <v>27400</v>
      </c>
      <c r="L39" s="10">
        <f t="shared" ref="L39" si="91">AVERAGE(I39:K39)</f>
        <v>25300</v>
      </c>
      <c r="M39" s="10">
        <v>20000</v>
      </c>
      <c r="N39" s="80">
        <f t="shared" ref="N39" si="92">M39/L39</f>
        <v>0.79051383399209485</v>
      </c>
      <c r="O39" s="10">
        <v>17700</v>
      </c>
      <c r="P39" s="10">
        <v>19100</v>
      </c>
      <c r="Q39" s="10">
        <v>22800</v>
      </c>
      <c r="R39" s="10">
        <f t="shared" ref="R39" si="93">AVERAGE(O39:Q39)</f>
        <v>19866.666666666668</v>
      </c>
      <c r="S39" s="10">
        <v>20000</v>
      </c>
      <c r="T39" s="80">
        <f t="shared" ref="T39" si="94">S39/R39</f>
        <v>1.006711409395973</v>
      </c>
      <c r="U39" s="2">
        <v>0</v>
      </c>
      <c r="V39" s="2">
        <v>0</v>
      </c>
      <c r="W39" s="2">
        <v>0</v>
      </c>
      <c r="X39" s="2">
        <f t="shared" si="9"/>
        <v>0</v>
      </c>
      <c r="Y39" s="2">
        <f t="shared" si="10"/>
        <v>0</v>
      </c>
      <c r="Z39" s="13">
        <f t="shared" si="11"/>
        <v>0</v>
      </c>
      <c r="AA39" s="4">
        <f t="shared" si="12"/>
        <v>0</v>
      </c>
      <c r="AB39" s="2">
        <v>0</v>
      </c>
      <c r="AC39" s="2">
        <v>0</v>
      </c>
      <c r="AD39" s="2">
        <v>0</v>
      </c>
      <c r="AE39" s="2">
        <f t="shared" si="7"/>
        <v>0</v>
      </c>
      <c r="AF39" s="2">
        <f t="shared" si="13"/>
        <v>0</v>
      </c>
      <c r="AG39" s="13">
        <f t="shared" si="14"/>
        <v>0</v>
      </c>
      <c r="AH39" s="4">
        <f t="shared" si="8"/>
        <v>0</v>
      </c>
    </row>
    <row r="40" spans="1:34" s="78" customFormat="1" x14ac:dyDescent="0.2">
      <c r="A40" s="79">
        <v>44239</v>
      </c>
      <c r="B40" s="77" t="s">
        <v>26</v>
      </c>
      <c r="C40" s="5">
        <v>100</v>
      </c>
      <c r="D40" s="3">
        <v>100</v>
      </c>
      <c r="E40" s="81">
        <v>12.5</v>
      </c>
      <c r="F40" s="3">
        <v>93.971000000000004</v>
      </c>
      <c r="G40" s="81">
        <v>0.6</v>
      </c>
      <c r="H40" s="5">
        <v>140</v>
      </c>
      <c r="I40" s="10">
        <v>23600</v>
      </c>
      <c r="J40" s="2">
        <v>13700</v>
      </c>
      <c r="K40" s="25">
        <v>23200</v>
      </c>
      <c r="L40" s="10">
        <f t="shared" ref="L40:L41" si="95">AVERAGE(I40:K40)</f>
        <v>20166.666666666668</v>
      </c>
      <c r="M40" s="10">
        <v>20000</v>
      </c>
      <c r="N40" s="80">
        <f t="shared" ref="N40:N41" si="96">M40/L40</f>
        <v>0.99173553719008256</v>
      </c>
      <c r="O40" s="10">
        <v>18600</v>
      </c>
      <c r="P40" s="10">
        <v>18000</v>
      </c>
      <c r="Q40" s="10">
        <v>16900</v>
      </c>
      <c r="R40" s="10">
        <f t="shared" ref="R40:R41" si="97">AVERAGE(O40:Q40)</f>
        <v>17833.333333333332</v>
      </c>
      <c r="S40" s="10">
        <v>20000</v>
      </c>
      <c r="T40" s="80">
        <f t="shared" ref="T40:T41" si="98">S40/R40</f>
        <v>1.1214953271028039</v>
      </c>
      <c r="U40" s="2">
        <v>0</v>
      </c>
      <c r="V40" s="2">
        <v>0</v>
      </c>
      <c r="W40" s="2">
        <v>0</v>
      </c>
      <c r="X40" s="2">
        <f t="shared" si="9"/>
        <v>0</v>
      </c>
      <c r="Y40" s="2">
        <f t="shared" si="10"/>
        <v>0</v>
      </c>
      <c r="Z40" s="13">
        <f t="shared" si="11"/>
        <v>0</v>
      </c>
      <c r="AA40" s="4">
        <f t="shared" si="12"/>
        <v>0</v>
      </c>
      <c r="AB40" s="2">
        <v>0</v>
      </c>
      <c r="AC40" s="2">
        <v>0</v>
      </c>
      <c r="AD40" s="2">
        <v>0</v>
      </c>
      <c r="AE40" s="2">
        <f t="shared" si="7"/>
        <v>0</v>
      </c>
      <c r="AF40" s="2">
        <f t="shared" si="13"/>
        <v>0</v>
      </c>
      <c r="AG40" s="13">
        <f t="shared" si="14"/>
        <v>0</v>
      </c>
      <c r="AH40" s="4">
        <f t="shared" si="8"/>
        <v>0</v>
      </c>
    </row>
    <row r="41" spans="1:34" s="78" customFormat="1" x14ac:dyDescent="0.2">
      <c r="A41" s="79">
        <v>44242</v>
      </c>
      <c r="B41" s="77" t="s">
        <v>26</v>
      </c>
      <c r="C41" s="5">
        <v>100</v>
      </c>
      <c r="D41" s="3">
        <v>100</v>
      </c>
      <c r="E41" s="81">
        <v>12.5</v>
      </c>
      <c r="F41" s="3">
        <v>88.987000000000009</v>
      </c>
      <c r="G41" s="81">
        <v>0.6</v>
      </c>
      <c r="H41" s="5">
        <v>140</v>
      </c>
      <c r="I41" s="10">
        <v>22400</v>
      </c>
      <c r="J41" s="2">
        <v>20000</v>
      </c>
      <c r="K41" s="25">
        <v>18300</v>
      </c>
      <c r="L41" s="10">
        <f t="shared" si="95"/>
        <v>20233.333333333332</v>
      </c>
      <c r="M41" s="10">
        <v>20000</v>
      </c>
      <c r="N41" s="80">
        <f t="shared" si="96"/>
        <v>0.98846787479406928</v>
      </c>
      <c r="O41" s="10">
        <v>22700</v>
      </c>
      <c r="P41" s="10">
        <v>23200</v>
      </c>
      <c r="Q41" s="10">
        <v>24400</v>
      </c>
      <c r="R41" s="10">
        <f t="shared" si="97"/>
        <v>23433.333333333332</v>
      </c>
      <c r="S41" s="10">
        <v>20000</v>
      </c>
      <c r="T41" s="80">
        <f t="shared" si="98"/>
        <v>0.8534850640113798</v>
      </c>
      <c r="U41" s="2">
        <v>5</v>
      </c>
      <c r="V41" s="2">
        <v>5</v>
      </c>
      <c r="W41" s="2">
        <v>0</v>
      </c>
      <c r="X41" s="2">
        <f t="shared" si="9"/>
        <v>3.2948929159802312</v>
      </c>
      <c r="Y41" s="2">
        <f t="shared" si="10"/>
        <v>2.8534609679882657</v>
      </c>
      <c r="Z41" s="13">
        <f t="shared" si="11"/>
        <v>17.852147892281661</v>
      </c>
      <c r="AA41" s="4">
        <f t="shared" si="12"/>
        <v>15.46041358683274</v>
      </c>
      <c r="AB41" s="2">
        <v>0</v>
      </c>
      <c r="AC41" s="2">
        <v>0</v>
      </c>
      <c r="AD41" s="2">
        <v>0</v>
      </c>
      <c r="AE41" s="2">
        <f t="shared" si="7"/>
        <v>0</v>
      </c>
      <c r="AF41" s="2">
        <f t="shared" si="13"/>
        <v>0</v>
      </c>
      <c r="AG41" s="13">
        <f t="shared" si="14"/>
        <v>0</v>
      </c>
      <c r="AH41" s="4">
        <f t="shared" si="8"/>
        <v>0</v>
      </c>
    </row>
    <row r="42" spans="1:34" s="78" customFormat="1" x14ac:dyDescent="0.2">
      <c r="A42" s="79">
        <v>44244</v>
      </c>
      <c r="B42" s="77" t="s">
        <v>26</v>
      </c>
      <c r="C42" s="5">
        <v>100</v>
      </c>
      <c r="D42" s="3">
        <v>100</v>
      </c>
      <c r="E42" s="81">
        <v>12.5</v>
      </c>
      <c r="F42" s="3">
        <v>90.889999999999986</v>
      </c>
      <c r="G42" s="81">
        <v>0.6</v>
      </c>
      <c r="H42" s="5">
        <v>140</v>
      </c>
      <c r="I42" s="10">
        <v>22400</v>
      </c>
      <c r="J42" s="2">
        <v>20000</v>
      </c>
      <c r="K42" s="25">
        <v>18300</v>
      </c>
      <c r="L42" s="10">
        <f t="shared" ref="L42" si="99">AVERAGE(I42:K42)</f>
        <v>20233.333333333332</v>
      </c>
      <c r="M42" s="10">
        <v>20000</v>
      </c>
      <c r="N42" s="80">
        <f t="shared" ref="N42" si="100">M42/L42</f>
        <v>0.98846787479406928</v>
      </c>
      <c r="O42" s="10">
        <v>22700</v>
      </c>
      <c r="P42" s="10">
        <v>23200</v>
      </c>
      <c r="Q42" s="10">
        <v>24400</v>
      </c>
      <c r="R42" s="10">
        <f t="shared" ref="R42" si="101">AVERAGE(O42:Q42)</f>
        <v>23433.333333333332</v>
      </c>
      <c r="S42" s="10">
        <v>20000</v>
      </c>
      <c r="T42" s="80">
        <f t="shared" ref="T42" si="102">S42/R42</f>
        <v>0.8534850640113798</v>
      </c>
      <c r="U42" s="2">
        <v>0</v>
      </c>
      <c r="V42" s="2">
        <v>0</v>
      </c>
      <c r="W42" s="2">
        <v>0</v>
      </c>
      <c r="X42" s="2">
        <f t="shared" si="9"/>
        <v>0</v>
      </c>
      <c r="Y42" s="2">
        <f t="shared" si="10"/>
        <v>0</v>
      </c>
      <c r="Z42" s="13">
        <f t="shared" si="11"/>
        <v>0</v>
      </c>
      <c r="AA42" s="4">
        <f t="shared" si="12"/>
        <v>0</v>
      </c>
      <c r="AB42" s="2">
        <v>0</v>
      </c>
      <c r="AC42" s="2">
        <v>0</v>
      </c>
      <c r="AD42" s="2">
        <v>0</v>
      </c>
      <c r="AE42" s="2">
        <f t="shared" si="7"/>
        <v>0</v>
      </c>
      <c r="AF42" s="2">
        <f t="shared" si="13"/>
        <v>0</v>
      </c>
      <c r="AG42" s="13">
        <f t="shared" si="14"/>
        <v>0</v>
      </c>
      <c r="AH42" s="4">
        <f t="shared" si="8"/>
        <v>0</v>
      </c>
    </row>
    <row r="43" spans="1:34" s="78" customFormat="1" x14ac:dyDescent="0.2">
      <c r="A43" s="79">
        <v>44246</v>
      </c>
      <c r="B43" s="77" t="s">
        <v>26</v>
      </c>
      <c r="C43" s="5">
        <v>100</v>
      </c>
      <c r="D43" s="3">
        <v>100</v>
      </c>
      <c r="E43" s="81">
        <v>12.5</v>
      </c>
      <c r="F43" s="3">
        <v>94.454000000000008</v>
      </c>
      <c r="G43" s="81">
        <v>0.6</v>
      </c>
      <c r="H43" s="5">
        <v>140</v>
      </c>
      <c r="I43" s="10">
        <v>22400</v>
      </c>
      <c r="J43" s="2">
        <v>20500</v>
      </c>
      <c r="K43" s="25">
        <v>26700</v>
      </c>
      <c r="L43" s="10">
        <f t="shared" ref="L43:L44" si="103">AVERAGE(I43:K43)</f>
        <v>23200</v>
      </c>
      <c r="M43" s="10">
        <v>20000</v>
      </c>
      <c r="N43" s="80">
        <f t="shared" ref="N43:N44" si="104">M43/L43</f>
        <v>0.86206896551724133</v>
      </c>
      <c r="O43" s="10">
        <v>19700</v>
      </c>
      <c r="P43" s="10">
        <v>20800</v>
      </c>
      <c r="Q43" s="10">
        <v>19600</v>
      </c>
      <c r="R43" s="10">
        <f t="shared" ref="R43:R44" si="105">AVERAGE(O43:Q43)</f>
        <v>20033.333333333332</v>
      </c>
      <c r="S43" s="10">
        <v>20000</v>
      </c>
      <c r="T43" s="80">
        <f t="shared" ref="T43:T44" si="106">S43/R43</f>
        <v>0.9983361064891848</v>
      </c>
      <c r="U43" s="2">
        <v>0</v>
      </c>
      <c r="V43" s="2">
        <v>0</v>
      </c>
      <c r="W43" s="2">
        <v>0</v>
      </c>
      <c r="X43" s="2">
        <f t="shared" si="9"/>
        <v>0</v>
      </c>
      <c r="Y43" s="2">
        <f t="shared" si="10"/>
        <v>0</v>
      </c>
      <c r="Z43" s="13">
        <f t="shared" si="11"/>
        <v>0</v>
      </c>
      <c r="AA43" s="4">
        <f t="shared" si="12"/>
        <v>0</v>
      </c>
      <c r="AB43" s="2">
        <v>0</v>
      </c>
      <c r="AC43" s="2">
        <v>0</v>
      </c>
      <c r="AD43" s="2">
        <v>0</v>
      </c>
      <c r="AE43" s="2">
        <f t="shared" si="7"/>
        <v>0</v>
      </c>
      <c r="AF43" s="2">
        <f t="shared" si="13"/>
        <v>0</v>
      </c>
      <c r="AG43" s="13">
        <f t="shared" si="14"/>
        <v>0</v>
      </c>
      <c r="AH43" s="4">
        <f t="shared" si="8"/>
        <v>0</v>
      </c>
    </row>
    <row r="44" spans="1:34" s="78" customFormat="1" x14ac:dyDescent="0.2">
      <c r="A44" s="79">
        <v>44249</v>
      </c>
      <c r="B44" s="77" t="s">
        <v>26</v>
      </c>
      <c r="C44" s="5">
        <v>100</v>
      </c>
      <c r="D44" s="3">
        <v>100</v>
      </c>
      <c r="E44" s="81">
        <v>12.5</v>
      </c>
      <c r="F44" s="3">
        <v>100.98700000000001</v>
      </c>
      <c r="G44" s="81">
        <v>0.6</v>
      </c>
      <c r="H44" s="5">
        <v>140</v>
      </c>
      <c r="I44" s="10">
        <v>21400</v>
      </c>
      <c r="J44" s="2">
        <v>21400</v>
      </c>
      <c r="K44" s="25">
        <v>24400</v>
      </c>
      <c r="L44" s="10">
        <f t="shared" si="103"/>
        <v>22400</v>
      </c>
      <c r="M44" s="10">
        <v>20000</v>
      </c>
      <c r="N44" s="80">
        <f t="shared" si="104"/>
        <v>0.8928571428571429</v>
      </c>
      <c r="O44" s="10">
        <v>23400</v>
      </c>
      <c r="P44" s="10">
        <v>23200</v>
      </c>
      <c r="Q44" s="10">
        <v>27200</v>
      </c>
      <c r="R44" s="10">
        <f t="shared" si="105"/>
        <v>24600</v>
      </c>
      <c r="S44" s="10">
        <v>20000</v>
      </c>
      <c r="T44" s="80">
        <f t="shared" si="106"/>
        <v>0.81300813008130079</v>
      </c>
      <c r="U44" s="2">
        <v>0</v>
      </c>
      <c r="V44" s="2">
        <v>0</v>
      </c>
      <c r="W44" s="2">
        <v>0</v>
      </c>
      <c r="X44" s="2">
        <f t="shared" si="9"/>
        <v>0</v>
      </c>
      <c r="Y44" s="2">
        <f t="shared" si="10"/>
        <v>0</v>
      </c>
      <c r="Z44" s="13">
        <f t="shared" si="11"/>
        <v>0</v>
      </c>
      <c r="AA44" s="4">
        <f t="shared" si="12"/>
        <v>0</v>
      </c>
      <c r="AB44" s="2">
        <v>0</v>
      </c>
      <c r="AC44" s="2">
        <v>0</v>
      </c>
      <c r="AD44" s="2">
        <v>0</v>
      </c>
      <c r="AE44" s="2">
        <f t="shared" si="7"/>
        <v>0</v>
      </c>
      <c r="AF44" s="2">
        <f t="shared" si="13"/>
        <v>0</v>
      </c>
      <c r="AG44" s="13">
        <f t="shared" si="14"/>
        <v>0</v>
      </c>
      <c r="AH44" s="4">
        <f t="shared" si="8"/>
        <v>0</v>
      </c>
    </row>
    <row r="45" spans="1:34" s="78" customFormat="1" x14ac:dyDescent="0.2">
      <c r="A45" s="79">
        <v>44251</v>
      </c>
      <c r="B45" s="77" t="s">
        <v>26</v>
      </c>
      <c r="C45" s="5">
        <v>100</v>
      </c>
      <c r="D45" s="3">
        <v>100</v>
      </c>
      <c r="E45" s="81">
        <v>12.5</v>
      </c>
      <c r="F45" s="3">
        <v>98.293000000000021</v>
      </c>
      <c r="G45" s="81">
        <v>0.6</v>
      </c>
      <c r="H45" s="5">
        <v>140</v>
      </c>
      <c r="I45" s="10">
        <v>21400</v>
      </c>
      <c r="J45" s="2">
        <v>21400</v>
      </c>
      <c r="K45" s="25">
        <v>24400</v>
      </c>
      <c r="L45" s="10">
        <f t="shared" ref="L45" si="107">AVERAGE(I45:K45)</f>
        <v>22400</v>
      </c>
      <c r="M45" s="10">
        <v>20000</v>
      </c>
      <c r="N45" s="80">
        <f t="shared" ref="N45" si="108">M45/L45</f>
        <v>0.8928571428571429</v>
      </c>
      <c r="O45" s="10">
        <v>23400</v>
      </c>
      <c r="P45" s="10">
        <v>23200</v>
      </c>
      <c r="Q45" s="10">
        <v>27200</v>
      </c>
      <c r="R45" s="10">
        <f t="shared" ref="R45" si="109">AVERAGE(O45:Q45)</f>
        <v>24600</v>
      </c>
      <c r="S45" s="10">
        <v>20000</v>
      </c>
      <c r="T45" s="80">
        <f t="shared" ref="T45" si="110">S45/R45</f>
        <v>0.81300813008130079</v>
      </c>
      <c r="U45" s="2">
        <v>0</v>
      </c>
      <c r="V45" s="2">
        <v>0</v>
      </c>
      <c r="W45" s="2">
        <v>0</v>
      </c>
      <c r="X45" s="2">
        <f t="shared" si="9"/>
        <v>0</v>
      </c>
      <c r="Y45" s="2">
        <f t="shared" si="10"/>
        <v>0</v>
      </c>
      <c r="Z45" s="13">
        <f t="shared" si="11"/>
        <v>0</v>
      </c>
      <c r="AA45" s="4">
        <f t="shared" si="12"/>
        <v>0</v>
      </c>
      <c r="AB45" s="2">
        <v>0</v>
      </c>
      <c r="AC45" s="2">
        <v>0</v>
      </c>
      <c r="AD45" s="2">
        <v>0</v>
      </c>
      <c r="AE45" s="2">
        <f t="shared" si="7"/>
        <v>0</v>
      </c>
      <c r="AF45" s="2">
        <f t="shared" si="13"/>
        <v>0</v>
      </c>
      <c r="AG45" s="13">
        <f t="shared" si="14"/>
        <v>0</v>
      </c>
      <c r="AH45" s="4">
        <f t="shared" si="8"/>
        <v>0</v>
      </c>
    </row>
    <row r="46" spans="1:34" s="78" customFormat="1" x14ac:dyDescent="0.2">
      <c r="A46" s="79">
        <v>44253</v>
      </c>
      <c r="B46" s="77" t="s">
        <v>26</v>
      </c>
      <c r="C46" s="5">
        <v>100</v>
      </c>
      <c r="D46" s="3">
        <v>100</v>
      </c>
      <c r="E46" s="81">
        <v>12.5</v>
      </c>
      <c r="F46" s="3">
        <v>98.307000000000002</v>
      </c>
      <c r="G46" s="81">
        <v>0.6</v>
      </c>
      <c r="H46" s="5">
        <v>140</v>
      </c>
      <c r="I46" s="10">
        <v>25400</v>
      </c>
      <c r="J46" s="2">
        <v>24000</v>
      </c>
      <c r="K46" s="25">
        <v>27800</v>
      </c>
      <c r="L46" s="10">
        <f t="shared" ref="L46:L47" si="111">AVERAGE(I46:K46)</f>
        <v>25733.333333333332</v>
      </c>
      <c r="M46" s="10">
        <v>20000</v>
      </c>
      <c r="N46" s="80">
        <f t="shared" ref="N46:N47" si="112">M46/L46</f>
        <v>0.77720207253886009</v>
      </c>
      <c r="O46" s="10">
        <v>22000</v>
      </c>
      <c r="P46" s="10">
        <v>22600</v>
      </c>
      <c r="Q46" s="10">
        <v>21100</v>
      </c>
      <c r="R46" s="10">
        <f t="shared" ref="R46:R47" si="113">AVERAGE(O46:Q46)</f>
        <v>21900</v>
      </c>
      <c r="S46" s="10">
        <v>20000</v>
      </c>
      <c r="T46" s="80">
        <f t="shared" ref="T46:T47" si="114">S46/R46</f>
        <v>0.91324200913242004</v>
      </c>
      <c r="U46" s="2">
        <v>0</v>
      </c>
      <c r="V46" s="2">
        <v>0</v>
      </c>
      <c r="W46" s="2">
        <v>0</v>
      </c>
      <c r="X46" s="2">
        <f t="shared" si="9"/>
        <v>0</v>
      </c>
      <c r="Y46" s="2">
        <f t="shared" si="10"/>
        <v>0</v>
      </c>
      <c r="Z46" s="13">
        <f t="shared" si="11"/>
        <v>0</v>
      </c>
      <c r="AA46" s="4">
        <f t="shared" si="12"/>
        <v>0</v>
      </c>
      <c r="AB46" s="2">
        <v>0</v>
      </c>
      <c r="AC46" s="2">
        <v>0</v>
      </c>
      <c r="AD46" s="2">
        <v>0</v>
      </c>
      <c r="AE46" s="2">
        <f t="shared" si="7"/>
        <v>0</v>
      </c>
      <c r="AF46" s="2">
        <f t="shared" si="13"/>
        <v>0</v>
      </c>
      <c r="AG46" s="13">
        <f t="shared" si="14"/>
        <v>0</v>
      </c>
      <c r="AH46" s="4">
        <f t="shared" si="8"/>
        <v>0</v>
      </c>
    </row>
    <row r="47" spans="1:34" s="78" customFormat="1" x14ac:dyDescent="0.2">
      <c r="A47" s="79">
        <v>44256</v>
      </c>
      <c r="B47" s="77" t="s">
        <v>26</v>
      </c>
      <c r="C47" s="5">
        <v>100</v>
      </c>
      <c r="D47" s="3">
        <v>100</v>
      </c>
      <c r="E47" s="81">
        <v>12.5</v>
      </c>
      <c r="F47" s="3">
        <v>104.334</v>
      </c>
      <c r="G47" s="81">
        <v>0.6</v>
      </c>
      <c r="H47" s="5">
        <v>140</v>
      </c>
      <c r="I47" s="10">
        <v>36100</v>
      </c>
      <c r="J47" s="2">
        <v>25600</v>
      </c>
      <c r="K47" s="25">
        <v>39900</v>
      </c>
      <c r="L47" s="10">
        <f t="shared" si="111"/>
        <v>33866.666666666664</v>
      </c>
      <c r="M47" s="10">
        <v>20000</v>
      </c>
      <c r="N47" s="80">
        <f t="shared" si="112"/>
        <v>0.59055118110236227</v>
      </c>
      <c r="O47" s="10">
        <v>27100</v>
      </c>
      <c r="P47" s="10">
        <v>29900</v>
      </c>
      <c r="Q47" s="10">
        <v>33300</v>
      </c>
      <c r="R47" s="10">
        <f t="shared" si="113"/>
        <v>30100</v>
      </c>
      <c r="S47" s="10">
        <v>20000</v>
      </c>
      <c r="T47" s="80">
        <f t="shared" si="114"/>
        <v>0.66445182724252494</v>
      </c>
      <c r="U47" s="2">
        <v>0</v>
      </c>
      <c r="V47" s="2">
        <v>0</v>
      </c>
      <c r="W47" s="2">
        <v>0</v>
      </c>
      <c r="X47" s="2">
        <f t="shared" si="9"/>
        <v>0</v>
      </c>
      <c r="Y47" s="2">
        <f t="shared" si="10"/>
        <v>0</v>
      </c>
      <c r="Z47" s="13">
        <f t="shared" si="11"/>
        <v>0</v>
      </c>
      <c r="AA47" s="4">
        <f t="shared" si="12"/>
        <v>0</v>
      </c>
      <c r="AB47" s="2">
        <v>0</v>
      </c>
      <c r="AC47" s="2">
        <v>0</v>
      </c>
      <c r="AD47" s="2">
        <v>0</v>
      </c>
      <c r="AE47" s="2">
        <f t="shared" si="7"/>
        <v>0</v>
      </c>
      <c r="AF47" s="2">
        <f t="shared" si="13"/>
        <v>0</v>
      </c>
      <c r="AG47" s="13">
        <f t="shared" si="14"/>
        <v>0</v>
      </c>
      <c r="AH47" s="4">
        <f t="shared" si="8"/>
        <v>0</v>
      </c>
    </row>
    <row r="48" spans="1:34" s="78" customFormat="1" x14ac:dyDescent="0.2">
      <c r="A48" s="79">
        <v>44258</v>
      </c>
      <c r="B48" s="77" t="s">
        <v>26</v>
      </c>
      <c r="C48" s="5">
        <v>100</v>
      </c>
      <c r="D48" s="3">
        <v>100</v>
      </c>
      <c r="E48" s="81">
        <v>12.5</v>
      </c>
      <c r="F48" s="3">
        <v>99.454999999999984</v>
      </c>
      <c r="G48" s="81">
        <v>0.6</v>
      </c>
      <c r="H48" s="5">
        <v>140</v>
      </c>
      <c r="I48" s="10">
        <v>36100</v>
      </c>
      <c r="J48" s="2">
        <v>25600</v>
      </c>
      <c r="K48" s="25">
        <v>39900</v>
      </c>
      <c r="L48" s="10">
        <f t="shared" ref="L48" si="115">AVERAGE(I48:K48)</f>
        <v>33866.666666666664</v>
      </c>
      <c r="M48" s="10">
        <v>20000</v>
      </c>
      <c r="N48" s="80">
        <f t="shared" ref="N48" si="116">M48/L48</f>
        <v>0.59055118110236227</v>
      </c>
      <c r="O48" s="10">
        <v>27100</v>
      </c>
      <c r="P48" s="10">
        <v>29900</v>
      </c>
      <c r="Q48" s="10">
        <v>33300</v>
      </c>
      <c r="R48" s="10">
        <f t="shared" ref="R48" si="117">AVERAGE(O48:Q48)</f>
        <v>30100</v>
      </c>
      <c r="S48" s="10">
        <v>20000</v>
      </c>
      <c r="T48" s="80">
        <f t="shared" ref="T48" si="118">S48/R48</f>
        <v>0.66445182724252494</v>
      </c>
      <c r="U48" s="2">
        <v>0</v>
      </c>
      <c r="V48" s="2">
        <v>0</v>
      </c>
      <c r="W48" s="2">
        <v>0</v>
      </c>
      <c r="X48" s="2">
        <f t="shared" si="9"/>
        <v>0</v>
      </c>
      <c r="Y48" s="2">
        <f t="shared" si="10"/>
        <v>0</v>
      </c>
      <c r="Z48" s="13">
        <f t="shared" si="11"/>
        <v>0</v>
      </c>
      <c r="AA48" s="4">
        <f t="shared" si="12"/>
        <v>0</v>
      </c>
      <c r="AB48" s="2">
        <v>0</v>
      </c>
      <c r="AC48" s="2">
        <v>0</v>
      </c>
      <c r="AD48" s="2">
        <v>0</v>
      </c>
      <c r="AE48" s="2">
        <f t="shared" si="7"/>
        <v>0</v>
      </c>
      <c r="AF48" s="2">
        <f t="shared" si="13"/>
        <v>0</v>
      </c>
      <c r="AG48" s="13">
        <f t="shared" si="14"/>
        <v>0</v>
      </c>
      <c r="AH48" s="4">
        <f t="shared" si="8"/>
        <v>0</v>
      </c>
    </row>
    <row r="49" spans="1:34" s="78" customFormat="1" x14ac:dyDescent="0.2">
      <c r="A49" s="79">
        <v>44260</v>
      </c>
      <c r="B49" s="77" t="s">
        <v>26</v>
      </c>
      <c r="C49" s="5">
        <v>100</v>
      </c>
      <c r="D49" s="3">
        <v>100</v>
      </c>
      <c r="E49" s="81">
        <v>12.5</v>
      </c>
      <c r="F49" s="3">
        <v>99.753</v>
      </c>
      <c r="G49" s="81">
        <v>0.6</v>
      </c>
      <c r="H49" s="5">
        <v>140</v>
      </c>
      <c r="I49" s="10">
        <v>26900</v>
      </c>
      <c r="J49" s="2">
        <v>23300</v>
      </c>
      <c r="K49" s="25">
        <v>32900</v>
      </c>
      <c r="L49" s="10">
        <f t="shared" ref="L49:L50" si="119">AVERAGE(I49:K49)</f>
        <v>27700</v>
      </c>
      <c r="M49" s="10">
        <v>20000</v>
      </c>
      <c r="N49" s="80">
        <f t="shared" ref="N49:N50" si="120">M49/L49</f>
        <v>0.72202166064981954</v>
      </c>
      <c r="O49" s="10">
        <v>22000</v>
      </c>
      <c r="P49" s="10">
        <v>24000</v>
      </c>
      <c r="Q49" s="10">
        <v>27800</v>
      </c>
      <c r="R49" s="10">
        <f t="shared" ref="R49:R50" si="121">AVERAGE(O49:Q49)</f>
        <v>24600</v>
      </c>
      <c r="S49" s="10">
        <v>20000</v>
      </c>
      <c r="T49" s="80">
        <f t="shared" ref="T49:T50" si="122">S49/R49</f>
        <v>0.81300813008130079</v>
      </c>
      <c r="U49" s="2">
        <v>5</v>
      </c>
      <c r="V49" s="2">
        <v>0</v>
      </c>
      <c r="W49" s="2">
        <v>0</v>
      </c>
      <c r="X49" s="2">
        <f t="shared" si="9"/>
        <v>1.2033694344163659</v>
      </c>
      <c r="Y49" s="2">
        <f t="shared" si="10"/>
        <v>2.0842970006845696</v>
      </c>
      <c r="Z49" s="13">
        <f t="shared" si="11"/>
        <v>5.816326098542306</v>
      </c>
      <c r="AA49" s="4">
        <f t="shared" si="12"/>
        <v>10.074172316064137</v>
      </c>
      <c r="AB49" s="2">
        <v>0</v>
      </c>
      <c r="AC49" s="2">
        <v>5</v>
      </c>
      <c r="AD49" s="2">
        <v>0</v>
      </c>
      <c r="AE49" s="2">
        <f t="shared" si="7"/>
        <v>1.3550135501355014</v>
      </c>
      <c r="AF49" s="2">
        <f t="shared" si="13"/>
        <v>2.3469523137789663</v>
      </c>
      <c r="AG49" s="13">
        <f t="shared" si="14"/>
        <v>6.549277761366743</v>
      </c>
      <c r="AH49" s="4">
        <f t="shared" si="8"/>
        <v>11.343681835568155</v>
      </c>
    </row>
    <row r="50" spans="1:34" s="78" customFormat="1" x14ac:dyDescent="0.2">
      <c r="A50" s="79">
        <v>44263</v>
      </c>
      <c r="B50" s="77" t="s">
        <v>26</v>
      </c>
      <c r="C50" s="5">
        <v>100</v>
      </c>
      <c r="D50" s="3">
        <v>100</v>
      </c>
      <c r="E50" s="81">
        <v>12.5</v>
      </c>
      <c r="F50" s="3">
        <v>87.786999999999992</v>
      </c>
      <c r="G50" s="81">
        <v>0.6</v>
      </c>
      <c r="H50" s="5">
        <v>140</v>
      </c>
      <c r="I50" s="10">
        <v>25000</v>
      </c>
      <c r="J50" s="2">
        <v>28400</v>
      </c>
      <c r="K50" s="25">
        <v>27300</v>
      </c>
      <c r="L50" s="10">
        <f t="shared" si="119"/>
        <v>26900</v>
      </c>
      <c r="M50" s="10">
        <v>20000</v>
      </c>
      <c r="N50" s="80">
        <f t="shared" si="120"/>
        <v>0.74349442379182151</v>
      </c>
      <c r="O50" s="10">
        <v>18700</v>
      </c>
      <c r="P50" s="10">
        <v>19600</v>
      </c>
      <c r="Q50" s="10">
        <v>21000</v>
      </c>
      <c r="R50" s="10">
        <f t="shared" si="121"/>
        <v>19766.666666666668</v>
      </c>
      <c r="S50" s="10">
        <v>20000</v>
      </c>
      <c r="T50" s="80">
        <f t="shared" si="122"/>
        <v>1.0118043844856661</v>
      </c>
      <c r="U50" s="2">
        <v>50</v>
      </c>
      <c r="V50" s="2">
        <v>5</v>
      </c>
      <c r="W50" s="2">
        <v>5</v>
      </c>
      <c r="X50" s="2">
        <f t="shared" si="9"/>
        <v>14.869888475836429</v>
      </c>
      <c r="Y50" s="2">
        <f t="shared" si="10"/>
        <v>19.316551757273725</v>
      </c>
      <c r="Z50" s="13">
        <f t="shared" si="11"/>
        <v>81.668248318491592</v>
      </c>
      <c r="AA50" s="4">
        <f t="shared" si="12"/>
        <v>106.09016658958424</v>
      </c>
      <c r="AB50" s="2">
        <v>5</v>
      </c>
      <c r="AC50" s="2">
        <v>50</v>
      </c>
      <c r="AD50" s="2">
        <v>50</v>
      </c>
      <c r="AE50" s="2">
        <f t="shared" si="7"/>
        <v>35.413153456998316</v>
      </c>
      <c r="AF50" s="2">
        <f t="shared" si="13"/>
        <v>26.287449018751932</v>
      </c>
      <c r="AG50" s="13">
        <f t="shared" si="14"/>
        <v>194.49575664045494</v>
      </c>
      <c r="AH50" s="4">
        <f t="shared" si="8"/>
        <v>144.37565672477987</v>
      </c>
    </row>
    <row r="51" spans="1:34" s="78" customFormat="1" x14ac:dyDescent="0.2">
      <c r="A51" s="79">
        <v>44265</v>
      </c>
      <c r="B51" s="77" t="s">
        <v>26</v>
      </c>
      <c r="C51" s="5">
        <v>100</v>
      </c>
      <c r="D51" s="3">
        <v>100</v>
      </c>
      <c r="E51" s="81">
        <v>12.5</v>
      </c>
      <c r="F51" s="3">
        <v>84.391999999999996</v>
      </c>
      <c r="G51" s="81">
        <v>0.6</v>
      </c>
      <c r="H51" s="5">
        <v>140</v>
      </c>
      <c r="I51" s="10">
        <v>25000</v>
      </c>
      <c r="J51" s="2">
        <v>28400</v>
      </c>
      <c r="K51" s="25">
        <v>27300</v>
      </c>
      <c r="L51" s="10">
        <f t="shared" ref="L51" si="123">AVERAGE(I51:K51)</f>
        <v>26900</v>
      </c>
      <c r="M51" s="10">
        <v>20000</v>
      </c>
      <c r="N51" s="80">
        <f t="shared" ref="N51" si="124">M51/L51</f>
        <v>0.74349442379182151</v>
      </c>
      <c r="O51" s="10">
        <v>18700</v>
      </c>
      <c r="P51" s="10">
        <v>19600</v>
      </c>
      <c r="Q51" s="10">
        <v>21000</v>
      </c>
      <c r="R51" s="10">
        <f t="shared" ref="R51" si="125">AVERAGE(O51:Q51)</f>
        <v>19766.666666666668</v>
      </c>
      <c r="S51" s="10">
        <v>20000</v>
      </c>
      <c r="T51" s="80">
        <f t="shared" ref="T51" si="126">S51/R51</f>
        <v>1.0118043844856661</v>
      </c>
      <c r="U51" s="2">
        <v>5</v>
      </c>
      <c r="V51" s="2">
        <v>5</v>
      </c>
      <c r="W51" s="2">
        <v>0</v>
      </c>
      <c r="X51" s="2">
        <f t="shared" si="9"/>
        <v>2.4783147459727384</v>
      </c>
      <c r="Y51" s="2">
        <f t="shared" si="10"/>
        <v>2.1462835285859692</v>
      </c>
      <c r="Z51" s="13">
        <f t="shared" si="11"/>
        <v>14.158945783043064</v>
      </c>
      <c r="AA51" s="4">
        <f t="shared" si="12"/>
        <v>12.262006738921844</v>
      </c>
      <c r="AB51" s="2">
        <v>5</v>
      </c>
      <c r="AC51" s="2">
        <v>5</v>
      </c>
      <c r="AD51" s="2">
        <v>5</v>
      </c>
      <c r="AE51" s="2">
        <f t="shared" si="7"/>
        <v>5.0590219224283306</v>
      </c>
      <c r="AF51" s="2">
        <f t="shared" si="13"/>
        <v>0</v>
      </c>
      <c r="AG51" s="13">
        <f t="shared" si="14"/>
        <v>28.902873305857728</v>
      </c>
      <c r="AH51" s="4">
        <f t="shared" si="8"/>
        <v>0</v>
      </c>
    </row>
    <row r="52" spans="1:34" s="78" customFormat="1" x14ac:dyDescent="0.2">
      <c r="A52" s="79">
        <v>44267</v>
      </c>
      <c r="B52" s="77" t="s">
        <v>26</v>
      </c>
      <c r="C52" s="5">
        <v>100</v>
      </c>
      <c r="D52" s="3">
        <v>100</v>
      </c>
      <c r="E52" s="81">
        <v>12.5</v>
      </c>
      <c r="F52" s="3">
        <v>98.227000000000004</v>
      </c>
      <c r="G52" s="81">
        <v>0.6</v>
      </c>
      <c r="H52" s="5">
        <v>140</v>
      </c>
      <c r="I52" s="10">
        <v>29600</v>
      </c>
      <c r="J52" s="2">
        <v>30100</v>
      </c>
      <c r="K52" s="25">
        <v>34500</v>
      </c>
      <c r="L52" s="10">
        <f t="shared" ref="L52:L53" si="127">AVERAGE(I52:K52)</f>
        <v>31400</v>
      </c>
      <c r="M52" s="10">
        <v>20000</v>
      </c>
      <c r="N52" s="80">
        <f t="shared" ref="N52:N53" si="128">M52/L52</f>
        <v>0.63694267515923564</v>
      </c>
      <c r="O52" s="10">
        <v>25000</v>
      </c>
      <c r="P52" s="10">
        <v>25400</v>
      </c>
      <c r="Q52" s="10">
        <v>33000</v>
      </c>
      <c r="R52" s="10">
        <f t="shared" ref="R52:R53" si="129">AVERAGE(O52:Q52)</f>
        <v>27800</v>
      </c>
      <c r="S52" s="10">
        <v>20000</v>
      </c>
      <c r="T52" s="80">
        <f t="shared" ref="T52:T53" si="130">S52/R52</f>
        <v>0.71942446043165464</v>
      </c>
      <c r="U52" s="2">
        <v>0</v>
      </c>
      <c r="V52" s="2">
        <v>0</v>
      </c>
      <c r="W52" s="2">
        <v>0</v>
      </c>
      <c r="X52" s="2">
        <f t="shared" si="9"/>
        <v>0</v>
      </c>
      <c r="Y52" s="2">
        <f t="shared" si="10"/>
        <v>0</v>
      </c>
      <c r="Z52" s="13">
        <f t="shared" si="11"/>
        <v>0</v>
      </c>
      <c r="AA52" s="4">
        <f t="shared" si="12"/>
        <v>0</v>
      </c>
      <c r="AB52" s="2">
        <v>5</v>
      </c>
      <c r="AC52" s="2">
        <v>5</v>
      </c>
      <c r="AD52" s="2">
        <v>0</v>
      </c>
      <c r="AE52" s="2">
        <f t="shared" si="7"/>
        <v>2.3980815347721824</v>
      </c>
      <c r="AF52" s="2">
        <f t="shared" si="13"/>
        <v>2.0767995294590853</v>
      </c>
      <c r="AG52" s="13">
        <f t="shared" si="14"/>
        <v>11.770876468146106</v>
      </c>
      <c r="AH52" s="4">
        <f t="shared" si="8"/>
        <v>10.193878046222979</v>
      </c>
    </row>
    <row r="53" spans="1:34" s="78" customFormat="1" x14ac:dyDescent="0.2">
      <c r="A53" s="79">
        <v>44270</v>
      </c>
      <c r="B53" s="77" t="s">
        <v>26</v>
      </c>
      <c r="C53" s="5">
        <v>100</v>
      </c>
      <c r="D53" s="3">
        <v>100</v>
      </c>
      <c r="E53" s="81">
        <v>12.5</v>
      </c>
      <c r="F53" s="3">
        <v>85.182999999999993</v>
      </c>
      <c r="G53" s="81">
        <v>0.6</v>
      </c>
      <c r="H53" s="5">
        <v>140</v>
      </c>
      <c r="I53" s="10">
        <v>23400</v>
      </c>
      <c r="J53" s="2">
        <v>21600</v>
      </c>
      <c r="K53" s="25">
        <v>28600</v>
      </c>
      <c r="L53" s="10">
        <f t="shared" si="127"/>
        <v>24533.333333333332</v>
      </c>
      <c r="M53" s="10">
        <v>20000</v>
      </c>
      <c r="N53" s="80">
        <f t="shared" si="128"/>
        <v>0.81521739130434789</v>
      </c>
      <c r="O53" s="10">
        <v>20200</v>
      </c>
      <c r="P53" s="10">
        <v>20200</v>
      </c>
      <c r="Q53" s="10">
        <v>20700</v>
      </c>
      <c r="R53" s="10">
        <f t="shared" si="129"/>
        <v>20366.666666666668</v>
      </c>
      <c r="S53" s="10">
        <v>20000</v>
      </c>
      <c r="T53" s="80">
        <f t="shared" si="130"/>
        <v>0.98199672667757765</v>
      </c>
      <c r="U53" s="2">
        <v>0</v>
      </c>
      <c r="V53" s="2">
        <v>0</v>
      </c>
      <c r="W53" s="2">
        <v>0</v>
      </c>
      <c r="X53" s="2">
        <f t="shared" si="9"/>
        <v>0</v>
      </c>
      <c r="Y53" s="2">
        <f t="shared" si="10"/>
        <v>0</v>
      </c>
      <c r="Z53" s="13">
        <f t="shared" si="11"/>
        <v>0</v>
      </c>
      <c r="AA53" s="4">
        <f t="shared" si="12"/>
        <v>0</v>
      </c>
      <c r="AB53" s="2">
        <v>0</v>
      </c>
      <c r="AC53" s="2">
        <v>0</v>
      </c>
      <c r="AD53" s="2">
        <v>0</v>
      </c>
      <c r="AE53" s="2">
        <f t="shared" si="7"/>
        <v>0</v>
      </c>
      <c r="AF53" s="2">
        <f t="shared" si="13"/>
        <v>0</v>
      </c>
      <c r="AG53" s="13">
        <f t="shared" si="14"/>
        <v>0</v>
      </c>
      <c r="AH53" s="4">
        <f t="shared" si="8"/>
        <v>0</v>
      </c>
    </row>
    <row r="54" spans="1:34" s="78" customFormat="1" x14ac:dyDescent="0.2">
      <c r="A54" s="79">
        <v>44272</v>
      </c>
      <c r="B54" s="77" t="s">
        <v>26</v>
      </c>
      <c r="C54" s="5">
        <v>100</v>
      </c>
      <c r="D54" s="3">
        <v>100</v>
      </c>
      <c r="E54" s="81">
        <v>12.5</v>
      </c>
      <c r="F54" s="3">
        <v>92.455999999999989</v>
      </c>
      <c r="G54" s="81">
        <v>0.6</v>
      </c>
      <c r="H54" s="5">
        <v>140</v>
      </c>
      <c r="I54" s="10">
        <v>23400</v>
      </c>
      <c r="J54" s="2">
        <v>21600</v>
      </c>
      <c r="K54" s="25">
        <v>28600</v>
      </c>
      <c r="L54" s="10">
        <f t="shared" ref="L54:L55" si="131">AVERAGE(I54:K54)</f>
        <v>24533.333333333332</v>
      </c>
      <c r="M54" s="10">
        <v>20000</v>
      </c>
      <c r="N54" s="80">
        <f t="shared" ref="N54:N55" si="132">M54/L54</f>
        <v>0.81521739130434789</v>
      </c>
      <c r="O54" s="10">
        <v>20200</v>
      </c>
      <c r="P54" s="10">
        <v>20200</v>
      </c>
      <c r="Q54" s="10">
        <v>20700</v>
      </c>
      <c r="R54" s="10">
        <f t="shared" ref="R54:R55" si="133">AVERAGE(O54:Q54)</f>
        <v>20366.666666666668</v>
      </c>
      <c r="S54" s="10">
        <v>20000</v>
      </c>
      <c r="T54" s="80">
        <f t="shared" ref="T54:T55" si="134">S54/R54</f>
        <v>0.98199672667757765</v>
      </c>
      <c r="U54" s="2">
        <v>0</v>
      </c>
      <c r="V54" s="2">
        <v>0</v>
      </c>
      <c r="W54" s="2">
        <v>0</v>
      </c>
      <c r="X54" s="2">
        <f t="shared" si="9"/>
        <v>0</v>
      </c>
      <c r="Y54" s="2">
        <f t="shared" si="10"/>
        <v>0</v>
      </c>
      <c r="Z54" s="13">
        <f t="shared" si="11"/>
        <v>0</v>
      </c>
      <c r="AA54" s="4">
        <f t="shared" si="12"/>
        <v>0</v>
      </c>
      <c r="AB54" s="2">
        <v>0</v>
      </c>
      <c r="AC54" s="2">
        <v>0</v>
      </c>
      <c r="AD54" s="2">
        <v>0</v>
      </c>
      <c r="AE54" s="2">
        <f t="shared" si="7"/>
        <v>0</v>
      </c>
      <c r="AF54" s="2">
        <f t="shared" si="13"/>
        <v>0</v>
      </c>
      <c r="AG54" s="13">
        <f t="shared" si="14"/>
        <v>0</v>
      </c>
      <c r="AH54" s="4">
        <f t="shared" si="8"/>
        <v>0</v>
      </c>
    </row>
    <row r="55" spans="1:34" s="78" customFormat="1" x14ac:dyDescent="0.2">
      <c r="A55" s="79">
        <v>44277</v>
      </c>
      <c r="B55" s="77" t="s">
        <v>26</v>
      </c>
      <c r="C55" s="5">
        <v>100</v>
      </c>
      <c r="D55" s="3">
        <v>100</v>
      </c>
      <c r="E55" s="81">
        <v>12.5</v>
      </c>
      <c r="F55" s="3">
        <v>97.445999999999998</v>
      </c>
      <c r="G55" s="81">
        <v>0.6</v>
      </c>
      <c r="H55" s="5">
        <v>140</v>
      </c>
      <c r="I55" s="10">
        <v>24300</v>
      </c>
      <c r="J55" s="2">
        <v>22900</v>
      </c>
      <c r="K55" s="25">
        <v>25000</v>
      </c>
      <c r="L55" s="10">
        <f t="shared" si="131"/>
        <v>24066.666666666668</v>
      </c>
      <c r="M55" s="10">
        <v>20000</v>
      </c>
      <c r="N55" s="80">
        <f t="shared" si="132"/>
        <v>0.83102493074792239</v>
      </c>
      <c r="O55" s="10">
        <v>20300</v>
      </c>
      <c r="P55" s="10">
        <v>20500</v>
      </c>
      <c r="Q55" s="10">
        <v>25800</v>
      </c>
      <c r="R55" s="10">
        <f t="shared" si="133"/>
        <v>22200</v>
      </c>
      <c r="S55" s="10">
        <v>20000</v>
      </c>
      <c r="T55" s="80">
        <f t="shared" si="134"/>
        <v>0.90090090090090091</v>
      </c>
      <c r="U55" s="2">
        <v>0</v>
      </c>
      <c r="V55" s="2">
        <v>0</v>
      </c>
      <c r="W55" s="2">
        <v>0</v>
      </c>
      <c r="X55" s="2">
        <f t="shared" si="9"/>
        <v>0</v>
      </c>
      <c r="Y55" s="2">
        <f t="shared" si="10"/>
        <v>0</v>
      </c>
      <c r="Z55" s="13">
        <f t="shared" si="11"/>
        <v>0</v>
      </c>
      <c r="AA55" s="4">
        <f t="shared" si="12"/>
        <v>0</v>
      </c>
      <c r="AB55" s="2">
        <v>0</v>
      </c>
      <c r="AC55" s="2">
        <v>0</v>
      </c>
      <c r="AD55" s="2">
        <v>0</v>
      </c>
      <c r="AE55" s="2">
        <f t="shared" si="7"/>
        <v>0</v>
      </c>
      <c r="AF55" s="2">
        <f t="shared" si="13"/>
        <v>0</v>
      </c>
      <c r="AG55" s="13">
        <f t="shared" si="14"/>
        <v>0</v>
      </c>
      <c r="AH55" s="4">
        <f t="shared" si="8"/>
        <v>0</v>
      </c>
    </row>
    <row r="56" spans="1:34" s="78" customFormat="1" x14ac:dyDescent="0.2">
      <c r="A56" s="79">
        <v>44279</v>
      </c>
      <c r="B56" s="77" t="s">
        <v>26</v>
      </c>
      <c r="C56" s="5">
        <v>100</v>
      </c>
      <c r="D56" s="3">
        <v>100</v>
      </c>
      <c r="E56" s="81">
        <v>12.5</v>
      </c>
      <c r="F56" s="3">
        <v>101.16500000000001</v>
      </c>
      <c r="G56" s="81">
        <v>0.6</v>
      </c>
      <c r="H56" s="5">
        <v>140</v>
      </c>
      <c r="I56" s="10">
        <v>24300</v>
      </c>
      <c r="J56" s="2">
        <v>22900</v>
      </c>
      <c r="K56" s="25">
        <v>25000</v>
      </c>
      <c r="L56" s="10">
        <f t="shared" ref="L56" si="135">AVERAGE(I56:K56)</f>
        <v>24066.666666666668</v>
      </c>
      <c r="M56" s="10">
        <v>20000</v>
      </c>
      <c r="N56" s="80">
        <f t="shared" ref="N56" si="136">M56/L56</f>
        <v>0.83102493074792239</v>
      </c>
      <c r="O56" s="10">
        <v>20300</v>
      </c>
      <c r="P56" s="10">
        <v>20500</v>
      </c>
      <c r="Q56" s="10">
        <v>25800</v>
      </c>
      <c r="R56" s="10">
        <f t="shared" ref="R56" si="137">AVERAGE(O56:Q56)</f>
        <v>22200</v>
      </c>
      <c r="S56" s="10">
        <v>20000</v>
      </c>
      <c r="T56" s="80">
        <f t="shared" ref="T56" si="138">S56/R56</f>
        <v>0.90090090090090091</v>
      </c>
      <c r="U56" s="2">
        <v>50</v>
      </c>
      <c r="V56" s="2">
        <v>50</v>
      </c>
      <c r="W56" s="2">
        <v>50</v>
      </c>
      <c r="X56" s="2">
        <f t="shared" si="9"/>
        <v>41.551246537396118</v>
      </c>
      <c r="Y56" s="2">
        <f t="shared" si="10"/>
        <v>0</v>
      </c>
      <c r="Z56" s="13">
        <f t="shared" si="11"/>
        <v>198.02932559074196</v>
      </c>
      <c r="AA56" s="4">
        <f t="shared" si="12"/>
        <v>0</v>
      </c>
      <c r="AB56" s="2">
        <v>50</v>
      </c>
      <c r="AC56" s="2">
        <v>50</v>
      </c>
      <c r="AD56" s="2">
        <v>50</v>
      </c>
      <c r="AE56" s="2">
        <f t="shared" si="7"/>
        <v>45.045045045045043</v>
      </c>
      <c r="AF56" s="2">
        <f t="shared" si="13"/>
        <v>0</v>
      </c>
      <c r="AG56" s="13">
        <f t="shared" si="14"/>
        <v>214.68044005482841</v>
      </c>
      <c r="AH56" s="4">
        <f t="shared" si="8"/>
        <v>0</v>
      </c>
    </row>
    <row r="57" spans="1:34" s="78" customFormat="1" x14ac:dyDescent="0.2">
      <c r="A57" s="79">
        <v>44281</v>
      </c>
      <c r="B57" s="77" t="s">
        <v>26</v>
      </c>
      <c r="C57" s="5">
        <v>100</v>
      </c>
      <c r="D57" s="3">
        <v>100</v>
      </c>
      <c r="E57" s="81">
        <v>12.5</v>
      </c>
      <c r="F57" s="3">
        <v>100.94700000000002</v>
      </c>
      <c r="G57" s="81">
        <v>0.6</v>
      </c>
      <c r="H57" s="5">
        <v>140</v>
      </c>
      <c r="I57" s="10">
        <v>25700</v>
      </c>
      <c r="J57" s="2">
        <v>24800</v>
      </c>
      <c r="K57" s="25">
        <v>30600</v>
      </c>
      <c r="L57" s="10">
        <f t="shared" ref="L57:L58" si="139">AVERAGE(I57:K57)</f>
        <v>27033.333333333332</v>
      </c>
      <c r="M57" s="10">
        <v>20000</v>
      </c>
      <c r="N57" s="80">
        <f t="shared" ref="N57:N58" si="140">M57/L57</f>
        <v>0.73982737361282369</v>
      </c>
      <c r="O57" s="10">
        <v>23800</v>
      </c>
      <c r="P57" s="10">
        <v>19400</v>
      </c>
      <c r="Q57" s="10">
        <v>24300</v>
      </c>
      <c r="R57" s="10">
        <f t="shared" ref="R57:R58" si="141">AVERAGE(O57:Q57)</f>
        <v>22500</v>
      </c>
      <c r="S57" s="10">
        <v>20000</v>
      </c>
      <c r="T57" s="80">
        <f t="shared" ref="T57:T58" si="142">S57/R57</f>
        <v>0.88888888888888884</v>
      </c>
      <c r="U57" s="2">
        <v>50</v>
      </c>
      <c r="V57" s="2">
        <v>50</v>
      </c>
      <c r="W57" s="2">
        <v>50</v>
      </c>
      <c r="X57" s="2">
        <f t="shared" si="9"/>
        <v>36.991368680641187</v>
      </c>
      <c r="Y57" s="2">
        <f t="shared" si="10"/>
        <v>0</v>
      </c>
      <c r="Z57" s="13">
        <f t="shared" si="11"/>
        <v>176.67810024378278</v>
      </c>
      <c r="AA57" s="4">
        <f t="shared" si="12"/>
        <v>0</v>
      </c>
      <c r="AB57" s="2">
        <v>50</v>
      </c>
      <c r="AC57" s="2">
        <v>50</v>
      </c>
      <c r="AD57" s="2">
        <v>5</v>
      </c>
      <c r="AE57" s="2">
        <f t="shared" si="7"/>
        <v>31.111111111111111</v>
      </c>
      <c r="AF57" s="2">
        <f t="shared" si="13"/>
        <v>23.094010767585029</v>
      </c>
      <c r="AG57" s="13">
        <f t="shared" si="14"/>
        <v>148.59282593836366</v>
      </c>
      <c r="AH57" s="4">
        <f t="shared" si="8"/>
        <v>110.3015674994933</v>
      </c>
    </row>
    <row r="58" spans="1:34" s="78" customFormat="1" x14ac:dyDescent="0.2">
      <c r="A58" s="79">
        <v>44284</v>
      </c>
      <c r="B58" s="77" t="s">
        <v>26</v>
      </c>
      <c r="C58" s="5">
        <v>60</v>
      </c>
      <c r="D58" s="3">
        <v>100</v>
      </c>
      <c r="E58" s="81">
        <v>12.5</v>
      </c>
      <c r="F58" s="3">
        <v>102.29600000000001</v>
      </c>
      <c r="G58" s="81">
        <v>0.6</v>
      </c>
      <c r="H58" s="5">
        <v>140</v>
      </c>
      <c r="I58" s="10">
        <v>20600</v>
      </c>
      <c r="J58" s="2">
        <v>19100</v>
      </c>
      <c r="K58" s="25">
        <v>23400</v>
      </c>
      <c r="L58" s="10">
        <f t="shared" si="139"/>
        <v>21033.333333333332</v>
      </c>
      <c r="M58" s="10">
        <v>20000</v>
      </c>
      <c r="N58" s="80">
        <f t="shared" si="140"/>
        <v>0.95087163232963556</v>
      </c>
      <c r="O58" s="10">
        <v>21200</v>
      </c>
      <c r="P58" s="10">
        <v>20500</v>
      </c>
      <c r="Q58" s="10">
        <v>19000</v>
      </c>
      <c r="R58" s="10">
        <f t="shared" si="141"/>
        <v>20233.333333333332</v>
      </c>
      <c r="S58" s="10">
        <v>20000</v>
      </c>
      <c r="T58" s="80">
        <f t="shared" si="142"/>
        <v>0.98846787479406928</v>
      </c>
      <c r="U58" s="2">
        <v>5</v>
      </c>
      <c r="V58" s="2">
        <v>0</v>
      </c>
      <c r="W58" s="2">
        <v>0</v>
      </c>
      <c r="X58" s="2">
        <f t="shared" si="9"/>
        <v>1.5847860538827261</v>
      </c>
      <c r="Y58" s="2">
        <f t="shared" si="10"/>
        <v>2.7449299644514698</v>
      </c>
      <c r="Z58" s="13">
        <f t="shared" si="11"/>
        <v>4.4816607256149101</v>
      </c>
      <c r="AA58" s="4">
        <f t="shared" si="12"/>
        <v>7.7624640790510249</v>
      </c>
      <c r="AB58" s="2">
        <v>5</v>
      </c>
      <c r="AC58" s="2">
        <v>0</v>
      </c>
      <c r="AD58" s="2">
        <v>0</v>
      </c>
      <c r="AE58" s="2">
        <f t="shared" si="7"/>
        <v>1.6474464579901156</v>
      </c>
      <c r="AF58" s="2">
        <f t="shared" si="13"/>
        <v>2.8534609679882657</v>
      </c>
      <c r="AG58" s="13">
        <f t="shared" si="14"/>
        <v>4.6588598317347749</v>
      </c>
      <c r="AH58" s="4">
        <f t="shared" si="8"/>
        <v>8.0693819339064188</v>
      </c>
    </row>
    <row r="59" spans="1:34" s="78" customFormat="1" x14ac:dyDescent="0.2">
      <c r="A59" s="79">
        <v>44286</v>
      </c>
      <c r="B59" s="77" t="s">
        <v>26</v>
      </c>
      <c r="C59" s="5">
        <v>60</v>
      </c>
      <c r="D59" s="3">
        <v>100</v>
      </c>
      <c r="E59" s="81">
        <v>12.5</v>
      </c>
      <c r="F59" s="3">
        <v>100.5</v>
      </c>
      <c r="G59" s="81">
        <v>0.6</v>
      </c>
      <c r="H59" s="5">
        <v>140</v>
      </c>
      <c r="I59" s="10">
        <v>20600</v>
      </c>
      <c r="J59" s="2">
        <v>19100</v>
      </c>
      <c r="K59" s="25">
        <v>23400</v>
      </c>
      <c r="L59" s="10">
        <f t="shared" ref="L59" si="143">AVERAGE(I59:K59)</f>
        <v>21033.333333333332</v>
      </c>
      <c r="M59" s="10">
        <v>20000</v>
      </c>
      <c r="N59" s="80">
        <f t="shared" ref="N59" si="144">M59/L59</f>
        <v>0.95087163232963556</v>
      </c>
      <c r="O59" s="10">
        <v>21200</v>
      </c>
      <c r="P59" s="10">
        <v>20500</v>
      </c>
      <c r="Q59" s="10">
        <v>19000</v>
      </c>
      <c r="R59" s="10">
        <f t="shared" ref="R59" si="145">AVERAGE(O59:Q59)</f>
        <v>20233.333333333332</v>
      </c>
      <c r="S59" s="10">
        <v>20000</v>
      </c>
      <c r="T59" s="80">
        <f t="shared" ref="T59" si="146">S59/R59</f>
        <v>0.98846787479406928</v>
      </c>
      <c r="U59" s="2">
        <v>0</v>
      </c>
      <c r="V59" s="2">
        <v>5</v>
      </c>
      <c r="W59" s="2">
        <v>0</v>
      </c>
      <c r="X59" s="2">
        <f t="shared" si="9"/>
        <v>1.5847860538827261</v>
      </c>
      <c r="Y59" s="2">
        <f t="shared" si="10"/>
        <v>2.7449299644514698</v>
      </c>
      <c r="Z59" s="13">
        <f t="shared" si="11"/>
        <v>4.5617509013681881</v>
      </c>
      <c r="AA59" s="4">
        <f t="shared" si="12"/>
        <v>7.9011843326428233</v>
      </c>
      <c r="AB59" s="2">
        <v>0</v>
      </c>
      <c r="AC59" s="2">
        <v>0</v>
      </c>
      <c r="AD59" s="2">
        <v>0</v>
      </c>
      <c r="AE59" s="2">
        <f t="shared" si="7"/>
        <v>0</v>
      </c>
      <c r="AF59" s="2">
        <f t="shared" si="13"/>
        <v>0</v>
      </c>
      <c r="AG59" s="13">
        <f t="shared" si="14"/>
        <v>0</v>
      </c>
      <c r="AH59" s="4">
        <f t="shared" si="8"/>
        <v>0</v>
      </c>
    </row>
    <row r="60" spans="1:34" s="78" customFormat="1" x14ac:dyDescent="0.2">
      <c r="A60" s="79">
        <v>44288</v>
      </c>
      <c r="B60" s="77" t="s">
        <v>26</v>
      </c>
      <c r="C60" s="5">
        <v>60</v>
      </c>
      <c r="D60" s="3">
        <v>100</v>
      </c>
      <c r="E60" s="81">
        <v>12.5</v>
      </c>
      <c r="F60" s="3">
        <v>100.52399999999999</v>
      </c>
      <c r="G60" s="81">
        <v>0.6</v>
      </c>
      <c r="H60" s="5">
        <v>140</v>
      </c>
      <c r="I60" s="10">
        <v>19900</v>
      </c>
      <c r="J60" s="2">
        <v>19200</v>
      </c>
      <c r="K60" s="25">
        <v>23200</v>
      </c>
      <c r="L60" s="10">
        <f t="shared" ref="L60:L69" si="147">AVERAGE(I60:K60)</f>
        <v>20766.666666666668</v>
      </c>
      <c r="M60" s="10">
        <v>20000</v>
      </c>
      <c r="N60" s="80">
        <f t="shared" ref="N60:N69" si="148">M60/L60</f>
        <v>0.96308186195826639</v>
      </c>
      <c r="O60" s="10">
        <v>21900</v>
      </c>
      <c r="P60" s="10">
        <v>21600</v>
      </c>
      <c r="Q60" s="10">
        <v>21600</v>
      </c>
      <c r="R60" s="10">
        <f t="shared" ref="R60:R69" si="149">AVERAGE(O60:Q60)</f>
        <v>21700</v>
      </c>
      <c r="S60" s="10">
        <v>20000</v>
      </c>
      <c r="T60" s="80">
        <f t="shared" ref="T60:T69" si="150">S60/R60</f>
        <v>0.92165898617511521</v>
      </c>
      <c r="U60" s="2">
        <v>50</v>
      </c>
      <c r="V60" s="2">
        <v>50</v>
      </c>
      <c r="W60" s="2">
        <v>50</v>
      </c>
      <c r="X60" s="2">
        <f t="shared" si="9"/>
        <v>48.154093097913318</v>
      </c>
      <c r="Y60" s="2">
        <f t="shared" si="10"/>
        <v>0</v>
      </c>
      <c r="Z60" s="13">
        <f t="shared" si="11"/>
        <v>138.57676990182085</v>
      </c>
      <c r="AA60" s="4">
        <f t="shared" si="12"/>
        <v>0</v>
      </c>
      <c r="AB60" s="2">
        <v>5</v>
      </c>
      <c r="AC60" s="2">
        <v>5</v>
      </c>
      <c r="AD60" s="2">
        <v>5</v>
      </c>
      <c r="AE60" s="2">
        <f t="shared" si="7"/>
        <v>4.6082949308755765</v>
      </c>
      <c r="AF60" s="2">
        <f t="shared" si="13"/>
        <v>0</v>
      </c>
      <c r="AG60" s="13">
        <f t="shared" si="14"/>
        <v>13.261647872324795</v>
      </c>
      <c r="AH60" s="4">
        <f t="shared" si="8"/>
        <v>0</v>
      </c>
    </row>
    <row r="61" spans="1:34" s="78" customFormat="1" x14ac:dyDescent="0.2">
      <c r="A61" s="79">
        <v>44291</v>
      </c>
      <c r="B61" s="77" t="s">
        <v>26</v>
      </c>
      <c r="C61" s="5">
        <v>100</v>
      </c>
      <c r="D61" s="3">
        <v>100</v>
      </c>
      <c r="E61" s="81">
        <v>12.5</v>
      </c>
      <c r="F61" s="3">
        <v>94.104000000000013</v>
      </c>
      <c r="G61" s="81">
        <v>0.6</v>
      </c>
      <c r="H61" s="5">
        <v>140</v>
      </c>
      <c r="I61" s="10">
        <v>23200</v>
      </c>
      <c r="J61" s="2">
        <v>20300</v>
      </c>
      <c r="K61" s="25">
        <v>23800</v>
      </c>
      <c r="L61" s="10">
        <f t="shared" si="147"/>
        <v>22433.333333333332</v>
      </c>
      <c r="M61" s="10">
        <v>20000</v>
      </c>
      <c r="N61" s="80">
        <f t="shared" si="148"/>
        <v>0.89153046062407137</v>
      </c>
      <c r="O61" s="10">
        <v>21500</v>
      </c>
      <c r="P61" s="10">
        <v>20500</v>
      </c>
      <c r="Q61" s="10">
        <v>18500</v>
      </c>
      <c r="R61" s="10">
        <f t="shared" si="149"/>
        <v>20166.666666666668</v>
      </c>
      <c r="S61" s="10">
        <v>20000</v>
      </c>
      <c r="T61" s="80">
        <f t="shared" si="150"/>
        <v>0.99173553719008256</v>
      </c>
      <c r="U61" s="2">
        <v>0</v>
      </c>
      <c r="V61" s="2">
        <v>0</v>
      </c>
      <c r="W61" s="2">
        <v>0</v>
      </c>
      <c r="X61" s="2">
        <f t="shared" si="9"/>
        <v>0</v>
      </c>
      <c r="Y61" s="2">
        <f t="shared" si="10"/>
        <v>0</v>
      </c>
      <c r="Z61" s="13">
        <f t="shared" si="11"/>
        <v>0</v>
      </c>
      <c r="AA61" s="4">
        <f t="shared" si="12"/>
        <v>0</v>
      </c>
      <c r="AB61" s="2">
        <v>5</v>
      </c>
      <c r="AC61" s="2">
        <v>5</v>
      </c>
      <c r="AD61" s="2">
        <v>5</v>
      </c>
      <c r="AE61" s="2">
        <f t="shared" si="7"/>
        <v>4.9586776859504127</v>
      </c>
      <c r="AF61" s="2">
        <f t="shared" si="13"/>
        <v>0</v>
      </c>
      <c r="AG61" s="13">
        <f t="shared" si="14"/>
        <v>25.405838510102257</v>
      </c>
      <c r="AH61" s="4">
        <f t="shared" si="8"/>
        <v>0</v>
      </c>
    </row>
    <row r="62" spans="1:34" s="78" customFormat="1" x14ac:dyDescent="0.2">
      <c r="A62" s="79">
        <v>44293</v>
      </c>
      <c r="B62" s="77" t="s">
        <v>26</v>
      </c>
      <c r="C62" s="5">
        <v>100</v>
      </c>
      <c r="D62" s="3">
        <v>100</v>
      </c>
      <c r="E62" s="81">
        <v>12.5</v>
      </c>
      <c r="F62" s="3">
        <v>99.253000000000014</v>
      </c>
      <c r="G62" s="81">
        <v>0.6</v>
      </c>
      <c r="H62" s="5">
        <v>140</v>
      </c>
      <c r="I62" s="10">
        <v>23200</v>
      </c>
      <c r="J62" s="2">
        <v>20300</v>
      </c>
      <c r="K62" s="25">
        <v>23800</v>
      </c>
      <c r="L62" s="10">
        <f t="shared" si="147"/>
        <v>22433.333333333332</v>
      </c>
      <c r="M62" s="10">
        <v>20000</v>
      </c>
      <c r="N62" s="80">
        <f t="shared" si="148"/>
        <v>0.89153046062407137</v>
      </c>
      <c r="O62" s="10">
        <v>21500</v>
      </c>
      <c r="P62" s="10">
        <v>20500</v>
      </c>
      <c r="Q62" s="10">
        <v>18500</v>
      </c>
      <c r="R62" s="10">
        <f t="shared" si="149"/>
        <v>20166.666666666668</v>
      </c>
      <c r="S62" s="10">
        <v>20000</v>
      </c>
      <c r="T62" s="80">
        <f t="shared" si="150"/>
        <v>0.99173553719008256</v>
      </c>
      <c r="U62" s="2">
        <v>0</v>
      </c>
      <c r="V62" s="2">
        <v>0</v>
      </c>
      <c r="W62" s="2">
        <v>0</v>
      </c>
      <c r="X62" s="2">
        <f t="shared" si="9"/>
        <v>0</v>
      </c>
      <c r="Y62" s="2">
        <f t="shared" si="10"/>
        <v>0</v>
      </c>
      <c r="Z62" s="13">
        <f t="shared" si="11"/>
        <v>0</v>
      </c>
      <c r="AA62" s="4">
        <f t="shared" si="12"/>
        <v>0</v>
      </c>
      <c r="AB62" s="2">
        <v>0</v>
      </c>
      <c r="AC62" s="2">
        <v>0</v>
      </c>
      <c r="AD62" s="2">
        <v>0</v>
      </c>
      <c r="AE62" s="2">
        <f t="shared" si="7"/>
        <v>0</v>
      </c>
      <c r="AF62" s="2">
        <f t="shared" si="13"/>
        <v>0</v>
      </c>
      <c r="AG62" s="13">
        <f t="shared" si="14"/>
        <v>0</v>
      </c>
      <c r="AH62" s="4">
        <f t="shared" si="8"/>
        <v>0</v>
      </c>
    </row>
    <row r="63" spans="1:34" s="78" customFormat="1" x14ac:dyDescent="0.2">
      <c r="A63" s="79">
        <v>44295</v>
      </c>
      <c r="B63" s="77" t="s">
        <v>26</v>
      </c>
      <c r="C63" s="5">
        <v>100</v>
      </c>
      <c r="D63" s="3">
        <v>100</v>
      </c>
      <c r="E63" s="81">
        <v>12.5</v>
      </c>
      <c r="F63" s="3">
        <v>102.35999999999999</v>
      </c>
      <c r="G63" s="81">
        <v>0.6</v>
      </c>
      <c r="H63" s="5">
        <v>140</v>
      </c>
      <c r="I63" s="10">
        <v>21500</v>
      </c>
      <c r="J63" s="2">
        <v>19400</v>
      </c>
      <c r="K63" s="25">
        <v>26800</v>
      </c>
      <c r="L63" s="10">
        <f t="shared" si="147"/>
        <v>22566.666666666668</v>
      </c>
      <c r="M63" s="10">
        <v>20000</v>
      </c>
      <c r="N63" s="80">
        <f t="shared" si="148"/>
        <v>0.88626292466765133</v>
      </c>
      <c r="O63" s="10">
        <v>17900</v>
      </c>
      <c r="P63" s="10">
        <v>19900</v>
      </c>
      <c r="Q63" s="10">
        <v>21700</v>
      </c>
      <c r="R63" s="10">
        <f t="shared" si="149"/>
        <v>19833.333333333332</v>
      </c>
      <c r="S63" s="10">
        <v>20000</v>
      </c>
      <c r="T63" s="80">
        <f t="shared" si="150"/>
        <v>1.0084033613445378</v>
      </c>
      <c r="U63" s="2">
        <v>5</v>
      </c>
      <c r="V63" s="2">
        <v>5</v>
      </c>
      <c r="W63" s="2">
        <v>5</v>
      </c>
      <c r="X63" s="2">
        <f t="shared" si="9"/>
        <v>4.431314623338257</v>
      </c>
      <c r="Y63" s="2">
        <f t="shared" si="10"/>
        <v>0</v>
      </c>
      <c r="Z63" s="13">
        <f t="shared" si="11"/>
        <v>20.872671877640009</v>
      </c>
      <c r="AA63" s="4">
        <f t="shared" si="12"/>
        <v>0</v>
      </c>
      <c r="AB63" s="2">
        <v>0</v>
      </c>
      <c r="AC63" s="2">
        <v>5</v>
      </c>
      <c r="AD63" s="2">
        <v>0</v>
      </c>
      <c r="AE63" s="2">
        <f t="shared" si="7"/>
        <v>1.680672268907563</v>
      </c>
      <c r="AF63" s="2">
        <f t="shared" si="13"/>
        <v>2.9110097606199616</v>
      </c>
      <c r="AG63" s="13">
        <f t="shared" si="14"/>
        <v>7.9164139278220089</v>
      </c>
      <c r="AH63" s="4">
        <f t="shared" si="8"/>
        <v>13.711631136733617</v>
      </c>
    </row>
    <row r="64" spans="1:34" s="78" customFormat="1" x14ac:dyDescent="0.2">
      <c r="A64" s="79">
        <v>44298</v>
      </c>
      <c r="B64" s="77" t="s">
        <v>26</v>
      </c>
      <c r="C64" s="5">
        <v>100</v>
      </c>
      <c r="D64" s="3">
        <v>100</v>
      </c>
      <c r="E64" s="81">
        <v>12.5</v>
      </c>
      <c r="F64" s="3">
        <v>99.843000000000004</v>
      </c>
      <c r="G64" s="81">
        <v>0.6</v>
      </c>
      <c r="H64" s="5">
        <v>140</v>
      </c>
      <c r="I64" s="10">
        <v>28900</v>
      </c>
      <c r="J64" s="2">
        <v>25700</v>
      </c>
      <c r="K64" s="25">
        <v>32700</v>
      </c>
      <c r="L64" s="10">
        <f t="shared" si="147"/>
        <v>29100</v>
      </c>
      <c r="M64" s="10">
        <v>20000</v>
      </c>
      <c r="N64" s="80">
        <f t="shared" si="148"/>
        <v>0.6872852233676976</v>
      </c>
      <c r="O64" s="10">
        <v>22000</v>
      </c>
      <c r="P64" s="10">
        <v>21500</v>
      </c>
      <c r="Q64" s="10">
        <v>20300</v>
      </c>
      <c r="R64" s="10">
        <f t="shared" si="149"/>
        <v>21266.666666666668</v>
      </c>
      <c r="S64" s="10">
        <v>20000</v>
      </c>
      <c r="T64" s="80">
        <f t="shared" si="150"/>
        <v>0.94043887147335414</v>
      </c>
      <c r="U64" s="2">
        <v>0</v>
      </c>
      <c r="V64" s="2">
        <v>0</v>
      </c>
      <c r="W64" s="2">
        <v>0</v>
      </c>
      <c r="X64" s="2">
        <f t="shared" si="9"/>
        <v>0</v>
      </c>
      <c r="Y64" s="2">
        <f t="shared" si="10"/>
        <v>0</v>
      </c>
      <c r="Z64" s="13">
        <f t="shared" si="11"/>
        <v>0</v>
      </c>
      <c r="AA64" s="4">
        <f t="shared" si="12"/>
        <v>0</v>
      </c>
      <c r="AB64" s="2">
        <v>5</v>
      </c>
      <c r="AC64" s="2">
        <v>0</v>
      </c>
      <c r="AD64" s="2">
        <v>0</v>
      </c>
      <c r="AE64" s="2">
        <f t="shared" si="7"/>
        <v>1.567398119122257</v>
      </c>
      <c r="AF64" s="2">
        <f t="shared" si="13"/>
        <v>2.7148131780076441</v>
      </c>
      <c r="AG64" s="13">
        <f t="shared" si="14"/>
        <v>7.5689813750983568</v>
      </c>
      <c r="AH64" s="4">
        <f t="shared" si="8"/>
        <v>13.1098603032129</v>
      </c>
    </row>
    <row r="65" spans="1:34" s="78" customFormat="1" x14ac:dyDescent="0.2">
      <c r="A65" s="79">
        <v>44300</v>
      </c>
      <c r="B65" s="77" t="s">
        <v>26</v>
      </c>
      <c r="C65" s="5">
        <v>100</v>
      </c>
      <c r="D65" s="3">
        <v>100</v>
      </c>
      <c r="E65" s="81">
        <v>12.5</v>
      </c>
      <c r="F65" s="3">
        <v>95.608000000000004</v>
      </c>
      <c r="G65" s="81">
        <v>0.6</v>
      </c>
      <c r="H65" s="5">
        <v>140</v>
      </c>
      <c r="I65" s="10">
        <v>28900</v>
      </c>
      <c r="J65" s="2">
        <v>25700</v>
      </c>
      <c r="K65" s="25">
        <v>32700</v>
      </c>
      <c r="L65" s="10">
        <f t="shared" si="147"/>
        <v>29100</v>
      </c>
      <c r="M65" s="10">
        <v>20000</v>
      </c>
      <c r="N65" s="80">
        <f t="shared" si="148"/>
        <v>0.6872852233676976</v>
      </c>
      <c r="O65" s="10">
        <v>22000</v>
      </c>
      <c r="P65" s="10">
        <v>21500</v>
      </c>
      <c r="Q65" s="10">
        <v>20300</v>
      </c>
      <c r="R65" s="10">
        <f t="shared" si="149"/>
        <v>21266.666666666668</v>
      </c>
      <c r="S65" s="10">
        <v>20000</v>
      </c>
      <c r="T65" s="80">
        <f t="shared" si="150"/>
        <v>0.94043887147335414</v>
      </c>
      <c r="U65" s="2">
        <v>0</v>
      </c>
      <c r="V65" s="2">
        <v>0</v>
      </c>
      <c r="W65" s="2">
        <v>0</v>
      </c>
      <c r="X65" s="2">
        <f t="shared" si="9"/>
        <v>0</v>
      </c>
      <c r="Y65" s="2">
        <f t="shared" si="10"/>
        <v>0</v>
      </c>
      <c r="Z65" s="13">
        <f t="shared" si="11"/>
        <v>0</v>
      </c>
      <c r="AA65" s="4">
        <f t="shared" si="12"/>
        <v>0</v>
      </c>
      <c r="AB65" s="2">
        <v>0</v>
      </c>
      <c r="AC65" s="2">
        <v>0</v>
      </c>
      <c r="AD65" s="2">
        <v>0</v>
      </c>
      <c r="AE65" s="2">
        <f t="shared" si="7"/>
        <v>0</v>
      </c>
      <c r="AF65" s="2">
        <f t="shared" si="13"/>
        <v>0</v>
      </c>
      <c r="AG65" s="13">
        <f t="shared" si="14"/>
        <v>0</v>
      </c>
      <c r="AH65" s="4">
        <f t="shared" si="8"/>
        <v>0</v>
      </c>
    </row>
    <row r="66" spans="1:34" s="76" customFormat="1" x14ac:dyDescent="0.2">
      <c r="A66" s="75">
        <v>44302</v>
      </c>
      <c r="B66" s="77" t="s">
        <v>26</v>
      </c>
      <c r="C66" s="5">
        <v>100</v>
      </c>
      <c r="D66" s="3">
        <v>100</v>
      </c>
      <c r="E66" s="81">
        <v>12.5</v>
      </c>
      <c r="F66" s="3">
        <v>101.93300000000001</v>
      </c>
      <c r="G66" s="81">
        <v>0.6</v>
      </c>
      <c r="H66" s="5">
        <v>140</v>
      </c>
      <c r="I66" s="10">
        <v>23800</v>
      </c>
      <c r="J66" s="10">
        <v>22100</v>
      </c>
      <c r="K66" s="10">
        <v>26900</v>
      </c>
      <c r="L66" s="10">
        <f t="shared" si="147"/>
        <v>24266.666666666668</v>
      </c>
      <c r="M66" s="10">
        <v>20000</v>
      </c>
      <c r="N66" s="80">
        <f t="shared" si="148"/>
        <v>0.82417582417582413</v>
      </c>
      <c r="O66" s="2">
        <v>25800</v>
      </c>
      <c r="P66" s="10">
        <v>23000</v>
      </c>
      <c r="Q66" s="10">
        <v>24800</v>
      </c>
      <c r="R66" s="10">
        <f t="shared" si="149"/>
        <v>24533.333333333332</v>
      </c>
      <c r="S66" s="10">
        <v>20000</v>
      </c>
      <c r="T66" s="80">
        <f t="shared" si="150"/>
        <v>0.81521739130434789</v>
      </c>
      <c r="U66" s="2">
        <v>0</v>
      </c>
      <c r="V66" s="2">
        <v>0</v>
      </c>
      <c r="W66" s="2">
        <v>0</v>
      </c>
      <c r="X66" s="2">
        <f t="shared" si="9"/>
        <v>0</v>
      </c>
      <c r="Y66" s="2">
        <f t="shared" si="10"/>
        <v>0</v>
      </c>
      <c r="Z66" s="13">
        <f t="shared" si="11"/>
        <v>0</v>
      </c>
      <c r="AA66" s="4">
        <f t="shared" si="12"/>
        <v>0</v>
      </c>
      <c r="AB66" s="2">
        <v>0</v>
      </c>
      <c r="AC66" s="2">
        <v>0</v>
      </c>
      <c r="AD66" s="2">
        <v>0</v>
      </c>
      <c r="AE66" s="2">
        <f t="shared" si="7"/>
        <v>0</v>
      </c>
      <c r="AF66" s="2">
        <f t="shared" si="13"/>
        <v>0</v>
      </c>
      <c r="AG66" s="13">
        <f t="shared" si="14"/>
        <v>0</v>
      </c>
      <c r="AH66" s="4">
        <f t="shared" si="8"/>
        <v>0</v>
      </c>
    </row>
    <row r="67" spans="1:34" s="76" customFormat="1" x14ac:dyDescent="0.2">
      <c r="A67" s="75">
        <v>44305</v>
      </c>
      <c r="B67" s="77" t="s">
        <v>26</v>
      </c>
      <c r="C67" s="5">
        <v>100</v>
      </c>
      <c r="D67" s="3">
        <v>100</v>
      </c>
      <c r="E67" s="81">
        <v>12.5</v>
      </c>
      <c r="F67" s="3">
        <v>101.976</v>
      </c>
      <c r="G67" s="81">
        <v>0.6</v>
      </c>
      <c r="H67" s="5">
        <v>140</v>
      </c>
      <c r="I67" s="10">
        <v>18400</v>
      </c>
      <c r="J67" s="10">
        <v>17800</v>
      </c>
      <c r="K67" s="10">
        <v>21900</v>
      </c>
      <c r="L67" s="10">
        <f t="shared" si="147"/>
        <v>19366.666666666668</v>
      </c>
      <c r="M67" s="10">
        <v>20000</v>
      </c>
      <c r="N67" s="80">
        <f t="shared" si="148"/>
        <v>1.0327022375215145</v>
      </c>
      <c r="O67" s="2">
        <v>17500</v>
      </c>
      <c r="P67" s="10">
        <v>16600</v>
      </c>
      <c r="Q67" s="10">
        <v>15500</v>
      </c>
      <c r="R67" s="10">
        <f t="shared" si="149"/>
        <v>16533.333333333332</v>
      </c>
      <c r="S67" s="10">
        <v>20000</v>
      </c>
      <c r="T67" s="80">
        <f t="shared" si="150"/>
        <v>1.2096774193548387</v>
      </c>
      <c r="U67" s="2">
        <v>5</v>
      </c>
      <c r="V67" s="2">
        <v>5</v>
      </c>
      <c r="W67" s="2">
        <v>5</v>
      </c>
      <c r="X67" s="2">
        <f t="shared" si="9"/>
        <v>5.1635111876075719</v>
      </c>
      <c r="Y67" s="2">
        <f t="shared" si="10"/>
        <v>0</v>
      </c>
      <c r="Z67" s="13">
        <f t="shared" si="11"/>
        <v>24.413097561016535</v>
      </c>
      <c r="AA67" s="4">
        <f t="shared" si="12"/>
        <v>0</v>
      </c>
      <c r="AB67" s="2">
        <v>5</v>
      </c>
      <c r="AC67" s="2">
        <v>5</v>
      </c>
      <c r="AD67" s="2">
        <v>5</v>
      </c>
      <c r="AE67" s="2">
        <f t="shared" ref="AE67:AE85" si="151">AVERAGE(AB67:AD67)*T67</f>
        <v>6.0483870967741939</v>
      </c>
      <c r="AF67" s="2">
        <f t="shared" si="13"/>
        <v>0</v>
      </c>
      <c r="AG67" s="13">
        <f t="shared" si="14"/>
        <v>28.59679371562623</v>
      </c>
      <c r="AH67" s="4">
        <f t="shared" ref="AH67:AH85" si="152">((AF67*$C67*($G67*1000/$H67)/$F67)*($D67+$E67))/$D67</f>
        <v>0</v>
      </c>
    </row>
    <row r="68" spans="1:34" s="76" customFormat="1" x14ac:dyDescent="0.2">
      <c r="A68" s="75">
        <v>44307</v>
      </c>
      <c r="B68" s="77" t="s">
        <v>26</v>
      </c>
      <c r="C68" s="5">
        <v>100</v>
      </c>
      <c r="D68" s="3">
        <v>100</v>
      </c>
      <c r="E68" s="81">
        <v>12.5</v>
      </c>
      <c r="F68" s="3">
        <v>102.64399999999999</v>
      </c>
      <c r="G68" s="81">
        <v>0.6</v>
      </c>
      <c r="H68" s="5">
        <v>140</v>
      </c>
      <c r="I68" s="10">
        <v>18400</v>
      </c>
      <c r="J68" s="10">
        <v>17800</v>
      </c>
      <c r="K68" s="10">
        <v>21900</v>
      </c>
      <c r="L68" s="10">
        <f t="shared" si="147"/>
        <v>19366.666666666668</v>
      </c>
      <c r="M68" s="10">
        <v>20000</v>
      </c>
      <c r="N68" s="80">
        <f t="shared" si="148"/>
        <v>1.0327022375215145</v>
      </c>
      <c r="O68" s="2">
        <v>17500</v>
      </c>
      <c r="P68" s="10">
        <v>16600</v>
      </c>
      <c r="Q68" s="10">
        <v>15500</v>
      </c>
      <c r="R68" s="10">
        <f t="shared" si="149"/>
        <v>16533.333333333332</v>
      </c>
      <c r="S68" s="10">
        <v>20000</v>
      </c>
      <c r="T68" s="80">
        <f t="shared" si="150"/>
        <v>1.2096774193548387</v>
      </c>
      <c r="U68" s="2">
        <v>5</v>
      </c>
      <c r="V68" s="2">
        <v>0</v>
      </c>
      <c r="W68" s="2">
        <v>0</v>
      </c>
      <c r="X68" s="2">
        <f t="shared" ref="X68:X85" si="153">AVERAGE(U68:W68)*N68</f>
        <v>1.7211703958691909</v>
      </c>
      <c r="Y68" s="2">
        <f t="shared" ref="Y68:Y85" si="154">STDEV(U68:W68)*N68</f>
        <v>2.9811545741288761</v>
      </c>
      <c r="Z68" s="13">
        <f t="shared" ref="Z68:Z85" si="155">IFERROR(((X68*$C68*($G68*1000/$H68)/$F68)*($D68+$E68))/$D68,0)</f>
        <v>8.0847396077128142</v>
      </c>
      <c r="AA68" s="4">
        <f t="shared" ref="AA68:AA85" si="156">((Y68*$C68*($G68*1000/$H68)/$F68)*($D68+$E68))/$D68</f>
        <v>14.003179766523068</v>
      </c>
      <c r="AB68" s="2">
        <v>0</v>
      </c>
      <c r="AC68" s="2">
        <v>0</v>
      </c>
      <c r="AD68" s="2">
        <v>0</v>
      </c>
      <c r="AE68" s="2">
        <f t="shared" si="151"/>
        <v>0</v>
      </c>
      <c r="AF68" s="2">
        <f t="shared" ref="AF68:AF85" si="157">STDEV(AB68:AD68)*T68</f>
        <v>0</v>
      </c>
      <c r="AG68" s="13">
        <f t="shared" ref="AG68:AG85" si="158">IFERROR(((AE68*$C68*($G68*1000/$H68)/$F68)*($D68+$E68))/$D68,0)</f>
        <v>0</v>
      </c>
      <c r="AH68" s="4">
        <f t="shared" si="152"/>
        <v>0</v>
      </c>
    </row>
    <row r="69" spans="1:34" s="76" customFormat="1" x14ac:dyDescent="0.2">
      <c r="A69" s="75">
        <v>44309</v>
      </c>
      <c r="B69" s="77" t="s">
        <v>26</v>
      </c>
      <c r="C69" s="5">
        <v>100</v>
      </c>
      <c r="D69" s="3">
        <v>100</v>
      </c>
      <c r="E69" s="81">
        <v>12.5</v>
      </c>
      <c r="F69" s="3">
        <v>101.73400000000001</v>
      </c>
      <c r="G69" s="81">
        <v>0.6</v>
      </c>
      <c r="H69" s="5">
        <v>140</v>
      </c>
      <c r="I69" s="10">
        <v>27200</v>
      </c>
      <c r="J69" s="10">
        <v>18900</v>
      </c>
      <c r="K69" s="10">
        <v>21700</v>
      </c>
      <c r="L69" s="10">
        <f t="shared" si="147"/>
        <v>22600</v>
      </c>
      <c r="M69" s="10">
        <v>20000</v>
      </c>
      <c r="N69" s="80">
        <f t="shared" si="148"/>
        <v>0.88495575221238942</v>
      </c>
      <c r="O69" s="2">
        <v>17100</v>
      </c>
      <c r="P69" s="10">
        <v>19400</v>
      </c>
      <c r="Q69" s="10">
        <v>19400</v>
      </c>
      <c r="R69" s="10">
        <f t="shared" si="149"/>
        <v>18633.333333333332</v>
      </c>
      <c r="S69" s="10">
        <v>20000</v>
      </c>
      <c r="T69" s="80">
        <f t="shared" si="150"/>
        <v>1.0733452593917712</v>
      </c>
      <c r="U69" s="2">
        <v>0</v>
      </c>
      <c r="V69" s="2">
        <v>0</v>
      </c>
      <c r="W69" s="2">
        <v>5</v>
      </c>
      <c r="X69" s="2">
        <f t="shared" si="153"/>
        <v>1.4749262536873158</v>
      </c>
      <c r="Y69" s="2">
        <f t="shared" si="154"/>
        <v>2.5546472088036536</v>
      </c>
      <c r="Z69" s="13">
        <f t="shared" si="155"/>
        <v>6.9900442136140608</v>
      </c>
      <c r="AA69" s="4">
        <f t="shared" si="156"/>
        <v>12.107111725132391</v>
      </c>
      <c r="AB69" s="2">
        <v>0</v>
      </c>
      <c r="AC69" s="2">
        <v>0</v>
      </c>
      <c r="AD69" s="2">
        <v>0</v>
      </c>
      <c r="AE69" s="2">
        <f t="shared" si="151"/>
        <v>0</v>
      </c>
      <c r="AF69" s="2">
        <f t="shared" si="157"/>
        <v>0</v>
      </c>
      <c r="AG69" s="13">
        <f t="shared" si="158"/>
        <v>0</v>
      </c>
      <c r="AH69" s="4">
        <f t="shared" si="152"/>
        <v>0</v>
      </c>
    </row>
    <row r="70" spans="1:34" s="76" customFormat="1" x14ac:dyDescent="0.2">
      <c r="A70" s="75">
        <v>44312</v>
      </c>
      <c r="B70" s="77" t="s">
        <v>26</v>
      </c>
      <c r="C70" s="5">
        <v>100</v>
      </c>
      <c r="D70" s="3">
        <v>100</v>
      </c>
      <c r="E70" s="81">
        <v>12.5</v>
      </c>
      <c r="F70" s="3">
        <v>101.63</v>
      </c>
      <c r="G70" s="81">
        <v>0.6</v>
      </c>
      <c r="H70" s="5">
        <v>140</v>
      </c>
      <c r="I70" s="10">
        <v>21600</v>
      </c>
      <c r="J70" s="10">
        <v>20000</v>
      </c>
      <c r="K70" s="10">
        <v>23800</v>
      </c>
      <c r="L70" s="10">
        <v>21800</v>
      </c>
      <c r="M70" s="10">
        <v>20000</v>
      </c>
      <c r="N70" s="80">
        <v>0.91743119266055051</v>
      </c>
      <c r="O70" s="2">
        <v>17600</v>
      </c>
      <c r="P70" s="10">
        <v>18000</v>
      </c>
      <c r="Q70" s="10">
        <v>18800</v>
      </c>
      <c r="R70" s="10">
        <v>18133.333333333332</v>
      </c>
      <c r="S70" s="10">
        <v>20000</v>
      </c>
      <c r="T70" s="80">
        <v>1.1029411764705883</v>
      </c>
      <c r="U70" s="2">
        <v>0</v>
      </c>
      <c r="V70" s="2">
        <v>0</v>
      </c>
      <c r="W70" s="2">
        <v>0</v>
      </c>
      <c r="X70" s="2">
        <f t="shared" si="153"/>
        <v>0</v>
      </c>
      <c r="Y70" s="2">
        <f t="shared" si="154"/>
        <v>0</v>
      </c>
      <c r="Z70" s="13">
        <f t="shared" si="155"/>
        <v>0</v>
      </c>
      <c r="AA70" s="4">
        <f t="shared" si="156"/>
        <v>0</v>
      </c>
      <c r="AB70" s="2">
        <v>0</v>
      </c>
      <c r="AC70" s="2">
        <v>0</v>
      </c>
      <c r="AD70" s="2">
        <v>0</v>
      </c>
      <c r="AE70" s="2">
        <f t="shared" si="151"/>
        <v>0</v>
      </c>
      <c r="AF70" s="2">
        <f t="shared" si="157"/>
        <v>0</v>
      </c>
      <c r="AG70" s="13">
        <f t="shared" si="158"/>
        <v>0</v>
      </c>
      <c r="AH70" s="4">
        <f t="shared" si="152"/>
        <v>0</v>
      </c>
    </row>
    <row r="71" spans="1:34" s="76" customFormat="1" x14ac:dyDescent="0.2">
      <c r="A71" s="75">
        <v>44314</v>
      </c>
      <c r="B71" s="77" t="s">
        <v>26</v>
      </c>
      <c r="C71" s="5">
        <v>100</v>
      </c>
      <c r="D71" s="3">
        <v>100</v>
      </c>
      <c r="E71" s="81">
        <v>12.5</v>
      </c>
      <c r="F71" s="3">
        <v>95.487000000000009</v>
      </c>
      <c r="G71" s="81">
        <v>0.6</v>
      </c>
      <c r="H71" s="5">
        <v>140</v>
      </c>
      <c r="I71" s="10">
        <v>21600</v>
      </c>
      <c r="J71" s="10">
        <v>20000</v>
      </c>
      <c r="K71" s="10">
        <v>23800</v>
      </c>
      <c r="L71" s="10">
        <v>21800</v>
      </c>
      <c r="M71" s="10">
        <v>20000</v>
      </c>
      <c r="N71" s="80">
        <v>0.91743119266055051</v>
      </c>
      <c r="O71" s="2">
        <v>17600</v>
      </c>
      <c r="P71" s="10">
        <v>18000</v>
      </c>
      <c r="Q71" s="10">
        <v>18800</v>
      </c>
      <c r="R71" s="10">
        <v>18133.333333333332</v>
      </c>
      <c r="S71" s="10">
        <v>20000</v>
      </c>
      <c r="T71" s="80">
        <v>1.1029411764705883</v>
      </c>
      <c r="U71" s="2">
        <v>0</v>
      </c>
      <c r="V71" s="2">
        <v>0</v>
      </c>
      <c r="W71" s="2">
        <v>0</v>
      </c>
      <c r="X71" s="2">
        <f t="shared" si="153"/>
        <v>0</v>
      </c>
      <c r="Y71" s="2">
        <f t="shared" si="154"/>
        <v>0</v>
      </c>
      <c r="Z71" s="13">
        <f t="shared" si="155"/>
        <v>0</v>
      </c>
      <c r="AA71" s="4">
        <f t="shared" si="156"/>
        <v>0</v>
      </c>
      <c r="AB71" s="2">
        <v>0</v>
      </c>
      <c r="AC71" s="2">
        <v>0</v>
      </c>
      <c r="AD71" s="2">
        <v>0</v>
      </c>
      <c r="AE71" s="2">
        <f t="shared" si="151"/>
        <v>0</v>
      </c>
      <c r="AF71" s="2">
        <f t="shared" si="157"/>
        <v>0</v>
      </c>
      <c r="AG71" s="13">
        <f t="shared" si="158"/>
        <v>0</v>
      </c>
      <c r="AH71" s="4">
        <f t="shared" si="152"/>
        <v>0</v>
      </c>
    </row>
    <row r="72" spans="1:34" s="76" customFormat="1" x14ac:dyDescent="0.2">
      <c r="A72" s="75">
        <v>44316</v>
      </c>
      <c r="B72" s="77" t="s">
        <v>26</v>
      </c>
      <c r="C72" s="5">
        <v>100</v>
      </c>
      <c r="D72" s="3">
        <v>100</v>
      </c>
      <c r="E72" s="81">
        <v>12.5</v>
      </c>
      <c r="F72" s="3">
        <v>94.260999999999996</v>
      </c>
      <c r="G72" s="81">
        <v>0.6</v>
      </c>
      <c r="H72" s="5">
        <v>140</v>
      </c>
      <c r="I72" s="10">
        <v>26200</v>
      </c>
      <c r="J72" s="10">
        <v>23700</v>
      </c>
      <c r="K72" s="10">
        <v>31000</v>
      </c>
      <c r="L72" s="10">
        <f t="shared" ref="L72:L85" si="159">AVERAGE(I72:K72)</f>
        <v>26966.666666666668</v>
      </c>
      <c r="M72" s="10">
        <v>20000</v>
      </c>
      <c r="N72" s="80">
        <f t="shared" ref="N72:N85" si="160">M72/L72</f>
        <v>0.74165636588380712</v>
      </c>
      <c r="O72" s="2">
        <v>22300</v>
      </c>
      <c r="P72" s="10">
        <v>23200</v>
      </c>
      <c r="Q72" s="10">
        <v>23300</v>
      </c>
      <c r="R72" s="10">
        <f t="shared" ref="R72:R85" si="161">AVERAGE(O72:Q72)</f>
        <v>22933.333333333332</v>
      </c>
      <c r="S72" s="10">
        <v>20000</v>
      </c>
      <c r="T72" s="80">
        <f t="shared" ref="T72:T85" si="162">S72/R72</f>
        <v>0.87209302325581395</v>
      </c>
      <c r="U72" s="2">
        <v>0</v>
      </c>
      <c r="V72" s="2">
        <v>0</v>
      </c>
      <c r="W72" s="2">
        <v>0</v>
      </c>
      <c r="X72" s="2">
        <f t="shared" si="153"/>
        <v>0</v>
      </c>
      <c r="Y72" s="2">
        <f t="shared" si="154"/>
        <v>0</v>
      </c>
      <c r="Z72" s="13">
        <f t="shared" si="155"/>
        <v>0</v>
      </c>
      <c r="AA72" s="4">
        <f t="shared" si="156"/>
        <v>0</v>
      </c>
      <c r="AB72" s="2">
        <v>0</v>
      </c>
      <c r="AC72" s="2">
        <v>0</v>
      </c>
      <c r="AD72" s="2">
        <v>0</v>
      </c>
      <c r="AE72" s="2">
        <f t="shared" si="151"/>
        <v>0</v>
      </c>
      <c r="AF72" s="2">
        <f t="shared" si="157"/>
        <v>0</v>
      </c>
      <c r="AG72" s="13">
        <f t="shared" si="158"/>
        <v>0</v>
      </c>
      <c r="AH72" s="4">
        <f t="shared" si="152"/>
        <v>0</v>
      </c>
    </row>
    <row r="73" spans="1:34" s="76" customFormat="1" x14ac:dyDescent="0.2">
      <c r="A73" s="75">
        <v>44319</v>
      </c>
      <c r="B73" s="77" t="s">
        <v>26</v>
      </c>
      <c r="C73" s="5">
        <v>100</v>
      </c>
      <c r="D73" s="3">
        <v>100</v>
      </c>
      <c r="E73" s="81">
        <v>12.5</v>
      </c>
      <c r="F73" s="3">
        <v>98.625999999999991</v>
      </c>
      <c r="G73" s="81">
        <v>0.6</v>
      </c>
      <c r="H73" s="5">
        <v>140</v>
      </c>
      <c r="I73" s="10">
        <v>20100</v>
      </c>
      <c r="J73" s="10">
        <v>19000</v>
      </c>
      <c r="K73" s="10">
        <v>22500</v>
      </c>
      <c r="L73" s="10">
        <f t="shared" si="159"/>
        <v>20533.333333333332</v>
      </c>
      <c r="M73" s="10">
        <v>20000</v>
      </c>
      <c r="N73" s="80">
        <f t="shared" si="160"/>
        <v>0.97402597402597413</v>
      </c>
      <c r="O73" s="2">
        <v>16600</v>
      </c>
      <c r="P73" s="10">
        <v>16000</v>
      </c>
      <c r="Q73" s="10">
        <v>15900</v>
      </c>
      <c r="R73" s="10">
        <f t="shared" si="161"/>
        <v>16166.666666666666</v>
      </c>
      <c r="S73" s="10">
        <v>20000</v>
      </c>
      <c r="T73" s="80">
        <f t="shared" si="162"/>
        <v>1.2371134020618557</v>
      </c>
      <c r="U73" s="2">
        <v>0</v>
      </c>
      <c r="V73" s="2">
        <v>0</v>
      </c>
      <c r="W73" s="2">
        <v>5</v>
      </c>
      <c r="X73" s="2">
        <f t="shared" si="153"/>
        <v>1.6233766233766236</v>
      </c>
      <c r="Y73" s="2">
        <f t="shared" si="154"/>
        <v>2.811770791507918</v>
      </c>
      <c r="Z73" s="13">
        <f t="shared" si="155"/>
        <v>7.9360355627697494</v>
      </c>
      <c r="AA73" s="4">
        <f t="shared" si="156"/>
        <v>13.745616805390673</v>
      </c>
      <c r="AB73" s="2">
        <v>5</v>
      </c>
      <c r="AC73" s="2">
        <v>5</v>
      </c>
      <c r="AD73" s="2">
        <v>5</v>
      </c>
      <c r="AE73" s="2">
        <f t="shared" si="151"/>
        <v>6.1855670103092786</v>
      </c>
      <c r="AF73" s="2">
        <f t="shared" si="157"/>
        <v>0</v>
      </c>
      <c r="AG73" s="13">
        <f t="shared" si="158"/>
        <v>30.238749938141233</v>
      </c>
      <c r="AH73" s="4">
        <f t="shared" si="152"/>
        <v>0</v>
      </c>
    </row>
    <row r="74" spans="1:34" s="76" customFormat="1" x14ac:dyDescent="0.2">
      <c r="A74" s="75">
        <v>44321</v>
      </c>
      <c r="B74" s="77" t="s">
        <v>26</v>
      </c>
      <c r="C74" s="5">
        <v>100</v>
      </c>
      <c r="D74" s="3">
        <v>100</v>
      </c>
      <c r="E74" s="81">
        <v>12.5</v>
      </c>
      <c r="F74" s="3">
        <v>97.616</v>
      </c>
      <c r="G74" s="81">
        <v>0.6</v>
      </c>
      <c r="H74" s="5">
        <v>140</v>
      </c>
      <c r="I74" s="10">
        <v>20100</v>
      </c>
      <c r="J74" s="10">
        <v>19000</v>
      </c>
      <c r="K74" s="10">
        <v>22500</v>
      </c>
      <c r="L74" s="10">
        <f t="shared" si="159"/>
        <v>20533.333333333332</v>
      </c>
      <c r="M74" s="10">
        <v>20000</v>
      </c>
      <c r="N74" s="80">
        <f t="shared" si="160"/>
        <v>0.97402597402597413</v>
      </c>
      <c r="O74" s="2">
        <v>16600</v>
      </c>
      <c r="P74" s="10">
        <v>16000</v>
      </c>
      <c r="Q74" s="10">
        <v>15900</v>
      </c>
      <c r="R74" s="10">
        <f t="shared" si="161"/>
        <v>16166.666666666666</v>
      </c>
      <c r="S74" s="10">
        <v>20000</v>
      </c>
      <c r="T74" s="80">
        <f t="shared" si="162"/>
        <v>1.2371134020618557</v>
      </c>
      <c r="U74" s="2">
        <v>0</v>
      </c>
      <c r="V74" s="2">
        <v>0</v>
      </c>
      <c r="W74" s="2">
        <v>0</v>
      </c>
      <c r="X74" s="2">
        <f t="shared" si="153"/>
        <v>0</v>
      </c>
      <c r="Y74" s="2">
        <f t="shared" si="154"/>
        <v>0</v>
      </c>
      <c r="Z74" s="13">
        <f t="shared" si="155"/>
        <v>0</v>
      </c>
      <c r="AA74" s="4">
        <f t="shared" si="156"/>
        <v>0</v>
      </c>
      <c r="AB74" s="2">
        <v>0</v>
      </c>
      <c r="AC74" s="2">
        <v>0</v>
      </c>
      <c r="AD74" s="2">
        <v>0</v>
      </c>
      <c r="AE74" s="2">
        <f t="shared" si="151"/>
        <v>0</v>
      </c>
      <c r="AF74" s="2">
        <f t="shared" si="157"/>
        <v>0</v>
      </c>
      <c r="AG74" s="13">
        <f t="shared" si="158"/>
        <v>0</v>
      </c>
      <c r="AH74" s="4">
        <f t="shared" si="152"/>
        <v>0</v>
      </c>
    </row>
    <row r="75" spans="1:34" s="76" customFormat="1" x14ac:dyDescent="0.2">
      <c r="A75" s="75">
        <v>44323</v>
      </c>
      <c r="B75" s="77" t="s">
        <v>26</v>
      </c>
      <c r="C75" s="5">
        <v>100</v>
      </c>
      <c r="D75" s="3">
        <v>100</v>
      </c>
      <c r="E75" s="81">
        <v>12.5</v>
      </c>
      <c r="F75" s="3">
        <v>99.937999999999988</v>
      </c>
      <c r="G75" s="81">
        <v>0.6</v>
      </c>
      <c r="H75" s="5">
        <v>140</v>
      </c>
      <c r="I75" s="10">
        <v>20500</v>
      </c>
      <c r="J75" s="10">
        <v>20900</v>
      </c>
      <c r="K75" s="10">
        <v>22600</v>
      </c>
      <c r="L75" s="10">
        <f t="shared" si="159"/>
        <v>21333.333333333332</v>
      </c>
      <c r="M75" s="10">
        <v>20000</v>
      </c>
      <c r="N75" s="80">
        <f t="shared" si="160"/>
        <v>0.9375</v>
      </c>
      <c r="O75" s="2">
        <v>18000</v>
      </c>
      <c r="P75" s="10">
        <v>19000</v>
      </c>
      <c r="Q75" s="10">
        <v>19100</v>
      </c>
      <c r="R75" s="10">
        <f t="shared" si="161"/>
        <v>18700</v>
      </c>
      <c r="S75" s="10">
        <v>20000</v>
      </c>
      <c r="T75" s="80">
        <f t="shared" si="162"/>
        <v>1.0695187165775402</v>
      </c>
      <c r="U75" s="2">
        <v>0</v>
      </c>
      <c r="V75" s="2">
        <v>0</v>
      </c>
      <c r="W75" s="2">
        <v>0</v>
      </c>
      <c r="X75" s="2">
        <f t="shared" si="153"/>
        <v>0</v>
      </c>
      <c r="Y75" s="2">
        <f t="shared" si="154"/>
        <v>0</v>
      </c>
      <c r="Z75" s="13">
        <f t="shared" si="155"/>
        <v>0</v>
      </c>
      <c r="AA75" s="4">
        <f t="shared" si="156"/>
        <v>0</v>
      </c>
      <c r="AB75" s="2">
        <v>0</v>
      </c>
      <c r="AC75" s="2">
        <v>0</v>
      </c>
      <c r="AD75" s="2">
        <v>0</v>
      </c>
      <c r="AE75" s="2">
        <f t="shared" si="151"/>
        <v>0</v>
      </c>
      <c r="AF75" s="2">
        <f t="shared" si="157"/>
        <v>0</v>
      </c>
      <c r="AG75" s="13">
        <f t="shared" si="158"/>
        <v>0</v>
      </c>
      <c r="AH75" s="4">
        <f t="shared" si="152"/>
        <v>0</v>
      </c>
    </row>
    <row r="76" spans="1:34" s="76" customFormat="1" x14ac:dyDescent="0.2">
      <c r="A76" s="75">
        <v>44326</v>
      </c>
      <c r="B76" s="77" t="s">
        <v>26</v>
      </c>
      <c r="C76" s="5">
        <v>100</v>
      </c>
      <c r="D76" s="3">
        <v>100</v>
      </c>
      <c r="E76" s="81">
        <v>12.5</v>
      </c>
      <c r="F76" s="3">
        <v>101.71</v>
      </c>
      <c r="G76" s="81">
        <v>0.6</v>
      </c>
      <c r="H76" s="5">
        <v>140</v>
      </c>
      <c r="I76" s="10">
        <v>24900</v>
      </c>
      <c r="J76" s="10">
        <v>12600</v>
      </c>
      <c r="K76" s="10">
        <v>24800</v>
      </c>
      <c r="L76" s="10">
        <f t="shared" si="159"/>
        <v>20766.666666666668</v>
      </c>
      <c r="M76" s="10">
        <v>20000</v>
      </c>
      <c r="N76" s="80">
        <f t="shared" si="160"/>
        <v>0.96308186195826639</v>
      </c>
      <c r="O76" s="2">
        <v>18500</v>
      </c>
      <c r="P76" s="10">
        <v>17800</v>
      </c>
      <c r="Q76" s="10">
        <v>19300</v>
      </c>
      <c r="R76" s="10">
        <f t="shared" si="161"/>
        <v>18533.333333333332</v>
      </c>
      <c r="S76" s="10">
        <v>20000</v>
      </c>
      <c r="T76" s="80">
        <f t="shared" si="162"/>
        <v>1.0791366906474822</v>
      </c>
      <c r="U76" s="2">
        <v>0</v>
      </c>
      <c r="V76" s="2">
        <v>0</v>
      </c>
      <c r="W76" s="2">
        <v>0</v>
      </c>
      <c r="X76" s="2">
        <f t="shared" si="153"/>
        <v>0</v>
      </c>
      <c r="Y76" s="2">
        <f t="shared" si="154"/>
        <v>0</v>
      </c>
      <c r="Z76" s="13">
        <f t="shared" si="155"/>
        <v>0</v>
      </c>
      <c r="AA76" s="4">
        <f t="shared" si="156"/>
        <v>0</v>
      </c>
      <c r="AB76" s="2">
        <v>0</v>
      </c>
      <c r="AC76" s="2">
        <v>0</v>
      </c>
      <c r="AD76" s="2">
        <v>0</v>
      </c>
      <c r="AE76" s="2">
        <f t="shared" si="151"/>
        <v>0</v>
      </c>
      <c r="AF76" s="2">
        <f t="shared" si="157"/>
        <v>0</v>
      </c>
      <c r="AG76" s="13">
        <f t="shared" si="158"/>
        <v>0</v>
      </c>
      <c r="AH76" s="4">
        <f t="shared" si="152"/>
        <v>0</v>
      </c>
    </row>
    <row r="77" spans="1:34" s="76" customFormat="1" x14ac:dyDescent="0.2">
      <c r="A77" s="75">
        <v>44452</v>
      </c>
      <c r="B77" s="77" t="s">
        <v>26</v>
      </c>
      <c r="C77" s="5">
        <v>60</v>
      </c>
      <c r="D77" s="3">
        <v>100</v>
      </c>
      <c r="E77" s="81">
        <v>12.5</v>
      </c>
      <c r="F77" s="3">
        <v>93.927999999999997</v>
      </c>
      <c r="G77" s="81">
        <v>0.6</v>
      </c>
      <c r="H77" s="5">
        <v>140</v>
      </c>
      <c r="I77" s="2">
        <v>27800</v>
      </c>
      <c r="J77" s="2">
        <v>27700</v>
      </c>
      <c r="K77" s="2">
        <v>32100</v>
      </c>
      <c r="L77" s="2">
        <f t="shared" si="159"/>
        <v>29200</v>
      </c>
      <c r="M77" s="2">
        <v>20000</v>
      </c>
      <c r="N77" s="80">
        <f t="shared" si="160"/>
        <v>0.68493150684931503</v>
      </c>
      <c r="O77" s="2">
        <v>23200</v>
      </c>
      <c r="P77" s="95">
        <v>22400</v>
      </c>
      <c r="Q77" s="2">
        <v>21200</v>
      </c>
      <c r="R77" s="2">
        <f t="shared" si="161"/>
        <v>22266.666666666668</v>
      </c>
      <c r="S77" s="2">
        <v>20000</v>
      </c>
      <c r="T77" s="80">
        <f t="shared" si="162"/>
        <v>0.89820359281437123</v>
      </c>
      <c r="U77" s="2">
        <v>500</v>
      </c>
      <c r="V77" s="2">
        <v>500</v>
      </c>
      <c r="W77" s="2">
        <v>500</v>
      </c>
      <c r="X77" s="2">
        <f t="shared" si="153"/>
        <v>342.46575342465752</v>
      </c>
      <c r="Y77" s="2">
        <f t="shared" si="154"/>
        <v>0</v>
      </c>
      <c r="Z77" s="13">
        <f t="shared" si="155"/>
        <v>1054.7488512248465</v>
      </c>
      <c r="AA77" s="4">
        <f t="shared" si="156"/>
        <v>0</v>
      </c>
      <c r="AB77" s="2">
        <v>500</v>
      </c>
      <c r="AC77" s="2">
        <v>500</v>
      </c>
      <c r="AD77" s="2">
        <v>500</v>
      </c>
      <c r="AE77" s="2">
        <f t="shared" si="151"/>
        <v>449.10179640718559</v>
      </c>
      <c r="AF77" s="2">
        <f t="shared" si="157"/>
        <v>0</v>
      </c>
      <c r="AG77" s="13">
        <f t="shared" si="158"/>
        <v>1383.1736432230018</v>
      </c>
      <c r="AH77" s="4">
        <f t="shared" si="152"/>
        <v>0</v>
      </c>
    </row>
    <row r="78" spans="1:34" s="76" customFormat="1" x14ac:dyDescent="0.2">
      <c r="A78" s="75">
        <v>44454</v>
      </c>
      <c r="B78" s="77" t="s">
        <v>26</v>
      </c>
      <c r="C78" s="5">
        <v>60</v>
      </c>
      <c r="D78" s="3">
        <v>100</v>
      </c>
      <c r="E78" s="81">
        <v>12.5</v>
      </c>
      <c r="F78" s="3">
        <v>89.579000000000008</v>
      </c>
      <c r="G78" s="81">
        <v>0.6</v>
      </c>
      <c r="H78" s="5">
        <v>140</v>
      </c>
      <c r="I78" s="2">
        <v>33400</v>
      </c>
      <c r="J78" s="2">
        <v>37200</v>
      </c>
      <c r="K78" s="2" t="s">
        <v>2</v>
      </c>
      <c r="L78" s="2">
        <f t="shared" si="159"/>
        <v>35300</v>
      </c>
      <c r="M78" s="2">
        <v>20000</v>
      </c>
      <c r="N78" s="80">
        <f t="shared" si="160"/>
        <v>0.56657223796033995</v>
      </c>
      <c r="O78" s="2">
        <v>18100</v>
      </c>
      <c r="P78" s="95">
        <v>16900</v>
      </c>
      <c r="Q78" s="2">
        <v>18200</v>
      </c>
      <c r="R78" s="2">
        <f t="shared" si="161"/>
        <v>17733.333333333332</v>
      </c>
      <c r="S78" s="2">
        <v>20000</v>
      </c>
      <c r="T78" s="80">
        <f t="shared" si="162"/>
        <v>1.1278195488721805</v>
      </c>
      <c r="U78" s="2">
        <v>50000</v>
      </c>
      <c r="V78" s="2">
        <v>50000</v>
      </c>
      <c r="W78" s="2">
        <v>50000</v>
      </c>
      <c r="X78" s="2">
        <f t="shared" si="153"/>
        <v>28328.611898016996</v>
      </c>
      <c r="Y78" s="2">
        <f t="shared" si="154"/>
        <v>0</v>
      </c>
      <c r="Z78" s="13">
        <f t="shared" si="155"/>
        <v>91484.195264968701</v>
      </c>
      <c r="AA78" s="4">
        <f t="shared" si="156"/>
        <v>0</v>
      </c>
      <c r="AB78" s="2">
        <v>50000</v>
      </c>
      <c r="AC78" s="2">
        <v>50000</v>
      </c>
      <c r="AD78" s="2">
        <v>50000</v>
      </c>
      <c r="AE78" s="2">
        <f t="shared" si="151"/>
        <v>56390.977443609023</v>
      </c>
      <c r="AF78" s="2">
        <f t="shared" si="157"/>
        <v>0</v>
      </c>
      <c r="AG78" s="13">
        <f t="shared" si="158"/>
        <v>182108.57666466513</v>
      </c>
      <c r="AH78" s="4">
        <f t="shared" si="152"/>
        <v>0</v>
      </c>
    </row>
    <row r="79" spans="1:34" s="76" customFormat="1" x14ac:dyDescent="0.2">
      <c r="A79" s="75">
        <v>44456</v>
      </c>
      <c r="B79" s="77" t="s">
        <v>26</v>
      </c>
      <c r="C79" s="5">
        <v>60</v>
      </c>
      <c r="D79" s="3">
        <v>100</v>
      </c>
      <c r="E79" s="81">
        <v>12.5</v>
      </c>
      <c r="F79" s="3">
        <v>84.207999999999998</v>
      </c>
      <c r="G79" s="81">
        <v>0.6</v>
      </c>
      <c r="H79" s="5">
        <v>140</v>
      </c>
      <c r="I79" s="2">
        <v>20400</v>
      </c>
      <c r="J79" s="2">
        <v>20300</v>
      </c>
      <c r="K79" s="2">
        <v>24200</v>
      </c>
      <c r="L79" s="2">
        <f t="shared" si="159"/>
        <v>21633.333333333332</v>
      </c>
      <c r="M79" s="2">
        <v>20000</v>
      </c>
      <c r="N79" s="80">
        <f t="shared" si="160"/>
        <v>0.92449922958397535</v>
      </c>
      <c r="O79" s="2">
        <v>25300</v>
      </c>
      <c r="P79" s="95">
        <v>25600</v>
      </c>
      <c r="Q79" s="2">
        <v>25900</v>
      </c>
      <c r="R79" s="2">
        <f t="shared" si="161"/>
        <v>25600</v>
      </c>
      <c r="S79" s="2">
        <v>20000</v>
      </c>
      <c r="T79" s="80">
        <f t="shared" si="162"/>
        <v>0.78125</v>
      </c>
      <c r="U79" s="2">
        <v>5000</v>
      </c>
      <c r="V79" s="2">
        <v>5000</v>
      </c>
      <c r="W79" s="2">
        <v>5000</v>
      </c>
      <c r="X79" s="2">
        <f t="shared" si="153"/>
        <v>4622.4961479198764</v>
      </c>
      <c r="Y79" s="2">
        <f t="shared" si="154"/>
        <v>0</v>
      </c>
      <c r="Z79" s="13">
        <f t="shared" si="155"/>
        <v>15879.988836380913</v>
      </c>
      <c r="AA79" s="4">
        <f t="shared" si="156"/>
        <v>0</v>
      </c>
      <c r="AB79" s="2">
        <v>5000</v>
      </c>
      <c r="AC79" s="2">
        <v>5000</v>
      </c>
      <c r="AD79" s="2">
        <v>5000</v>
      </c>
      <c r="AE79" s="2">
        <f t="shared" si="151"/>
        <v>3906.25</v>
      </c>
      <c r="AF79" s="2">
        <f t="shared" si="157"/>
        <v>0</v>
      </c>
      <c r="AG79" s="13">
        <f t="shared" si="158"/>
        <v>13419.417649493771</v>
      </c>
      <c r="AH79" s="4">
        <f t="shared" si="152"/>
        <v>0</v>
      </c>
    </row>
    <row r="80" spans="1:34" s="76" customFormat="1" x14ac:dyDescent="0.2">
      <c r="A80" s="75">
        <v>44459</v>
      </c>
      <c r="B80" s="77" t="s">
        <v>26</v>
      </c>
      <c r="C80" s="5">
        <v>60</v>
      </c>
      <c r="D80" s="3">
        <v>100</v>
      </c>
      <c r="E80" s="81">
        <v>12.5</v>
      </c>
      <c r="F80" s="3">
        <v>102.64</v>
      </c>
      <c r="G80" s="81">
        <v>0.6</v>
      </c>
      <c r="H80" s="5">
        <v>140</v>
      </c>
      <c r="I80" s="2">
        <v>24600</v>
      </c>
      <c r="J80" s="2">
        <v>23200</v>
      </c>
      <c r="K80" s="2">
        <v>29700</v>
      </c>
      <c r="L80" s="2">
        <f t="shared" si="159"/>
        <v>25833.333333333332</v>
      </c>
      <c r="M80" s="2">
        <v>20000</v>
      </c>
      <c r="N80" s="80">
        <f t="shared" si="160"/>
        <v>0.77419354838709686</v>
      </c>
      <c r="O80" s="2">
        <v>19400</v>
      </c>
      <c r="P80" s="95">
        <v>20500</v>
      </c>
      <c r="Q80" s="2">
        <v>25400</v>
      </c>
      <c r="R80" s="2">
        <f t="shared" si="161"/>
        <v>21766.666666666668</v>
      </c>
      <c r="S80" s="2">
        <v>20000</v>
      </c>
      <c r="T80" s="80">
        <f t="shared" si="162"/>
        <v>0.9188361408882082</v>
      </c>
      <c r="U80" s="2">
        <v>500</v>
      </c>
      <c r="V80" s="2">
        <v>500</v>
      </c>
      <c r="W80" s="2">
        <v>500</v>
      </c>
      <c r="X80" s="2">
        <f t="shared" si="153"/>
        <v>387.09677419354841</v>
      </c>
      <c r="Y80" s="2">
        <f t="shared" si="154"/>
        <v>0</v>
      </c>
      <c r="Z80" s="13">
        <f t="shared" si="155"/>
        <v>1091.0129269317665</v>
      </c>
      <c r="AA80" s="4">
        <f t="shared" si="156"/>
        <v>0</v>
      </c>
      <c r="AB80" s="2">
        <v>500</v>
      </c>
      <c r="AC80" s="2">
        <v>500</v>
      </c>
      <c r="AD80" s="2">
        <v>500</v>
      </c>
      <c r="AE80" s="2">
        <f t="shared" si="151"/>
        <v>459.4180704441041</v>
      </c>
      <c r="AF80" s="2">
        <f t="shared" si="157"/>
        <v>0</v>
      </c>
      <c r="AG80" s="13">
        <f t="shared" si="158"/>
        <v>1294.8468887781298</v>
      </c>
      <c r="AH80" s="4">
        <f t="shared" si="152"/>
        <v>0</v>
      </c>
    </row>
    <row r="81" spans="1:34" s="76" customFormat="1" x14ac:dyDescent="0.2">
      <c r="A81" s="75">
        <v>44461</v>
      </c>
      <c r="B81" s="77" t="s">
        <v>26</v>
      </c>
      <c r="C81" s="5">
        <v>60</v>
      </c>
      <c r="D81" s="3">
        <v>100</v>
      </c>
      <c r="E81" s="81">
        <v>12.5</v>
      </c>
      <c r="F81" s="3">
        <v>103.49499999999999</v>
      </c>
      <c r="G81" s="81">
        <v>0.6</v>
      </c>
      <c r="H81" s="5">
        <v>140</v>
      </c>
      <c r="I81" s="2">
        <v>20100</v>
      </c>
      <c r="J81" s="2">
        <v>30800</v>
      </c>
      <c r="K81" s="2">
        <v>35200</v>
      </c>
      <c r="L81" s="2">
        <f t="shared" si="159"/>
        <v>28700</v>
      </c>
      <c r="M81" s="2">
        <v>20000</v>
      </c>
      <c r="N81" s="80">
        <f t="shared" si="160"/>
        <v>0.69686411149825789</v>
      </c>
      <c r="O81" s="2" t="s">
        <v>2</v>
      </c>
      <c r="P81" s="95">
        <v>20200</v>
      </c>
      <c r="Q81" s="2">
        <v>22400</v>
      </c>
      <c r="R81" s="2">
        <f t="shared" si="161"/>
        <v>21300</v>
      </c>
      <c r="S81" s="2">
        <v>20000</v>
      </c>
      <c r="T81" s="80">
        <f t="shared" si="162"/>
        <v>0.93896713615023475</v>
      </c>
      <c r="U81" s="2">
        <v>500</v>
      </c>
      <c r="V81" s="2">
        <v>500</v>
      </c>
      <c r="W81" s="2">
        <v>500</v>
      </c>
      <c r="X81" s="2">
        <f t="shared" si="153"/>
        <v>348.43205574912895</v>
      </c>
      <c r="Y81" s="2">
        <f t="shared" si="154"/>
        <v>0</v>
      </c>
      <c r="Z81" s="13">
        <f t="shared" si="155"/>
        <v>973.92546622954342</v>
      </c>
      <c r="AA81" s="4">
        <f t="shared" si="156"/>
        <v>0</v>
      </c>
      <c r="AB81" s="2">
        <v>500</v>
      </c>
      <c r="AC81" s="2">
        <v>500</v>
      </c>
      <c r="AD81" s="2">
        <v>500</v>
      </c>
      <c r="AE81" s="2">
        <f t="shared" si="151"/>
        <v>469.48356807511738</v>
      </c>
      <c r="AF81" s="2">
        <f t="shared" si="157"/>
        <v>0</v>
      </c>
      <c r="AG81" s="13">
        <f t="shared" si="158"/>
        <v>1312.2845483937979</v>
      </c>
      <c r="AH81" s="4">
        <f t="shared" si="152"/>
        <v>0</v>
      </c>
    </row>
    <row r="82" spans="1:34" s="76" customFormat="1" x14ac:dyDescent="0.2">
      <c r="A82" s="75">
        <v>44463</v>
      </c>
      <c r="B82" s="77" t="s">
        <v>26</v>
      </c>
      <c r="C82" s="5">
        <v>60</v>
      </c>
      <c r="D82" s="3">
        <v>100</v>
      </c>
      <c r="E82" s="81">
        <v>12.5</v>
      </c>
      <c r="F82" s="3">
        <v>99.958000000000013</v>
      </c>
      <c r="G82" s="81">
        <v>0.6</v>
      </c>
      <c r="H82" s="5">
        <v>140</v>
      </c>
      <c r="I82" s="2">
        <v>26900</v>
      </c>
      <c r="J82" s="2">
        <v>29000</v>
      </c>
      <c r="K82" s="2">
        <v>36400</v>
      </c>
      <c r="L82" s="2">
        <f t="shared" si="159"/>
        <v>30766.666666666668</v>
      </c>
      <c r="M82" s="2">
        <v>20000</v>
      </c>
      <c r="N82" s="80">
        <f t="shared" si="160"/>
        <v>0.65005417118093167</v>
      </c>
      <c r="O82" s="2">
        <v>19800</v>
      </c>
      <c r="P82" s="95">
        <v>21300</v>
      </c>
      <c r="Q82" s="2">
        <v>21600</v>
      </c>
      <c r="R82" s="2">
        <f t="shared" si="161"/>
        <v>20900</v>
      </c>
      <c r="S82" s="2">
        <v>20000</v>
      </c>
      <c r="T82" s="80">
        <f t="shared" si="162"/>
        <v>0.9569377990430622</v>
      </c>
      <c r="U82" s="2">
        <v>5</v>
      </c>
      <c r="V82" s="2">
        <v>5</v>
      </c>
      <c r="W82" s="2">
        <v>5</v>
      </c>
      <c r="X82" s="2">
        <f t="shared" si="153"/>
        <v>3.2502708559046583</v>
      </c>
      <c r="Y82" s="2">
        <f t="shared" si="154"/>
        <v>0</v>
      </c>
      <c r="Z82" s="13">
        <f t="shared" si="155"/>
        <v>9.4065200001242388</v>
      </c>
      <c r="AA82" s="4">
        <f t="shared" si="156"/>
        <v>0</v>
      </c>
      <c r="AB82" s="2">
        <v>5</v>
      </c>
      <c r="AC82" s="2">
        <v>5</v>
      </c>
      <c r="AD82" s="2">
        <v>5</v>
      </c>
      <c r="AE82" s="2">
        <f t="shared" si="151"/>
        <v>4.7846889952153111</v>
      </c>
      <c r="AF82" s="2">
        <f t="shared" si="157"/>
        <v>0</v>
      </c>
      <c r="AG82" s="13">
        <f t="shared" si="158"/>
        <v>13.847237575940474</v>
      </c>
      <c r="AH82" s="4">
        <f t="shared" si="152"/>
        <v>0</v>
      </c>
    </row>
    <row r="83" spans="1:34" s="76" customFormat="1" x14ac:dyDescent="0.2">
      <c r="A83" s="75">
        <v>44466</v>
      </c>
      <c r="B83" s="77" t="s">
        <v>26</v>
      </c>
      <c r="C83" s="5">
        <v>60</v>
      </c>
      <c r="D83" s="3">
        <v>100</v>
      </c>
      <c r="E83" s="81">
        <v>12.5</v>
      </c>
      <c r="F83" s="3">
        <v>81.12299999999999</v>
      </c>
      <c r="G83" s="81">
        <v>0.6</v>
      </c>
      <c r="H83" s="5">
        <v>140</v>
      </c>
      <c r="I83" s="2">
        <v>38900</v>
      </c>
      <c r="J83" s="2">
        <v>18300</v>
      </c>
      <c r="K83" s="2">
        <v>40700</v>
      </c>
      <c r="L83" s="2">
        <f t="shared" si="159"/>
        <v>32633.333333333332</v>
      </c>
      <c r="M83" s="2">
        <v>20000</v>
      </c>
      <c r="N83" s="80">
        <f t="shared" si="160"/>
        <v>0.61287027579162412</v>
      </c>
      <c r="O83" s="2">
        <v>1520</v>
      </c>
      <c r="P83" s="95">
        <v>20100</v>
      </c>
      <c r="Q83" s="2">
        <v>21000</v>
      </c>
      <c r="R83" s="2">
        <f t="shared" si="161"/>
        <v>14206.666666666666</v>
      </c>
      <c r="S83" s="2">
        <v>20000</v>
      </c>
      <c r="T83" s="80">
        <f t="shared" si="162"/>
        <v>1.4077897700610043</v>
      </c>
      <c r="U83" s="2">
        <v>5</v>
      </c>
      <c r="V83" s="2">
        <v>50</v>
      </c>
      <c r="W83" s="2">
        <v>50</v>
      </c>
      <c r="X83" s="2">
        <f t="shared" si="153"/>
        <v>21.450459652706844</v>
      </c>
      <c r="Y83" s="2">
        <f t="shared" si="154"/>
        <v>15.922836841797647</v>
      </c>
      <c r="Z83" s="13">
        <f t="shared" si="155"/>
        <v>76.492629000285916</v>
      </c>
      <c r="AA83" s="4">
        <f t="shared" si="156"/>
        <v>56.781051357005033</v>
      </c>
      <c r="AB83" s="2">
        <v>5</v>
      </c>
      <c r="AC83" s="2">
        <v>5</v>
      </c>
      <c r="AD83" s="2">
        <v>5</v>
      </c>
      <c r="AE83" s="2">
        <f t="shared" si="151"/>
        <v>7.0389488503050215</v>
      </c>
      <c r="AF83" s="2">
        <f t="shared" si="157"/>
        <v>0</v>
      </c>
      <c r="AG83" s="13">
        <f t="shared" si="158"/>
        <v>25.100986723630729</v>
      </c>
      <c r="AH83" s="4">
        <f t="shared" si="152"/>
        <v>0</v>
      </c>
    </row>
    <row r="84" spans="1:34" s="76" customFormat="1" x14ac:dyDescent="0.2">
      <c r="A84" s="75">
        <v>44468</v>
      </c>
      <c r="B84" s="77" t="s">
        <v>26</v>
      </c>
      <c r="C84" s="5">
        <v>60</v>
      </c>
      <c r="D84" s="3">
        <v>100</v>
      </c>
      <c r="E84" s="81">
        <v>12.5</v>
      </c>
      <c r="F84" s="3">
        <v>96.950999999999993</v>
      </c>
      <c r="G84" s="81">
        <v>0.6</v>
      </c>
      <c r="H84" s="5">
        <v>140</v>
      </c>
      <c r="I84" s="2">
        <v>16000</v>
      </c>
      <c r="J84" s="2">
        <v>18700</v>
      </c>
      <c r="K84" s="2">
        <v>24000</v>
      </c>
      <c r="L84" s="2">
        <f t="shared" si="159"/>
        <v>19566.666666666668</v>
      </c>
      <c r="M84" s="2">
        <v>20000</v>
      </c>
      <c r="N84" s="80">
        <f t="shared" si="160"/>
        <v>1.0221465076660987</v>
      </c>
      <c r="O84" s="2">
        <v>18400</v>
      </c>
      <c r="P84" s="95">
        <v>18700</v>
      </c>
      <c r="Q84" s="2">
        <v>18100</v>
      </c>
      <c r="R84" s="2">
        <f t="shared" si="161"/>
        <v>18400</v>
      </c>
      <c r="S84" s="2">
        <v>20000</v>
      </c>
      <c r="T84" s="80">
        <f t="shared" si="162"/>
        <v>1.0869565217391304</v>
      </c>
      <c r="U84" s="2">
        <v>5</v>
      </c>
      <c r="V84" s="2">
        <v>5</v>
      </c>
      <c r="W84" s="2">
        <v>5</v>
      </c>
      <c r="X84" s="2">
        <f t="shared" si="153"/>
        <v>5.1107325383304936</v>
      </c>
      <c r="Y84" s="2">
        <f t="shared" si="154"/>
        <v>0</v>
      </c>
      <c r="Z84" s="13">
        <f t="shared" si="155"/>
        <v>15.249578785924628</v>
      </c>
      <c r="AA84" s="4">
        <f t="shared" si="156"/>
        <v>0</v>
      </c>
      <c r="AB84" s="2">
        <v>5</v>
      </c>
      <c r="AC84" s="2">
        <v>50</v>
      </c>
      <c r="AD84" s="2">
        <v>5</v>
      </c>
      <c r="AE84" s="2">
        <f t="shared" si="151"/>
        <v>21.739130434782609</v>
      </c>
      <c r="AF84" s="2">
        <f t="shared" si="157"/>
        <v>28.239958819057779</v>
      </c>
      <c r="AG84" s="13">
        <f t="shared" si="158"/>
        <v>64.865961937230125</v>
      </c>
      <c r="AH84" s="4">
        <f t="shared" si="152"/>
        <v>84.263356317833598</v>
      </c>
    </row>
    <row r="85" spans="1:34" s="76" customFormat="1" x14ac:dyDescent="0.2">
      <c r="A85" s="75">
        <v>44470</v>
      </c>
      <c r="B85" s="77" t="s">
        <v>26</v>
      </c>
      <c r="C85" s="5">
        <v>60</v>
      </c>
      <c r="D85" s="3">
        <v>100</v>
      </c>
      <c r="E85" s="81">
        <v>12.5</v>
      </c>
      <c r="F85" s="3">
        <v>90.575000000000017</v>
      </c>
      <c r="G85" s="81">
        <v>0.6</v>
      </c>
      <c r="H85" s="5">
        <v>140</v>
      </c>
      <c r="I85" s="2">
        <v>20600</v>
      </c>
      <c r="J85" s="2">
        <v>22500</v>
      </c>
      <c r="K85" s="2">
        <v>25100</v>
      </c>
      <c r="L85" s="2">
        <f t="shared" si="159"/>
        <v>22733.333333333332</v>
      </c>
      <c r="M85" s="2">
        <v>20000</v>
      </c>
      <c r="N85" s="80">
        <f t="shared" si="160"/>
        <v>0.87976539589442815</v>
      </c>
      <c r="O85" s="2">
        <v>18601</v>
      </c>
      <c r="P85" s="95" t="s">
        <v>2</v>
      </c>
      <c r="Q85" s="2">
        <v>20301</v>
      </c>
      <c r="R85" s="2">
        <f t="shared" si="161"/>
        <v>19451</v>
      </c>
      <c r="S85" s="2">
        <v>20000</v>
      </c>
      <c r="T85" s="80">
        <f t="shared" si="162"/>
        <v>1.0282247699347078</v>
      </c>
      <c r="U85" s="2">
        <v>50</v>
      </c>
      <c r="V85" s="2">
        <v>50</v>
      </c>
      <c r="W85" s="2">
        <v>50</v>
      </c>
      <c r="X85" s="2">
        <f t="shared" si="153"/>
        <v>43.988269794721404</v>
      </c>
      <c r="Y85" s="2">
        <f t="shared" si="154"/>
        <v>0</v>
      </c>
      <c r="Z85" s="13">
        <f t="shared" si="155"/>
        <v>140.49327129736338</v>
      </c>
      <c r="AA85" s="4">
        <f t="shared" si="156"/>
        <v>0</v>
      </c>
      <c r="AB85" s="2">
        <v>50</v>
      </c>
      <c r="AC85" s="2">
        <v>5</v>
      </c>
      <c r="AD85" s="2">
        <v>50</v>
      </c>
      <c r="AE85" s="2">
        <f t="shared" si="151"/>
        <v>35.987866947714771</v>
      </c>
      <c r="AF85" s="2">
        <f t="shared" si="157"/>
        <v>26.714063146916008</v>
      </c>
      <c r="AG85" s="13">
        <f t="shared" si="158"/>
        <v>114.94094171227063</v>
      </c>
      <c r="AH85" s="4">
        <f t="shared" si="152"/>
        <v>85.321521820913858</v>
      </c>
    </row>
    <row r="86" spans="1:34" s="91" customFormat="1" ht="16" thickBot="1" x14ac:dyDescent="0.25">
      <c r="A86" s="82"/>
      <c r="B86" s="83"/>
      <c r="C86" s="84"/>
      <c r="D86" s="85"/>
      <c r="E86" s="86"/>
      <c r="F86" s="85"/>
      <c r="G86" s="86"/>
      <c r="H86" s="84"/>
      <c r="I86" s="87"/>
      <c r="J86" s="87"/>
      <c r="K86" s="88"/>
      <c r="L86" s="87"/>
      <c r="M86" s="87"/>
      <c r="N86" s="89"/>
      <c r="O86" s="87"/>
      <c r="P86" s="87"/>
      <c r="Q86" s="87"/>
      <c r="R86" s="87"/>
      <c r="S86" s="87"/>
      <c r="T86" s="89"/>
      <c r="U86" s="87"/>
      <c r="V86" s="87"/>
      <c r="W86" s="87"/>
      <c r="X86" s="87"/>
      <c r="Y86" s="87"/>
      <c r="Z86" s="13"/>
      <c r="AA86" s="90"/>
      <c r="AB86" s="87"/>
      <c r="AC86" s="87"/>
      <c r="AD86" s="87"/>
      <c r="AE86" s="87"/>
      <c r="AF86" s="87"/>
      <c r="AG86" s="13"/>
      <c r="AH86" s="90"/>
    </row>
    <row r="87" spans="1:34" x14ac:dyDescent="0.2">
      <c r="A87" s="24"/>
      <c r="B87" s="18"/>
      <c r="C87" s="5"/>
      <c r="D87" s="3"/>
      <c r="E87" s="1"/>
      <c r="F87" s="3"/>
      <c r="G87" s="1"/>
      <c r="H87" s="5"/>
      <c r="I87" s="10"/>
      <c r="J87" s="2"/>
      <c r="K87" s="25"/>
      <c r="L87" s="10"/>
      <c r="M87" s="10"/>
      <c r="N87" s="17"/>
      <c r="O87" s="10"/>
      <c r="P87" s="10"/>
      <c r="Q87" s="10"/>
      <c r="R87" s="10"/>
      <c r="S87" s="10"/>
      <c r="T87" s="17"/>
      <c r="U87" s="2"/>
      <c r="V87" s="2"/>
      <c r="W87" s="2"/>
      <c r="X87" s="10"/>
      <c r="Y87" s="10"/>
      <c r="Z87" s="13"/>
      <c r="AA87" s="4"/>
      <c r="AB87" s="2"/>
      <c r="AC87" s="2"/>
      <c r="AD87" s="2"/>
      <c r="AE87" s="2"/>
      <c r="AF87" s="2"/>
      <c r="AG87" s="13"/>
      <c r="AH87" s="4"/>
    </row>
    <row r="88" spans="1:34" x14ac:dyDescent="0.2">
      <c r="A88" s="24"/>
      <c r="B88" s="18"/>
      <c r="C88" s="5"/>
      <c r="D88" s="3"/>
      <c r="E88" s="1"/>
      <c r="F88" s="3"/>
      <c r="G88" s="1"/>
      <c r="H88" s="5"/>
      <c r="I88" s="10"/>
      <c r="J88" s="2"/>
      <c r="K88" s="25"/>
      <c r="L88" s="10"/>
      <c r="M88" s="10"/>
      <c r="N88" s="17"/>
      <c r="O88" s="10"/>
      <c r="P88" s="10"/>
      <c r="Q88" s="10"/>
      <c r="R88" s="10"/>
      <c r="S88" s="10"/>
      <c r="T88" s="17"/>
      <c r="U88" s="2"/>
      <c r="V88" s="2"/>
      <c r="W88" s="2"/>
      <c r="X88" s="2"/>
      <c r="Y88" s="2"/>
      <c r="Z88" s="13"/>
      <c r="AA88" s="4"/>
      <c r="AB88" s="2"/>
      <c r="AC88" s="2"/>
      <c r="AD88" s="2"/>
      <c r="AE88" s="2"/>
      <c r="AF88" s="2"/>
      <c r="AG88" s="13"/>
      <c r="AH88" s="4"/>
    </row>
    <row r="89" spans="1:34" s="28" customFormat="1" x14ac:dyDescent="0.2">
      <c r="A89" s="31">
        <v>44155</v>
      </c>
      <c r="B89" s="29" t="s">
        <v>27</v>
      </c>
      <c r="C89" s="5">
        <v>100</v>
      </c>
      <c r="D89" s="3">
        <v>100</v>
      </c>
      <c r="E89" s="33">
        <v>12.5</v>
      </c>
      <c r="F89" s="3">
        <v>95.412999999999997</v>
      </c>
      <c r="G89" s="33">
        <v>0.6</v>
      </c>
      <c r="H89" s="5">
        <v>140</v>
      </c>
      <c r="I89" s="10">
        <v>16100</v>
      </c>
      <c r="J89" s="2">
        <v>13600</v>
      </c>
      <c r="K89" s="25">
        <v>25200</v>
      </c>
      <c r="L89" s="10">
        <f t="shared" ref="L89:L90" si="163">AVERAGE(I89:K89)</f>
        <v>18300</v>
      </c>
      <c r="M89" s="10">
        <v>20000</v>
      </c>
      <c r="N89" s="32">
        <f t="shared" ref="N89:N90" si="164">M89/L89</f>
        <v>1.0928961748633881</v>
      </c>
      <c r="O89" s="10">
        <v>16200</v>
      </c>
      <c r="P89" s="10">
        <v>17600</v>
      </c>
      <c r="Q89" s="10">
        <v>28400</v>
      </c>
      <c r="R89" s="10">
        <f t="shared" ref="R89:R90" si="165">AVERAGE(O89:Q89)</f>
        <v>20733.333333333332</v>
      </c>
      <c r="S89" s="10">
        <v>20000</v>
      </c>
      <c r="T89" s="32">
        <f t="shared" ref="T89:T90" si="166">S89/R89</f>
        <v>0.96463022508038587</v>
      </c>
      <c r="U89" s="2">
        <v>0</v>
      </c>
      <c r="V89" s="2">
        <v>0</v>
      </c>
      <c r="W89" s="2">
        <v>0</v>
      </c>
      <c r="X89" s="2">
        <f t="shared" ref="X89" si="167">AVERAGE(U89:W89)*N89</f>
        <v>0</v>
      </c>
      <c r="Y89" s="2">
        <f t="shared" ref="Y89" si="168">STDEV(U89:W89)*N89</f>
        <v>0</v>
      </c>
      <c r="Z89" s="13">
        <f t="shared" ref="Z89" si="169">IFERROR(((X89*$C89*($G89*1000/$H89)/$F89)*($D89+$E89))/$D89,0)</f>
        <v>0</v>
      </c>
      <c r="AA89" s="4">
        <f t="shared" ref="AA89" si="170">((Y89*$C89*($G89*1000/$H89)/$F89)*($D89+$E89))/$D89</f>
        <v>0</v>
      </c>
      <c r="AB89" s="2">
        <v>50</v>
      </c>
      <c r="AC89" s="2">
        <v>5</v>
      </c>
      <c r="AD89" s="2">
        <v>50</v>
      </c>
      <c r="AE89" s="2">
        <f t="shared" ref="AE89" si="171">AVERAGE(AB89:AD89)*T89</f>
        <v>33.762057877813504</v>
      </c>
      <c r="AF89" s="2">
        <f t="shared" ref="AF89" si="172">STDEV(AB89:AD89)*T89</f>
        <v>25.061828405337454</v>
      </c>
      <c r="AG89" s="13">
        <f t="shared" ref="AG89" si="173">IFERROR(((AE89*$C89*($G89*1000/$H89)/$F89)*($D89+$E89))/$D89,0)</f>
        <v>170.60709807082381</v>
      </c>
      <c r="AH89" s="4">
        <f t="shared" ref="AH89" si="174">((AF89*$C89*($G89*1000/$H89)/$F89)*($D89+$E89))/$D89</f>
        <v>126.64292656737986</v>
      </c>
    </row>
    <row r="90" spans="1:34" s="28" customFormat="1" x14ac:dyDescent="0.2">
      <c r="A90" s="31">
        <v>44158</v>
      </c>
      <c r="B90" s="29" t="s">
        <v>27</v>
      </c>
      <c r="C90" s="5">
        <v>100</v>
      </c>
      <c r="D90" s="3">
        <v>100</v>
      </c>
      <c r="E90" s="33">
        <v>12.5</v>
      </c>
      <c r="F90" s="3">
        <v>96.126999999999995</v>
      </c>
      <c r="G90" s="33">
        <v>0.6</v>
      </c>
      <c r="H90" s="5">
        <v>140</v>
      </c>
      <c r="I90" s="10">
        <v>11700</v>
      </c>
      <c r="J90" s="2">
        <v>11000</v>
      </c>
      <c r="K90" s="25">
        <v>11600</v>
      </c>
      <c r="L90" s="10">
        <f t="shared" si="163"/>
        <v>11433.333333333334</v>
      </c>
      <c r="M90" s="10">
        <v>20000</v>
      </c>
      <c r="N90" s="32">
        <f t="shared" si="164"/>
        <v>1.749271137026239</v>
      </c>
      <c r="O90" s="10">
        <v>10200</v>
      </c>
      <c r="P90" s="10">
        <v>10600</v>
      </c>
      <c r="Q90" s="10">
        <v>16900</v>
      </c>
      <c r="R90" s="10">
        <f t="shared" si="165"/>
        <v>12566.666666666666</v>
      </c>
      <c r="S90" s="10">
        <v>20000</v>
      </c>
      <c r="T90" s="32">
        <f t="shared" si="166"/>
        <v>1.5915119363395227</v>
      </c>
      <c r="U90" s="2">
        <v>0</v>
      </c>
      <c r="V90" s="2">
        <v>0</v>
      </c>
      <c r="W90" s="2">
        <v>0</v>
      </c>
      <c r="X90" s="2">
        <f t="shared" ref="X90:X153" si="175">AVERAGE(U90:W90)*N90</f>
        <v>0</v>
      </c>
      <c r="Y90" s="2">
        <f t="shared" ref="Y90:Y153" si="176">STDEV(U90:W90)*N90</f>
        <v>0</v>
      </c>
      <c r="Z90" s="13">
        <f t="shared" ref="Z90:Z153" si="177">IFERROR(((X90*$C90*($G90*1000/$H90)/$F90)*($D90+$E90))/$D90,0)</f>
        <v>0</v>
      </c>
      <c r="AA90" s="4">
        <f t="shared" ref="AA90:AA153" si="178">((Y90*$C90*($G90*1000/$H90)/$F90)*($D90+$E90))/$D90</f>
        <v>0</v>
      </c>
      <c r="AB90" s="2">
        <v>0</v>
      </c>
      <c r="AC90" s="2">
        <v>0</v>
      </c>
      <c r="AD90" s="2">
        <v>0</v>
      </c>
      <c r="AE90" s="2">
        <f t="shared" ref="AE90:AE153" si="179">AVERAGE(AB90:AD90)*T90</f>
        <v>0</v>
      </c>
      <c r="AF90" s="2">
        <f t="shared" ref="AF90:AF153" si="180">STDEV(AB90:AD90)*T90</f>
        <v>0</v>
      </c>
      <c r="AG90" s="13">
        <f t="shared" ref="AG90:AG153" si="181">IFERROR(((AE90*$C90*($G90*1000/$H90)/$F90)*($D90+$E90))/$D90,0)</f>
        <v>0</v>
      </c>
      <c r="AH90" s="4">
        <f t="shared" ref="AH90:AH153" si="182">((AF90*$C90*($G90*1000/$H90)/$F90)*($D90+$E90))/$D90</f>
        <v>0</v>
      </c>
    </row>
    <row r="91" spans="1:34" s="34" customFormat="1" x14ac:dyDescent="0.2">
      <c r="A91" s="37">
        <v>44160</v>
      </c>
      <c r="B91" s="35" t="s">
        <v>27</v>
      </c>
      <c r="C91" s="5">
        <v>100</v>
      </c>
      <c r="D91" s="3">
        <v>100</v>
      </c>
      <c r="E91" s="39">
        <v>12.5</v>
      </c>
      <c r="F91" s="3">
        <v>97.072999999999993</v>
      </c>
      <c r="G91" s="39">
        <v>0.6</v>
      </c>
      <c r="H91" s="5">
        <v>140</v>
      </c>
      <c r="I91" s="10">
        <v>11700</v>
      </c>
      <c r="J91" s="2">
        <v>11000</v>
      </c>
      <c r="K91" s="25">
        <v>11600</v>
      </c>
      <c r="L91" s="10">
        <f t="shared" ref="L91:L93" si="183">AVERAGE(I91:K91)</f>
        <v>11433.333333333334</v>
      </c>
      <c r="M91" s="10">
        <v>20000</v>
      </c>
      <c r="N91" s="38">
        <f t="shared" ref="N91:N93" si="184">M91/L91</f>
        <v>1.749271137026239</v>
      </c>
      <c r="O91" s="10">
        <v>10200</v>
      </c>
      <c r="P91" s="10">
        <v>10600</v>
      </c>
      <c r="Q91" s="10">
        <v>16900</v>
      </c>
      <c r="R91" s="10">
        <f t="shared" ref="R91:R93" si="185">AVERAGE(O91:Q91)</f>
        <v>12566.666666666666</v>
      </c>
      <c r="S91" s="10">
        <v>20000</v>
      </c>
      <c r="T91" s="38">
        <f t="shared" ref="T91:T93" si="186">S91/R91</f>
        <v>1.5915119363395227</v>
      </c>
      <c r="U91" s="2">
        <v>0</v>
      </c>
      <c r="V91" s="2">
        <v>0</v>
      </c>
      <c r="W91" s="2">
        <v>0</v>
      </c>
      <c r="X91" s="2">
        <f t="shared" si="175"/>
        <v>0</v>
      </c>
      <c r="Y91" s="2">
        <f t="shared" si="176"/>
        <v>0</v>
      </c>
      <c r="Z91" s="13">
        <f t="shared" si="177"/>
        <v>0</v>
      </c>
      <c r="AA91" s="4">
        <f t="shared" si="178"/>
        <v>0</v>
      </c>
      <c r="AB91" s="2">
        <v>0</v>
      </c>
      <c r="AC91" s="2">
        <v>0</v>
      </c>
      <c r="AD91" s="2">
        <v>0</v>
      </c>
      <c r="AE91" s="2">
        <f t="shared" si="179"/>
        <v>0</v>
      </c>
      <c r="AF91" s="2">
        <f t="shared" si="180"/>
        <v>0</v>
      </c>
      <c r="AG91" s="13">
        <f t="shared" si="181"/>
        <v>0</v>
      </c>
      <c r="AH91" s="4">
        <f t="shared" si="182"/>
        <v>0</v>
      </c>
    </row>
    <row r="92" spans="1:34" s="34" customFormat="1" x14ac:dyDescent="0.2">
      <c r="A92" s="37">
        <v>44165</v>
      </c>
      <c r="B92" s="35" t="s">
        <v>27</v>
      </c>
      <c r="C92" s="5">
        <v>100</v>
      </c>
      <c r="D92" s="3">
        <v>100</v>
      </c>
      <c r="E92" s="39">
        <v>12.5</v>
      </c>
      <c r="F92" s="3">
        <v>107.767</v>
      </c>
      <c r="G92" s="39">
        <v>0.6</v>
      </c>
      <c r="H92" s="5">
        <v>140</v>
      </c>
      <c r="I92" s="10">
        <v>12400</v>
      </c>
      <c r="J92" s="2">
        <v>16000</v>
      </c>
      <c r="K92" s="25">
        <v>17400</v>
      </c>
      <c r="L92" s="10">
        <f t="shared" si="183"/>
        <v>15266.666666666666</v>
      </c>
      <c r="M92" s="10">
        <v>20000</v>
      </c>
      <c r="N92" s="38">
        <f t="shared" si="184"/>
        <v>1.3100436681222707</v>
      </c>
      <c r="O92" s="10">
        <v>11400</v>
      </c>
      <c r="P92" s="10">
        <v>13900</v>
      </c>
      <c r="Q92" s="10">
        <v>14400</v>
      </c>
      <c r="R92" s="10">
        <f t="shared" si="185"/>
        <v>13233.333333333334</v>
      </c>
      <c r="S92" s="10">
        <v>20000</v>
      </c>
      <c r="T92" s="38">
        <f t="shared" si="186"/>
        <v>1.5113350125944585</v>
      </c>
      <c r="U92" s="2">
        <v>0</v>
      </c>
      <c r="V92" s="2">
        <v>0</v>
      </c>
      <c r="W92" s="2">
        <v>0</v>
      </c>
      <c r="X92" s="2">
        <f t="shared" si="175"/>
        <v>0</v>
      </c>
      <c r="Y92" s="2">
        <f t="shared" si="176"/>
        <v>0</v>
      </c>
      <c r="Z92" s="13">
        <f t="shared" si="177"/>
        <v>0</v>
      </c>
      <c r="AA92" s="4">
        <f t="shared" si="178"/>
        <v>0</v>
      </c>
      <c r="AB92" s="2">
        <v>0</v>
      </c>
      <c r="AC92" s="2">
        <v>0</v>
      </c>
      <c r="AD92" s="2">
        <v>0</v>
      </c>
      <c r="AE92" s="2">
        <f t="shared" si="179"/>
        <v>0</v>
      </c>
      <c r="AF92" s="2">
        <f t="shared" si="180"/>
        <v>0</v>
      </c>
      <c r="AG92" s="13">
        <f t="shared" si="181"/>
        <v>0</v>
      </c>
      <c r="AH92" s="4">
        <f t="shared" si="182"/>
        <v>0</v>
      </c>
    </row>
    <row r="93" spans="1:34" s="34" customFormat="1" x14ac:dyDescent="0.2">
      <c r="A93" s="37">
        <v>44167</v>
      </c>
      <c r="B93" s="35" t="s">
        <v>27</v>
      </c>
      <c r="C93" s="5">
        <v>100</v>
      </c>
      <c r="D93" s="3">
        <v>100</v>
      </c>
      <c r="E93" s="39">
        <v>12.5</v>
      </c>
      <c r="F93" s="3">
        <v>96.108999999999995</v>
      </c>
      <c r="G93" s="39">
        <v>0.6</v>
      </c>
      <c r="H93" s="5">
        <v>140</v>
      </c>
      <c r="I93" s="10">
        <v>12400</v>
      </c>
      <c r="J93" s="2">
        <v>16000</v>
      </c>
      <c r="K93" s="25">
        <v>17400</v>
      </c>
      <c r="L93" s="10">
        <f t="shared" si="183"/>
        <v>15266.666666666666</v>
      </c>
      <c r="M93" s="10">
        <v>20000</v>
      </c>
      <c r="N93" s="38">
        <f t="shared" si="184"/>
        <v>1.3100436681222707</v>
      </c>
      <c r="O93" s="10">
        <v>11400</v>
      </c>
      <c r="P93" s="10">
        <v>13900</v>
      </c>
      <c r="Q93" s="10">
        <v>14400</v>
      </c>
      <c r="R93" s="10">
        <f t="shared" si="185"/>
        <v>13233.333333333334</v>
      </c>
      <c r="S93" s="10">
        <v>20000</v>
      </c>
      <c r="T93" s="38">
        <f t="shared" si="186"/>
        <v>1.5113350125944585</v>
      </c>
      <c r="U93" s="2">
        <v>0</v>
      </c>
      <c r="V93" s="2">
        <v>0</v>
      </c>
      <c r="W93" s="2">
        <v>0</v>
      </c>
      <c r="X93" s="2">
        <f t="shared" si="175"/>
        <v>0</v>
      </c>
      <c r="Y93" s="2">
        <f t="shared" si="176"/>
        <v>0</v>
      </c>
      <c r="Z93" s="13">
        <f t="shared" si="177"/>
        <v>0</v>
      </c>
      <c r="AA93" s="4">
        <f t="shared" si="178"/>
        <v>0</v>
      </c>
      <c r="AB93" s="2">
        <v>0</v>
      </c>
      <c r="AC93" s="2">
        <v>0</v>
      </c>
      <c r="AD93" s="2">
        <v>0</v>
      </c>
      <c r="AE93" s="2">
        <f t="shared" si="179"/>
        <v>0</v>
      </c>
      <c r="AF93" s="2">
        <f t="shared" si="180"/>
        <v>0</v>
      </c>
      <c r="AG93" s="13">
        <f t="shared" si="181"/>
        <v>0</v>
      </c>
      <c r="AH93" s="4">
        <f t="shared" si="182"/>
        <v>0</v>
      </c>
    </row>
    <row r="94" spans="1:34" s="40" customFormat="1" x14ac:dyDescent="0.2">
      <c r="A94" s="45">
        <v>44169</v>
      </c>
      <c r="B94" s="43" t="s">
        <v>27</v>
      </c>
      <c r="C94" s="5">
        <v>100</v>
      </c>
      <c r="D94" s="3">
        <v>100</v>
      </c>
      <c r="E94" s="49">
        <v>12.5</v>
      </c>
      <c r="F94" s="3">
        <v>97.334999999999994</v>
      </c>
      <c r="G94" s="49">
        <v>0.6</v>
      </c>
      <c r="H94" s="5">
        <v>140</v>
      </c>
      <c r="I94" s="10">
        <v>12400</v>
      </c>
      <c r="J94" s="2">
        <v>16000</v>
      </c>
      <c r="K94" s="25">
        <v>17400</v>
      </c>
      <c r="L94" s="10">
        <f t="shared" ref="L94:L95" si="187">AVERAGE(I94:K94)</f>
        <v>15266.666666666666</v>
      </c>
      <c r="M94" s="10">
        <v>20000</v>
      </c>
      <c r="N94" s="46">
        <f t="shared" ref="N94:N95" si="188">M94/L94</f>
        <v>1.3100436681222707</v>
      </c>
      <c r="O94" s="10">
        <v>11400</v>
      </c>
      <c r="P94" s="10">
        <v>13900</v>
      </c>
      <c r="Q94" s="10">
        <v>14400</v>
      </c>
      <c r="R94" s="10">
        <f t="shared" ref="R94:R95" si="189">AVERAGE(O94:Q94)</f>
        <v>13233.333333333334</v>
      </c>
      <c r="S94" s="10">
        <v>20000</v>
      </c>
      <c r="T94" s="46">
        <f t="shared" ref="T94:T95" si="190">S94/R94</f>
        <v>1.5113350125944585</v>
      </c>
      <c r="U94" s="2">
        <v>0</v>
      </c>
      <c r="V94" s="2">
        <v>0</v>
      </c>
      <c r="W94" s="2">
        <v>0</v>
      </c>
      <c r="X94" s="2">
        <f t="shared" si="175"/>
        <v>0</v>
      </c>
      <c r="Y94" s="2">
        <f t="shared" si="176"/>
        <v>0</v>
      </c>
      <c r="Z94" s="13">
        <f t="shared" si="177"/>
        <v>0</v>
      </c>
      <c r="AA94" s="4">
        <f t="shared" si="178"/>
        <v>0</v>
      </c>
      <c r="AB94" s="2">
        <v>0</v>
      </c>
      <c r="AC94" s="2">
        <v>0</v>
      </c>
      <c r="AD94" s="2">
        <v>0</v>
      </c>
      <c r="AE94" s="2">
        <f t="shared" si="179"/>
        <v>0</v>
      </c>
      <c r="AF94" s="2">
        <f t="shared" si="180"/>
        <v>0</v>
      </c>
      <c r="AG94" s="13">
        <f t="shared" si="181"/>
        <v>0</v>
      </c>
      <c r="AH94" s="4">
        <f t="shared" si="182"/>
        <v>0</v>
      </c>
    </row>
    <row r="95" spans="1:34" s="40" customFormat="1" x14ac:dyDescent="0.2">
      <c r="A95" s="45">
        <v>44172</v>
      </c>
      <c r="B95" s="43" t="s">
        <v>27</v>
      </c>
      <c r="C95" s="5">
        <v>100</v>
      </c>
      <c r="D95" s="3">
        <v>100</v>
      </c>
      <c r="E95" s="49">
        <v>12.5</v>
      </c>
      <c r="F95" s="3">
        <v>97.149000000000001</v>
      </c>
      <c r="G95" s="49">
        <v>0.6</v>
      </c>
      <c r="H95" s="5">
        <v>140</v>
      </c>
      <c r="I95" s="10">
        <v>17600</v>
      </c>
      <c r="J95" s="2">
        <v>21000</v>
      </c>
      <c r="K95" s="25">
        <v>29100</v>
      </c>
      <c r="L95" s="10">
        <f t="shared" si="187"/>
        <v>22566.666666666668</v>
      </c>
      <c r="M95" s="10">
        <v>20000</v>
      </c>
      <c r="N95" s="46">
        <f t="shared" si="188"/>
        <v>0.88626292466765133</v>
      </c>
      <c r="O95" s="10">
        <v>8040</v>
      </c>
      <c r="P95" s="10">
        <v>10500</v>
      </c>
      <c r="Q95" s="10">
        <v>9410</v>
      </c>
      <c r="R95" s="10">
        <f t="shared" si="189"/>
        <v>9316.6666666666661</v>
      </c>
      <c r="S95" s="10">
        <v>20000</v>
      </c>
      <c r="T95" s="46">
        <f t="shared" si="190"/>
        <v>2.1466905187835423</v>
      </c>
      <c r="U95" s="2">
        <v>0</v>
      </c>
      <c r="V95" s="2">
        <v>0</v>
      </c>
      <c r="W95" s="2">
        <v>0</v>
      </c>
      <c r="X95" s="2">
        <f t="shared" si="175"/>
        <v>0</v>
      </c>
      <c r="Y95" s="2">
        <f t="shared" si="176"/>
        <v>0</v>
      </c>
      <c r="Z95" s="13">
        <f t="shared" si="177"/>
        <v>0</v>
      </c>
      <c r="AA95" s="4">
        <f t="shared" si="178"/>
        <v>0</v>
      </c>
      <c r="AB95" s="2">
        <v>0</v>
      </c>
      <c r="AC95" s="2">
        <v>0</v>
      </c>
      <c r="AD95" s="2">
        <v>0</v>
      </c>
      <c r="AE95" s="2">
        <f t="shared" si="179"/>
        <v>0</v>
      </c>
      <c r="AF95" s="2">
        <f t="shared" si="180"/>
        <v>0</v>
      </c>
      <c r="AG95" s="13">
        <f t="shared" si="181"/>
        <v>0</v>
      </c>
      <c r="AH95" s="4">
        <f t="shared" si="182"/>
        <v>0</v>
      </c>
    </row>
    <row r="96" spans="1:34" s="40" customFormat="1" x14ac:dyDescent="0.2">
      <c r="A96" s="45">
        <v>44174</v>
      </c>
      <c r="B96" s="43" t="s">
        <v>27</v>
      </c>
      <c r="C96" s="5">
        <v>100</v>
      </c>
      <c r="D96" s="3">
        <v>100</v>
      </c>
      <c r="E96" s="49">
        <v>12.5</v>
      </c>
      <c r="F96" s="3">
        <v>96.951999999999998</v>
      </c>
      <c r="G96" s="49">
        <v>0.6</v>
      </c>
      <c r="H96" s="5">
        <v>140</v>
      </c>
      <c r="I96" s="10">
        <v>17600</v>
      </c>
      <c r="J96" s="2">
        <v>21000</v>
      </c>
      <c r="K96" s="25">
        <v>29100</v>
      </c>
      <c r="L96" s="10">
        <f t="shared" ref="L96" si="191">AVERAGE(I96:K96)</f>
        <v>22566.666666666668</v>
      </c>
      <c r="M96" s="10">
        <v>20000</v>
      </c>
      <c r="N96" s="46">
        <f t="shared" ref="N96" si="192">M96/L96</f>
        <v>0.88626292466765133</v>
      </c>
      <c r="O96" s="10">
        <v>8040</v>
      </c>
      <c r="P96" s="10">
        <v>10500</v>
      </c>
      <c r="Q96" s="10">
        <v>9410</v>
      </c>
      <c r="R96" s="10">
        <f t="shared" ref="R96" si="193">AVERAGE(O96:Q96)</f>
        <v>9316.6666666666661</v>
      </c>
      <c r="S96" s="10">
        <v>20000</v>
      </c>
      <c r="T96" s="46">
        <f t="shared" ref="T96" si="194">S96/R96</f>
        <v>2.1466905187835423</v>
      </c>
      <c r="U96" s="2">
        <v>0</v>
      </c>
      <c r="V96" s="2">
        <v>0</v>
      </c>
      <c r="W96" s="2">
        <v>0</v>
      </c>
      <c r="X96" s="2">
        <f t="shared" si="175"/>
        <v>0</v>
      </c>
      <c r="Y96" s="2">
        <f t="shared" si="176"/>
        <v>0</v>
      </c>
      <c r="Z96" s="13">
        <f t="shared" si="177"/>
        <v>0</v>
      </c>
      <c r="AA96" s="4">
        <f t="shared" si="178"/>
        <v>0</v>
      </c>
      <c r="AB96" s="2">
        <v>0</v>
      </c>
      <c r="AC96" s="2">
        <v>0</v>
      </c>
      <c r="AD96" s="2">
        <v>0</v>
      </c>
      <c r="AE96" s="2">
        <f t="shared" si="179"/>
        <v>0</v>
      </c>
      <c r="AF96" s="2">
        <f t="shared" si="180"/>
        <v>0</v>
      </c>
      <c r="AG96" s="13">
        <f t="shared" si="181"/>
        <v>0</v>
      </c>
      <c r="AH96" s="4">
        <f t="shared" si="182"/>
        <v>0</v>
      </c>
    </row>
    <row r="97" spans="1:34" s="50" customFormat="1" x14ac:dyDescent="0.2">
      <c r="A97" s="53">
        <v>44176</v>
      </c>
      <c r="B97" s="51" t="s">
        <v>27</v>
      </c>
      <c r="C97" s="5">
        <v>100</v>
      </c>
      <c r="D97" s="3">
        <v>100</v>
      </c>
      <c r="E97" s="55">
        <v>12.5</v>
      </c>
      <c r="F97" s="3">
        <v>96.085000000000008</v>
      </c>
      <c r="G97" s="55">
        <v>0.6</v>
      </c>
      <c r="H97" s="5">
        <v>140</v>
      </c>
      <c r="I97" s="10">
        <v>12100</v>
      </c>
      <c r="J97" s="2">
        <v>17000</v>
      </c>
      <c r="K97" s="25">
        <v>15200</v>
      </c>
      <c r="L97" s="10">
        <f t="shared" ref="L97:L98" si="195">AVERAGE(I97:K97)</f>
        <v>14766.666666666666</v>
      </c>
      <c r="M97" s="10">
        <v>20000</v>
      </c>
      <c r="N97" s="54">
        <f t="shared" ref="N97:N98" si="196">M97/L97</f>
        <v>1.3544018058690745</v>
      </c>
      <c r="O97" s="10">
        <v>9450</v>
      </c>
      <c r="P97" s="10">
        <v>7980</v>
      </c>
      <c r="Q97" s="10">
        <v>15800</v>
      </c>
      <c r="R97" s="10">
        <f t="shared" ref="R97:R98" si="197">AVERAGE(O97:Q97)</f>
        <v>11076.666666666666</v>
      </c>
      <c r="S97" s="10">
        <v>20000</v>
      </c>
      <c r="T97" s="54">
        <f t="shared" ref="T97:T98" si="198">S97/R97</f>
        <v>1.8055973517905508</v>
      </c>
      <c r="U97" s="2">
        <v>0</v>
      </c>
      <c r="V97" s="2">
        <v>0</v>
      </c>
      <c r="W97" s="2">
        <v>0</v>
      </c>
      <c r="X97" s="2">
        <f t="shared" si="175"/>
        <v>0</v>
      </c>
      <c r="Y97" s="2">
        <f t="shared" si="176"/>
        <v>0</v>
      </c>
      <c r="Z97" s="13">
        <f t="shared" si="177"/>
        <v>0</v>
      </c>
      <c r="AA97" s="4">
        <f t="shared" si="178"/>
        <v>0</v>
      </c>
      <c r="AB97" s="2">
        <v>0</v>
      </c>
      <c r="AC97" s="2">
        <v>0</v>
      </c>
      <c r="AD97" s="2">
        <v>0</v>
      </c>
      <c r="AE97" s="2">
        <f t="shared" si="179"/>
        <v>0</v>
      </c>
      <c r="AF97" s="2">
        <f t="shared" si="180"/>
        <v>0</v>
      </c>
      <c r="AG97" s="13">
        <f t="shared" si="181"/>
        <v>0</v>
      </c>
      <c r="AH97" s="4">
        <f t="shared" si="182"/>
        <v>0</v>
      </c>
    </row>
    <row r="98" spans="1:34" s="50" customFormat="1" x14ac:dyDescent="0.2">
      <c r="A98" s="53">
        <v>44179</v>
      </c>
      <c r="B98" s="51" t="s">
        <v>27</v>
      </c>
      <c r="C98" s="5">
        <v>100</v>
      </c>
      <c r="D98" s="3">
        <v>100</v>
      </c>
      <c r="E98" s="55">
        <v>12.5</v>
      </c>
      <c r="F98" s="3">
        <v>97.471999999999994</v>
      </c>
      <c r="G98" s="55">
        <v>0.6</v>
      </c>
      <c r="H98" s="5">
        <v>140</v>
      </c>
      <c r="I98" s="10">
        <v>26100</v>
      </c>
      <c r="J98" s="2">
        <v>25400</v>
      </c>
      <c r="K98" s="25">
        <v>28500</v>
      </c>
      <c r="L98" s="10">
        <f t="shared" si="195"/>
        <v>26666.666666666668</v>
      </c>
      <c r="M98" s="10">
        <v>20000</v>
      </c>
      <c r="N98" s="54">
        <f t="shared" si="196"/>
        <v>0.75</v>
      </c>
      <c r="O98" s="10">
        <v>22500</v>
      </c>
      <c r="P98" s="10">
        <v>19500</v>
      </c>
      <c r="Q98" s="10">
        <v>27000</v>
      </c>
      <c r="R98" s="10">
        <f t="shared" si="197"/>
        <v>23000</v>
      </c>
      <c r="S98" s="10">
        <v>20000</v>
      </c>
      <c r="T98" s="54">
        <f t="shared" si="198"/>
        <v>0.86956521739130432</v>
      </c>
      <c r="U98" s="2">
        <v>0</v>
      </c>
      <c r="V98" s="2">
        <v>0</v>
      </c>
      <c r="W98" s="2">
        <v>0</v>
      </c>
      <c r="X98" s="2">
        <f t="shared" si="175"/>
        <v>0</v>
      </c>
      <c r="Y98" s="2">
        <f t="shared" si="176"/>
        <v>0</v>
      </c>
      <c r="Z98" s="13">
        <f t="shared" si="177"/>
        <v>0</v>
      </c>
      <c r="AA98" s="4">
        <f t="shared" si="178"/>
        <v>0</v>
      </c>
      <c r="AB98" s="2">
        <v>0</v>
      </c>
      <c r="AC98" s="2">
        <v>0</v>
      </c>
      <c r="AD98" s="2">
        <v>0</v>
      </c>
      <c r="AE98" s="2">
        <f t="shared" si="179"/>
        <v>0</v>
      </c>
      <c r="AF98" s="2">
        <f t="shared" si="180"/>
        <v>0</v>
      </c>
      <c r="AG98" s="13">
        <f t="shared" si="181"/>
        <v>0</v>
      </c>
      <c r="AH98" s="4">
        <f t="shared" si="182"/>
        <v>0</v>
      </c>
    </row>
    <row r="99" spans="1:34" s="56" customFormat="1" x14ac:dyDescent="0.2">
      <c r="A99" s="59">
        <v>44181</v>
      </c>
      <c r="B99" s="57" t="s">
        <v>27</v>
      </c>
      <c r="C99" s="5">
        <v>100</v>
      </c>
      <c r="D99" s="3">
        <v>100</v>
      </c>
      <c r="E99" s="61">
        <v>12.5</v>
      </c>
      <c r="F99" s="3">
        <v>97.805000000000007</v>
      </c>
      <c r="G99" s="61">
        <v>0.6</v>
      </c>
      <c r="H99" s="5">
        <v>140</v>
      </c>
      <c r="I99" s="10">
        <v>26100</v>
      </c>
      <c r="J99" s="2">
        <v>25400</v>
      </c>
      <c r="K99" s="25">
        <v>28500</v>
      </c>
      <c r="L99" s="10">
        <f t="shared" ref="L99" si="199">AVERAGE(I99:K99)</f>
        <v>26666.666666666668</v>
      </c>
      <c r="M99" s="10">
        <v>20000</v>
      </c>
      <c r="N99" s="60">
        <f t="shared" ref="N99" si="200">M99/L99</f>
        <v>0.75</v>
      </c>
      <c r="O99" s="10">
        <v>22500</v>
      </c>
      <c r="P99" s="10">
        <v>19500</v>
      </c>
      <c r="Q99" s="10">
        <v>27000</v>
      </c>
      <c r="R99" s="10">
        <f t="shared" ref="R99" si="201">AVERAGE(O99:Q99)</f>
        <v>23000</v>
      </c>
      <c r="S99" s="10">
        <v>20000</v>
      </c>
      <c r="T99" s="60">
        <f t="shared" ref="T99" si="202">S99/R99</f>
        <v>0.86956521739130432</v>
      </c>
      <c r="U99" s="2">
        <v>0</v>
      </c>
      <c r="V99" s="2">
        <v>0</v>
      </c>
      <c r="W99" s="2">
        <v>0</v>
      </c>
      <c r="X99" s="2">
        <f t="shared" si="175"/>
        <v>0</v>
      </c>
      <c r="Y99" s="2">
        <f t="shared" si="176"/>
        <v>0</v>
      </c>
      <c r="Z99" s="13">
        <f t="shared" si="177"/>
        <v>0</v>
      </c>
      <c r="AA99" s="4">
        <f t="shared" si="178"/>
        <v>0</v>
      </c>
      <c r="AB99" s="2">
        <v>0</v>
      </c>
      <c r="AC99" s="2">
        <v>0</v>
      </c>
      <c r="AD99" s="2">
        <v>0</v>
      </c>
      <c r="AE99" s="2">
        <f t="shared" si="179"/>
        <v>0</v>
      </c>
      <c r="AF99" s="2">
        <f t="shared" si="180"/>
        <v>0</v>
      </c>
      <c r="AG99" s="13">
        <f t="shared" si="181"/>
        <v>0</v>
      </c>
      <c r="AH99" s="4">
        <f t="shared" si="182"/>
        <v>0</v>
      </c>
    </row>
    <row r="100" spans="1:34" s="56" customFormat="1" x14ac:dyDescent="0.2">
      <c r="A100" s="59">
        <v>44183</v>
      </c>
      <c r="B100" s="57" t="s">
        <v>27</v>
      </c>
      <c r="C100" s="5">
        <v>100</v>
      </c>
      <c r="D100" s="3">
        <v>100</v>
      </c>
      <c r="E100" s="61">
        <v>12.5</v>
      </c>
      <c r="F100" s="3">
        <v>96.835999999999999</v>
      </c>
      <c r="G100" s="61">
        <v>0.6</v>
      </c>
      <c r="H100" s="5">
        <v>140</v>
      </c>
      <c r="I100" s="10">
        <v>11900</v>
      </c>
      <c r="J100" s="2">
        <v>7530</v>
      </c>
      <c r="K100" s="25">
        <v>24600</v>
      </c>
      <c r="L100" s="10">
        <f t="shared" ref="L100:L101" si="203">AVERAGE(I100:K100)</f>
        <v>14676.666666666666</v>
      </c>
      <c r="M100" s="10">
        <v>20000</v>
      </c>
      <c r="N100" s="60">
        <f t="shared" ref="N100:N101" si="204">M100/L100</f>
        <v>1.3627072450601863</v>
      </c>
      <c r="O100" s="10">
        <v>13500</v>
      </c>
      <c r="P100" s="10">
        <v>14900</v>
      </c>
      <c r="Q100" s="10">
        <v>15200</v>
      </c>
      <c r="R100" s="10">
        <f t="shared" ref="R100:R101" si="205">AVERAGE(O100:Q100)</f>
        <v>14533.333333333334</v>
      </c>
      <c r="S100" s="10">
        <v>20000</v>
      </c>
      <c r="T100" s="60">
        <f t="shared" ref="T100:T101" si="206">S100/R100</f>
        <v>1.3761467889908257</v>
      </c>
      <c r="U100" s="2">
        <v>0</v>
      </c>
      <c r="V100" s="2">
        <v>0</v>
      </c>
      <c r="W100" s="2">
        <v>0</v>
      </c>
      <c r="X100" s="2">
        <f t="shared" si="175"/>
        <v>0</v>
      </c>
      <c r="Y100" s="2">
        <f t="shared" si="176"/>
        <v>0</v>
      </c>
      <c r="Z100" s="13">
        <f t="shared" si="177"/>
        <v>0</v>
      </c>
      <c r="AA100" s="4">
        <f t="shared" si="178"/>
        <v>0</v>
      </c>
      <c r="AB100" s="2">
        <v>0</v>
      </c>
      <c r="AC100" s="2">
        <v>0</v>
      </c>
      <c r="AD100" s="2">
        <v>0</v>
      </c>
      <c r="AE100" s="2">
        <f t="shared" si="179"/>
        <v>0</v>
      </c>
      <c r="AF100" s="2">
        <f t="shared" si="180"/>
        <v>0</v>
      </c>
      <c r="AG100" s="13">
        <f t="shared" si="181"/>
        <v>0</v>
      </c>
      <c r="AH100" s="4">
        <f t="shared" si="182"/>
        <v>0</v>
      </c>
    </row>
    <row r="101" spans="1:34" s="56" customFormat="1" x14ac:dyDescent="0.2">
      <c r="A101" s="59">
        <v>44186</v>
      </c>
      <c r="B101" s="57" t="s">
        <v>27</v>
      </c>
      <c r="C101" s="5">
        <v>100</v>
      </c>
      <c r="D101" s="3">
        <v>100</v>
      </c>
      <c r="E101" s="61">
        <v>12.5</v>
      </c>
      <c r="F101" s="3">
        <v>97.369</v>
      </c>
      <c r="G101" s="61">
        <v>0.6</v>
      </c>
      <c r="H101" s="5">
        <v>140</v>
      </c>
      <c r="I101" s="10">
        <v>24400</v>
      </c>
      <c r="J101" s="2">
        <v>21800</v>
      </c>
      <c r="K101" s="25">
        <v>27500</v>
      </c>
      <c r="L101" s="10">
        <f t="shared" si="203"/>
        <v>24566.666666666668</v>
      </c>
      <c r="M101" s="10">
        <v>20000</v>
      </c>
      <c r="N101" s="60">
        <f t="shared" si="204"/>
        <v>0.81411126187245586</v>
      </c>
      <c r="O101" s="10">
        <v>18900</v>
      </c>
      <c r="P101" s="10">
        <v>17600</v>
      </c>
      <c r="Q101" s="10">
        <v>23200</v>
      </c>
      <c r="R101" s="10">
        <f t="shared" si="205"/>
        <v>19900</v>
      </c>
      <c r="S101" s="10">
        <v>20000</v>
      </c>
      <c r="T101" s="60">
        <f t="shared" si="206"/>
        <v>1.0050251256281406</v>
      </c>
      <c r="U101" s="2">
        <v>0</v>
      </c>
      <c r="V101" s="2">
        <v>0</v>
      </c>
      <c r="W101" s="2">
        <v>0</v>
      </c>
      <c r="X101" s="2">
        <f t="shared" si="175"/>
        <v>0</v>
      </c>
      <c r="Y101" s="2">
        <f t="shared" si="176"/>
        <v>0</v>
      </c>
      <c r="Z101" s="13">
        <f t="shared" si="177"/>
        <v>0</v>
      </c>
      <c r="AA101" s="4">
        <f t="shared" si="178"/>
        <v>0</v>
      </c>
      <c r="AB101" s="2">
        <v>0</v>
      </c>
      <c r="AC101" s="2">
        <v>0</v>
      </c>
      <c r="AD101" s="2">
        <v>0</v>
      </c>
      <c r="AE101" s="2">
        <f t="shared" si="179"/>
        <v>0</v>
      </c>
      <c r="AF101" s="2">
        <f t="shared" si="180"/>
        <v>0</v>
      </c>
      <c r="AG101" s="13">
        <f t="shared" si="181"/>
        <v>0</v>
      </c>
      <c r="AH101" s="4">
        <f t="shared" si="182"/>
        <v>0</v>
      </c>
    </row>
    <row r="102" spans="1:34" s="56" customFormat="1" x14ac:dyDescent="0.2">
      <c r="A102" s="62">
        <v>44188</v>
      </c>
      <c r="B102" s="57" t="s">
        <v>27</v>
      </c>
      <c r="C102" s="5">
        <v>100</v>
      </c>
      <c r="D102" s="3">
        <v>100</v>
      </c>
      <c r="E102" s="61">
        <v>12.5</v>
      </c>
      <c r="F102" s="3">
        <v>96.382000000000005</v>
      </c>
      <c r="G102" s="61">
        <v>0.6</v>
      </c>
      <c r="H102" s="5">
        <v>140</v>
      </c>
      <c r="I102" s="10">
        <v>24400</v>
      </c>
      <c r="J102" s="2">
        <v>21800</v>
      </c>
      <c r="K102" s="25">
        <v>27500</v>
      </c>
      <c r="L102" s="10">
        <f t="shared" ref="L102:L103" si="207">AVERAGE(I102:K102)</f>
        <v>24566.666666666668</v>
      </c>
      <c r="M102" s="10">
        <v>20000</v>
      </c>
      <c r="N102" s="60">
        <f t="shared" ref="N102:N103" si="208">M102/L102</f>
        <v>0.81411126187245586</v>
      </c>
      <c r="O102" s="10">
        <v>18900</v>
      </c>
      <c r="P102" s="10">
        <v>17600</v>
      </c>
      <c r="Q102" s="10">
        <v>23200</v>
      </c>
      <c r="R102" s="10">
        <f t="shared" ref="R102:R103" si="209">AVERAGE(O102:Q102)</f>
        <v>19900</v>
      </c>
      <c r="S102" s="10">
        <v>20000</v>
      </c>
      <c r="T102" s="60">
        <f t="shared" ref="T102:T103" si="210">S102/R102</f>
        <v>1.0050251256281406</v>
      </c>
      <c r="U102" s="2">
        <v>0</v>
      </c>
      <c r="V102" s="2">
        <v>0</v>
      </c>
      <c r="W102" s="2">
        <v>0</v>
      </c>
      <c r="X102" s="2">
        <f t="shared" si="175"/>
        <v>0</v>
      </c>
      <c r="Y102" s="2">
        <f t="shared" si="176"/>
        <v>0</v>
      </c>
      <c r="Z102" s="13">
        <f t="shared" si="177"/>
        <v>0</v>
      </c>
      <c r="AA102" s="4">
        <f t="shared" si="178"/>
        <v>0</v>
      </c>
      <c r="AB102" s="2">
        <v>0</v>
      </c>
      <c r="AC102" s="2">
        <v>0</v>
      </c>
      <c r="AD102" s="2">
        <v>0</v>
      </c>
      <c r="AE102" s="2">
        <f t="shared" si="179"/>
        <v>0</v>
      </c>
      <c r="AF102" s="2">
        <f t="shared" si="180"/>
        <v>0</v>
      </c>
      <c r="AG102" s="13">
        <f t="shared" si="181"/>
        <v>0</v>
      </c>
      <c r="AH102" s="4">
        <f t="shared" si="182"/>
        <v>0</v>
      </c>
    </row>
    <row r="103" spans="1:34" s="56" customFormat="1" x14ac:dyDescent="0.2">
      <c r="A103" s="62">
        <v>44193</v>
      </c>
      <c r="B103" s="57" t="s">
        <v>27</v>
      </c>
      <c r="C103" s="5">
        <v>100</v>
      </c>
      <c r="D103" s="3">
        <v>100</v>
      </c>
      <c r="E103" s="61">
        <v>12.5</v>
      </c>
      <c r="F103" s="3">
        <v>96.896000000000001</v>
      </c>
      <c r="G103" s="61">
        <v>0.6</v>
      </c>
      <c r="H103" s="5">
        <v>140</v>
      </c>
      <c r="I103" s="10">
        <v>23700</v>
      </c>
      <c r="J103" s="2">
        <v>21900</v>
      </c>
      <c r="K103" s="25">
        <v>25600</v>
      </c>
      <c r="L103" s="10">
        <f t="shared" si="207"/>
        <v>23733.333333333332</v>
      </c>
      <c r="M103" s="10">
        <v>20000</v>
      </c>
      <c r="N103" s="60">
        <f t="shared" si="208"/>
        <v>0.84269662921348321</v>
      </c>
      <c r="O103" s="10">
        <v>19700</v>
      </c>
      <c r="P103" s="10">
        <v>16900</v>
      </c>
      <c r="Q103" s="10">
        <v>21000</v>
      </c>
      <c r="R103" s="10">
        <f t="shared" si="209"/>
        <v>19200</v>
      </c>
      <c r="S103" s="10">
        <v>20000</v>
      </c>
      <c r="T103" s="60">
        <f t="shared" si="210"/>
        <v>1.0416666666666667</v>
      </c>
      <c r="U103" s="2">
        <v>0</v>
      </c>
      <c r="V103" s="2">
        <v>0</v>
      </c>
      <c r="W103" s="2">
        <v>0</v>
      </c>
      <c r="X103" s="2">
        <f t="shared" si="175"/>
        <v>0</v>
      </c>
      <c r="Y103" s="2">
        <f t="shared" si="176"/>
        <v>0</v>
      </c>
      <c r="Z103" s="13">
        <f t="shared" si="177"/>
        <v>0</v>
      </c>
      <c r="AA103" s="4">
        <f t="shared" si="178"/>
        <v>0</v>
      </c>
      <c r="AB103" s="2">
        <v>0</v>
      </c>
      <c r="AC103" s="2">
        <v>0</v>
      </c>
      <c r="AD103" s="2">
        <v>0</v>
      </c>
      <c r="AE103" s="2">
        <f t="shared" si="179"/>
        <v>0</v>
      </c>
      <c r="AF103" s="2">
        <f t="shared" si="180"/>
        <v>0</v>
      </c>
      <c r="AG103" s="13">
        <f t="shared" si="181"/>
        <v>0</v>
      </c>
      <c r="AH103" s="4">
        <f t="shared" si="182"/>
        <v>0</v>
      </c>
    </row>
    <row r="104" spans="1:34" s="63" customFormat="1" x14ac:dyDescent="0.2">
      <c r="A104" s="66">
        <v>44195</v>
      </c>
      <c r="B104" s="64" t="s">
        <v>27</v>
      </c>
      <c r="C104" s="5">
        <v>100</v>
      </c>
      <c r="D104" s="3">
        <v>100</v>
      </c>
      <c r="E104" s="68">
        <v>12.5</v>
      </c>
      <c r="F104" s="3">
        <v>95.876000000000005</v>
      </c>
      <c r="G104" s="68">
        <v>0.6</v>
      </c>
      <c r="H104" s="5">
        <v>140</v>
      </c>
      <c r="I104" s="10">
        <v>23700</v>
      </c>
      <c r="J104" s="2">
        <v>21900</v>
      </c>
      <c r="K104" s="25">
        <v>25600</v>
      </c>
      <c r="L104" s="10">
        <f t="shared" ref="L104:L105" si="211">AVERAGE(I104:K104)</f>
        <v>23733.333333333332</v>
      </c>
      <c r="M104" s="10">
        <v>20000</v>
      </c>
      <c r="N104" s="67">
        <f t="shared" ref="N104:N105" si="212">M104/L104</f>
        <v>0.84269662921348321</v>
      </c>
      <c r="O104" s="10">
        <v>19700</v>
      </c>
      <c r="P104" s="10">
        <v>16900</v>
      </c>
      <c r="Q104" s="10">
        <v>21000</v>
      </c>
      <c r="R104" s="10">
        <f t="shared" ref="R104:R105" si="213">AVERAGE(O104:Q104)</f>
        <v>19200</v>
      </c>
      <c r="S104" s="10">
        <v>20000</v>
      </c>
      <c r="T104" s="67">
        <f t="shared" ref="T104:T105" si="214">S104/R104</f>
        <v>1.0416666666666667</v>
      </c>
      <c r="U104" s="2">
        <v>0</v>
      </c>
      <c r="V104" s="2">
        <v>0</v>
      </c>
      <c r="W104" s="2">
        <v>0</v>
      </c>
      <c r="X104" s="2">
        <f t="shared" si="175"/>
        <v>0</v>
      </c>
      <c r="Y104" s="2">
        <f t="shared" si="176"/>
        <v>0</v>
      </c>
      <c r="Z104" s="13">
        <f t="shared" si="177"/>
        <v>0</v>
      </c>
      <c r="AA104" s="4">
        <f t="shared" si="178"/>
        <v>0</v>
      </c>
      <c r="AB104" s="2">
        <v>0</v>
      </c>
      <c r="AC104" s="2">
        <v>0</v>
      </c>
      <c r="AD104" s="2">
        <v>0</v>
      </c>
      <c r="AE104" s="2">
        <f t="shared" si="179"/>
        <v>0</v>
      </c>
      <c r="AF104" s="2">
        <f t="shared" si="180"/>
        <v>0</v>
      </c>
      <c r="AG104" s="13">
        <f t="shared" si="181"/>
        <v>0</v>
      </c>
      <c r="AH104" s="4">
        <f t="shared" si="182"/>
        <v>0</v>
      </c>
    </row>
    <row r="105" spans="1:34" s="63" customFormat="1" x14ac:dyDescent="0.2">
      <c r="A105" s="66">
        <v>44200</v>
      </c>
      <c r="B105" s="64" t="s">
        <v>27</v>
      </c>
      <c r="C105" s="5">
        <v>100</v>
      </c>
      <c r="D105" s="3">
        <v>100</v>
      </c>
      <c r="E105" s="68">
        <v>12.5</v>
      </c>
      <c r="F105" s="3">
        <v>97.972999999999999</v>
      </c>
      <c r="G105" s="68">
        <v>0.6</v>
      </c>
      <c r="H105" s="5">
        <v>140</v>
      </c>
      <c r="I105" s="10">
        <v>21500</v>
      </c>
      <c r="J105" s="2">
        <v>21400</v>
      </c>
      <c r="K105" s="25">
        <v>18800</v>
      </c>
      <c r="L105" s="10">
        <f t="shared" si="211"/>
        <v>20566.666666666668</v>
      </c>
      <c r="M105" s="10">
        <v>20000</v>
      </c>
      <c r="N105" s="67">
        <f t="shared" si="212"/>
        <v>0.97244732576985404</v>
      </c>
      <c r="O105" s="10">
        <v>27600</v>
      </c>
      <c r="P105" s="10">
        <v>29600</v>
      </c>
      <c r="Q105" s="10">
        <v>27600</v>
      </c>
      <c r="R105" s="10">
        <f t="shared" si="213"/>
        <v>28266.666666666668</v>
      </c>
      <c r="S105" s="10">
        <v>20000</v>
      </c>
      <c r="T105" s="67">
        <f t="shared" si="214"/>
        <v>0.70754716981132071</v>
      </c>
      <c r="U105" s="2">
        <v>0</v>
      </c>
      <c r="V105" s="2">
        <v>0</v>
      </c>
      <c r="W105" s="2">
        <v>0</v>
      </c>
      <c r="X105" s="2">
        <f t="shared" si="175"/>
        <v>0</v>
      </c>
      <c r="Y105" s="2">
        <f t="shared" si="176"/>
        <v>0</v>
      </c>
      <c r="Z105" s="13">
        <f t="shared" si="177"/>
        <v>0</v>
      </c>
      <c r="AA105" s="4">
        <f t="shared" si="178"/>
        <v>0</v>
      </c>
      <c r="AB105" s="2">
        <v>0</v>
      </c>
      <c r="AC105" s="2">
        <v>0</v>
      </c>
      <c r="AD105" s="2">
        <v>0</v>
      </c>
      <c r="AE105" s="2">
        <f t="shared" si="179"/>
        <v>0</v>
      </c>
      <c r="AF105" s="2">
        <f t="shared" si="180"/>
        <v>0</v>
      </c>
      <c r="AG105" s="13">
        <f t="shared" si="181"/>
        <v>0</v>
      </c>
      <c r="AH105" s="4">
        <f t="shared" si="182"/>
        <v>0</v>
      </c>
    </row>
    <row r="106" spans="1:34" s="69" customFormat="1" x14ac:dyDescent="0.2">
      <c r="A106" s="72">
        <v>44202</v>
      </c>
      <c r="B106" s="70" t="s">
        <v>27</v>
      </c>
      <c r="C106" s="5">
        <v>100</v>
      </c>
      <c r="D106" s="3">
        <v>100</v>
      </c>
      <c r="E106" s="74">
        <v>12.5</v>
      </c>
      <c r="F106" s="3">
        <v>107.444</v>
      </c>
      <c r="G106" s="74">
        <v>0.6</v>
      </c>
      <c r="H106" s="5">
        <v>140</v>
      </c>
      <c r="I106" s="10">
        <v>21500</v>
      </c>
      <c r="J106" s="2">
        <v>21400</v>
      </c>
      <c r="K106" s="25">
        <v>18800</v>
      </c>
      <c r="L106" s="10">
        <f t="shared" ref="L106" si="215">AVERAGE(I106:K106)</f>
        <v>20566.666666666668</v>
      </c>
      <c r="M106" s="10">
        <v>20000</v>
      </c>
      <c r="N106" s="73">
        <f t="shared" ref="N106" si="216">M106/L106</f>
        <v>0.97244732576985404</v>
      </c>
      <c r="O106" s="10">
        <v>27600</v>
      </c>
      <c r="P106" s="10">
        <v>29600</v>
      </c>
      <c r="Q106" s="10">
        <v>27600</v>
      </c>
      <c r="R106" s="10">
        <f t="shared" ref="R106" si="217">AVERAGE(O106:Q106)</f>
        <v>28266.666666666668</v>
      </c>
      <c r="S106" s="10">
        <v>20000</v>
      </c>
      <c r="T106" s="73">
        <f t="shared" ref="T106" si="218">S106/R106</f>
        <v>0.70754716981132071</v>
      </c>
      <c r="U106" s="2">
        <v>0</v>
      </c>
      <c r="V106" s="2">
        <v>0</v>
      </c>
      <c r="W106" s="2">
        <v>0</v>
      </c>
      <c r="X106" s="2">
        <f t="shared" si="175"/>
        <v>0</v>
      </c>
      <c r="Y106" s="2">
        <f t="shared" si="176"/>
        <v>0</v>
      </c>
      <c r="Z106" s="13">
        <f t="shared" si="177"/>
        <v>0</v>
      </c>
      <c r="AA106" s="4">
        <f t="shared" si="178"/>
        <v>0</v>
      </c>
      <c r="AB106" s="2">
        <v>0</v>
      </c>
      <c r="AC106" s="2">
        <v>0</v>
      </c>
      <c r="AD106" s="2">
        <v>0</v>
      </c>
      <c r="AE106" s="2">
        <f t="shared" si="179"/>
        <v>0</v>
      </c>
      <c r="AF106" s="2">
        <f t="shared" si="180"/>
        <v>0</v>
      </c>
      <c r="AG106" s="13">
        <f t="shared" si="181"/>
        <v>0</v>
      </c>
      <c r="AH106" s="4">
        <f t="shared" si="182"/>
        <v>0</v>
      </c>
    </row>
    <row r="107" spans="1:34" s="76" customFormat="1" x14ac:dyDescent="0.2">
      <c r="A107" s="79">
        <v>44204</v>
      </c>
      <c r="B107" s="77" t="s">
        <v>27</v>
      </c>
      <c r="C107" s="5">
        <v>100</v>
      </c>
      <c r="D107" s="3">
        <v>100</v>
      </c>
      <c r="E107" s="81">
        <v>12.5</v>
      </c>
      <c r="F107" s="3">
        <v>101.80800000000001</v>
      </c>
      <c r="G107" s="81">
        <v>0.6</v>
      </c>
      <c r="H107" s="5">
        <v>140</v>
      </c>
      <c r="I107" s="10">
        <v>23300</v>
      </c>
      <c r="J107" s="2">
        <v>22600</v>
      </c>
      <c r="K107" s="25">
        <v>29300</v>
      </c>
      <c r="L107" s="10">
        <f t="shared" ref="L107:L108" si="219">AVERAGE(I107:K107)</f>
        <v>25066.666666666668</v>
      </c>
      <c r="M107" s="10">
        <v>20000</v>
      </c>
      <c r="N107" s="80">
        <f t="shared" ref="N107:N108" si="220">M107/L107</f>
        <v>0.7978723404255319</v>
      </c>
      <c r="O107" s="10">
        <v>28400</v>
      </c>
      <c r="P107" s="10">
        <v>26800</v>
      </c>
      <c r="Q107" s="10">
        <v>26900</v>
      </c>
      <c r="R107" s="10">
        <f t="shared" ref="R107:R108" si="221">AVERAGE(O107:Q107)</f>
        <v>27366.666666666668</v>
      </c>
      <c r="S107" s="10">
        <v>20000</v>
      </c>
      <c r="T107" s="80">
        <f t="shared" ref="T107:T108" si="222">S107/R107</f>
        <v>0.73081607795371495</v>
      </c>
      <c r="U107" s="2">
        <v>0</v>
      </c>
      <c r="V107" s="2">
        <v>0</v>
      </c>
      <c r="W107" s="2">
        <v>0</v>
      </c>
      <c r="X107" s="2">
        <f t="shared" si="175"/>
        <v>0</v>
      </c>
      <c r="Y107" s="2">
        <f t="shared" si="176"/>
        <v>0</v>
      </c>
      <c r="Z107" s="13">
        <f t="shared" si="177"/>
        <v>0</v>
      </c>
      <c r="AA107" s="4">
        <f t="shared" si="178"/>
        <v>0</v>
      </c>
      <c r="AB107" s="2">
        <v>0</v>
      </c>
      <c r="AC107" s="2">
        <v>0</v>
      </c>
      <c r="AD107" s="2">
        <v>0</v>
      </c>
      <c r="AE107" s="2">
        <f t="shared" si="179"/>
        <v>0</v>
      </c>
      <c r="AF107" s="2">
        <f t="shared" si="180"/>
        <v>0</v>
      </c>
      <c r="AG107" s="13">
        <f t="shared" si="181"/>
        <v>0</v>
      </c>
      <c r="AH107" s="4">
        <f t="shared" si="182"/>
        <v>0</v>
      </c>
    </row>
    <row r="108" spans="1:34" s="76" customFormat="1" x14ac:dyDescent="0.2">
      <c r="A108" s="79">
        <v>44207</v>
      </c>
      <c r="B108" s="77" t="s">
        <v>27</v>
      </c>
      <c r="C108" s="5">
        <v>100</v>
      </c>
      <c r="D108" s="3">
        <v>100</v>
      </c>
      <c r="E108" s="81">
        <v>12.5</v>
      </c>
      <c r="F108" s="3">
        <v>97.543000000000006</v>
      </c>
      <c r="G108" s="81">
        <v>0.6</v>
      </c>
      <c r="H108" s="5">
        <v>140</v>
      </c>
      <c r="I108" s="10">
        <v>19400</v>
      </c>
      <c r="J108" s="2">
        <v>19800</v>
      </c>
      <c r="K108" s="25">
        <v>22500</v>
      </c>
      <c r="L108" s="10">
        <f t="shared" si="219"/>
        <v>20566.666666666668</v>
      </c>
      <c r="M108" s="10">
        <v>20000</v>
      </c>
      <c r="N108" s="80">
        <f t="shared" si="220"/>
        <v>0.97244732576985404</v>
      </c>
      <c r="O108" s="10">
        <v>22500</v>
      </c>
      <c r="P108" s="10">
        <v>21500</v>
      </c>
      <c r="Q108" s="10">
        <v>27400</v>
      </c>
      <c r="R108" s="10">
        <f t="shared" si="221"/>
        <v>23800</v>
      </c>
      <c r="S108" s="10">
        <v>20000</v>
      </c>
      <c r="T108" s="80">
        <f t="shared" si="222"/>
        <v>0.84033613445378152</v>
      </c>
      <c r="U108" s="2">
        <v>500</v>
      </c>
      <c r="V108" s="2">
        <v>500</v>
      </c>
      <c r="W108" s="2">
        <v>500</v>
      </c>
      <c r="X108" s="2">
        <f t="shared" si="175"/>
        <v>486.22366288492702</v>
      </c>
      <c r="Y108" s="2">
        <f t="shared" si="176"/>
        <v>0</v>
      </c>
      <c r="Z108" s="13">
        <f t="shared" si="177"/>
        <v>2403.342792756057</v>
      </c>
      <c r="AA108" s="4">
        <f t="shared" si="178"/>
        <v>0</v>
      </c>
      <c r="AB108" s="2">
        <v>500</v>
      </c>
      <c r="AC108" s="2">
        <v>500</v>
      </c>
      <c r="AD108" s="2">
        <v>500</v>
      </c>
      <c r="AE108" s="2">
        <f t="shared" si="179"/>
        <v>420.16806722689074</v>
      </c>
      <c r="AF108" s="2">
        <f t="shared" si="180"/>
        <v>0</v>
      </c>
      <c r="AG108" s="13">
        <f t="shared" si="181"/>
        <v>2076.8382396785537</v>
      </c>
      <c r="AH108" s="4">
        <f t="shared" si="182"/>
        <v>0</v>
      </c>
    </row>
    <row r="109" spans="1:34" s="76" customFormat="1" x14ac:dyDescent="0.2">
      <c r="A109" s="79">
        <v>44209</v>
      </c>
      <c r="B109" s="77" t="s">
        <v>27</v>
      </c>
      <c r="C109" s="5">
        <v>100</v>
      </c>
      <c r="D109" s="3">
        <v>100</v>
      </c>
      <c r="E109" s="81">
        <v>12.5</v>
      </c>
      <c r="F109" s="3">
        <v>100.021</v>
      </c>
      <c r="G109" s="81">
        <v>0.6</v>
      </c>
      <c r="H109" s="5">
        <v>140</v>
      </c>
      <c r="I109" s="10">
        <v>19400</v>
      </c>
      <c r="J109" s="2">
        <v>19800</v>
      </c>
      <c r="K109" s="25">
        <v>22500</v>
      </c>
      <c r="L109" s="10">
        <f t="shared" ref="L109" si="223">AVERAGE(I109:K109)</f>
        <v>20566.666666666668</v>
      </c>
      <c r="M109" s="10">
        <v>20000</v>
      </c>
      <c r="N109" s="80">
        <f t="shared" ref="N109" si="224">M109/L109</f>
        <v>0.97244732576985404</v>
      </c>
      <c r="O109" s="10">
        <v>22500</v>
      </c>
      <c r="P109" s="10">
        <v>21500</v>
      </c>
      <c r="Q109" s="10">
        <v>27400</v>
      </c>
      <c r="R109" s="10">
        <f t="shared" ref="R109" si="225">AVERAGE(O109:Q109)</f>
        <v>23800</v>
      </c>
      <c r="S109" s="10">
        <v>20000</v>
      </c>
      <c r="T109" s="80">
        <f t="shared" ref="T109" si="226">S109/R109</f>
        <v>0.84033613445378152</v>
      </c>
      <c r="U109" s="2">
        <v>50</v>
      </c>
      <c r="V109" s="2">
        <v>5</v>
      </c>
      <c r="W109" s="2">
        <v>5</v>
      </c>
      <c r="X109" s="2">
        <f t="shared" si="175"/>
        <v>19.448946515397083</v>
      </c>
      <c r="Y109" s="2">
        <f t="shared" si="176"/>
        <v>25.264922638768063</v>
      </c>
      <c r="Z109" s="13">
        <f t="shared" si="177"/>
        <v>93.752018489638814</v>
      </c>
      <c r="AA109" s="4">
        <f t="shared" si="178"/>
        <v>121.7874445021434</v>
      </c>
      <c r="AB109" s="2">
        <v>5</v>
      </c>
      <c r="AC109" s="2">
        <v>5</v>
      </c>
      <c r="AD109" s="2">
        <v>50</v>
      </c>
      <c r="AE109" s="2">
        <f t="shared" si="179"/>
        <v>16.806722689075631</v>
      </c>
      <c r="AF109" s="2">
        <f t="shared" si="180"/>
        <v>21.832573204649716</v>
      </c>
      <c r="AG109" s="13">
        <f t="shared" si="181"/>
        <v>81.01539973124251</v>
      </c>
      <c r="AH109" s="4">
        <f t="shared" si="182"/>
        <v>105.24209139751051</v>
      </c>
    </row>
    <row r="110" spans="1:34" s="76" customFormat="1" x14ac:dyDescent="0.2">
      <c r="A110" s="79">
        <v>44211</v>
      </c>
      <c r="B110" s="77" t="s">
        <v>27</v>
      </c>
      <c r="C110" s="5">
        <v>100</v>
      </c>
      <c r="D110" s="3">
        <v>100</v>
      </c>
      <c r="E110" s="81">
        <v>12.5</v>
      </c>
      <c r="F110" s="3">
        <v>95.495000000000005</v>
      </c>
      <c r="G110" s="81">
        <v>0.6</v>
      </c>
      <c r="H110" s="5">
        <v>140</v>
      </c>
      <c r="I110" s="10">
        <v>15900</v>
      </c>
      <c r="J110" s="2">
        <v>18100</v>
      </c>
      <c r="K110" s="25">
        <v>19200</v>
      </c>
      <c r="L110" s="10">
        <f t="shared" ref="L110:L111" si="227">AVERAGE(I110:K110)</f>
        <v>17733.333333333332</v>
      </c>
      <c r="M110" s="10">
        <v>20000</v>
      </c>
      <c r="N110" s="80">
        <f t="shared" ref="N110:N111" si="228">M110/L110</f>
        <v>1.1278195488721805</v>
      </c>
      <c r="O110" s="10">
        <v>13900</v>
      </c>
      <c r="P110" s="10">
        <v>13400</v>
      </c>
      <c r="Q110" s="10">
        <v>19300</v>
      </c>
      <c r="R110" s="10">
        <f t="shared" ref="R110:R111" si="229">AVERAGE(O110:Q110)</f>
        <v>15533.333333333334</v>
      </c>
      <c r="S110" s="10">
        <v>20000</v>
      </c>
      <c r="T110" s="80">
        <f t="shared" ref="T110:T111" si="230">S110/R110</f>
        <v>1.2875536480686696</v>
      </c>
      <c r="U110" s="2">
        <v>5</v>
      </c>
      <c r="V110" s="2">
        <v>5</v>
      </c>
      <c r="W110" s="2">
        <v>5</v>
      </c>
      <c r="X110" s="2">
        <f t="shared" si="175"/>
        <v>5.6390977443609023</v>
      </c>
      <c r="Y110" s="2">
        <f t="shared" si="176"/>
        <v>0</v>
      </c>
      <c r="Z110" s="13">
        <f t="shared" si="177"/>
        <v>28.471131453730628</v>
      </c>
      <c r="AA110" s="4">
        <f t="shared" si="178"/>
        <v>0</v>
      </c>
      <c r="AB110" s="2">
        <v>5</v>
      </c>
      <c r="AC110" s="2">
        <v>5</v>
      </c>
      <c r="AD110" s="2">
        <v>5</v>
      </c>
      <c r="AE110" s="2">
        <f t="shared" si="179"/>
        <v>6.437768240343348</v>
      </c>
      <c r="AF110" s="2">
        <f t="shared" si="180"/>
        <v>0</v>
      </c>
      <c r="AG110" s="13">
        <f t="shared" si="181"/>
        <v>32.503523462198913</v>
      </c>
      <c r="AH110" s="4">
        <f t="shared" si="182"/>
        <v>0</v>
      </c>
    </row>
    <row r="111" spans="1:34" s="76" customFormat="1" x14ac:dyDescent="0.2">
      <c r="A111" s="79">
        <v>44214</v>
      </c>
      <c r="B111" s="77" t="s">
        <v>27</v>
      </c>
      <c r="C111" s="5">
        <v>100</v>
      </c>
      <c r="D111" s="3">
        <v>100</v>
      </c>
      <c r="E111" s="81">
        <v>12.5</v>
      </c>
      <c r="F111" s="3">
        <v>99.385999999999996</v>
      </c>
      <c r="G111" s="81">
        <v>0.6</v>
      </c>
      <c r="H111" s="5">
        <v>140</v>
      </c>
      <c r="I111" s="10">
        <v>13800</v>
      </c>
      <c r="J111" s="2">
        <v>19200</v>
      </c>
      <c r="K111" s="25">
        <v>26200</v>
      </c>
      <c r="L111" s="10">
        <f t="shared" si="227"/>
        <v>19733.333333333332</v>
      </c>
      <c r="M111" s="10">
        <v>20000</v>
      </c>
      <c r="N111" s="80">
        <f t="shared" si="228"/>
        <v>1.0135135135135136</v>
      </c>
      <c r="O111" s="10">
        <v>13400</v>
      </c>
      <c r="P111" s="10">
        <v>23100</v>
      </c>
      <c r="Q111" s="10">
        <v>31600</v>
      </c>
      <c r="R111" s="10">
        <f t="shared" si="229"/>
        <v>22700</v>
      </c>
      <c r="S111" s="10">
        <v>20000</v>
      </c>
      <c r="T111" s="80">
        <f t="shared" si="230"/>
        <v>0.88105726872246692</v>
      </c>
      <c r="U111" s="2">
        <v>5</v>
      </c>
      <c r="V111" s="2">
        <v>5</v>
      </c>
      <c r="W111" s="2">
        <v>5</v>
      </c>
      <c r="X111" s="2">
        <f t="shared" si="175"/>
        <v>5.0675675675675684</v>
      </c>
      <c r="Y111" s="2">
        <f t="shared" si="176"/>
        <v>0</v>
      </c>
      <c r="Z111" s="13">
        <f t="shared" si="177"/>
        <v>24.583859958057538</v>
      </c>
      <c r="AA111" s="4">
        <f t="shared" si="178"/>
        <v>0</v>
      </c>
      <c r="AB111" s="2">
        <v>5</v>
      </c>
      <c r="AC111" s="2">
        <v>5</v>
      </c>
      <c r="AD111" s="2">
        <v>0</v>
      </c>
      <c r="AE111" s="2">
        <f t="shared" si="179"/>
        <v>2.9368575624082234</v>
      </c>
      <c r="AF111" s="2">
        <f t="shared" si="180"/>
        <v>2.5433932563419637</v>
      </c>
      <c r="AG111" s="13">
        <f t="shared" si="181"/>
        <v>14.24732755278518</v>
      </c>
      <c r="AH111" s="4">
        <f t="shared" si="182"/>
        <v>12.33854759674994</v>
      </c>
    </row>
    <row r="112" spans="1:34" s="76" customFormat="1" x14ac:dyDescent="0.2">
      <c r="A112" s="79">
        <v>44216</v>
      </c>
      <c r="B112" s="77" t="s">
        <v>27</v>
      </c>
      <c r="C112" s="5">
        <v>100</v>
      </c>
      <c r="D112" s="3">
        <v>100</v>
      </c>
      <c r="E112" s="81">
        <v>12.5</v>
      </c>
      <c r="F112" s="3">
        <v>95.495000000000005</v>
      </c>
      <c r="G112" s="81">
        <v>0.6</v>
      </c>
      <c r="H112" s="5">
        <v>140</v>
      </c>
      <c r="I112" s="10">
        <v>13800</v>
      </c>
      <c r="J112" s="2">
        <v>19200</v>
      </c>
      <c r="K112" s="25">
        <v>26200</v>
      </c>
      <c r="L112" s="10">
        <f t="shared" ref="L112" si="231">AVERAGE(I112:K112)</f>
        <v>19733.333333333332</v>
      </c>
      <c r="M112" s="10">
        <v>20000</v>
      </c>
      <c r="N112" s="80">
        <f t="shared" ref="N112" si="232">M112/L112</f>
        <v>1.0135135135135136</v>
      </c>
      <c r="O112" s="10">
        <v>13400</v>
      </c>
      <c r="P112" s="10">
        <v>23100</v>
      </c>
      <c r="Q112" s="10">
        <v>31600</v>
      </c>
      <c r="R112" s="10">
        <f t="shared" ref="R112" si="233">AVERAGE(O112:Q112)</f>
        <v>22700</v>
      </c>
      <c r="S112" s="10">
        <v>20000</v>
      </c>
      <c r="T112" s="80">
        <f t="shared" ref="T112" si="234">S112/R112</f>
        <v>0.88105726872246692</v>
      </c>
      <c r="U112" s="2">
        <v>50</v>
      </c>
      <c r="V112" s="2">
        <v>50</v>
      </c>
      <c r="W112" s="2">
        <v>50</v>
      </c>
      <c r="X112" s="2">
        <f t="shared" si="175"/>
        <v>50.675675675675677</v>
      </c>
      <c r="Y112" s="2">
        <f t="shared" si="176"/>
        <v>0</v>
      </c>
      <c r="Z112" s="13">
        <f t="shared" si="177"/>
        <v>255.85543806393059</v>
      </c>
      <c r="AA112" s="4">
        <f t="shared" si="178"/>
        <v>0</v>
      </c>
      <c r="AB112" s="2">
        <v>50</v>
      </c>
      <c r="AC112" s="2">
        <v>50</v>
      </c>
      <c r="AD112" s="2">
        <v>50</v>
      </c>
      <c r="AE112" s="2">
        <f t="shared" si="179"/>
        <v>44.052863436123346</v>
      </c>
      <c r="AF112" s="2">
        <f t="shared" si="180"/>
        <v>0</v>
      </c>
      <c r="AG112" s="13">
        <f t="shared" si="181"/>
        <v>222.41764953575174</v>
      </c>
      <c r="AH112" s="4">
        <f t="shared" si="182"/>
        <v>0</v>
      </c>
    </row>
    <row r="113" spans="1:34" s="76" customFormat="1" x14ac:dyDescent="0.2">
      <c r="A113" s="79">
        <v>44218</v>
      </c>
      <c r="B113" s="77" t="s">
        <v>27</v>
      </c>
      <c r="C113" s="5">
        <v>100</v>
      </c>
      <c r="D113" s="3">
        <v>100</v>
      </c>
      <c r="E113" s="81">
        <v>12.5</v>
      </c>
      <c r="F113" s="3">
        <v>101.33199999999999</v>
      </c>
      <c r="G113" s="81">
        <v>0.6</v>
      </c>
      <c r="H113" s="5">
        <v>140</v>
      </c>
      <c r="I113" s="10">
        <v>11300</v>
      </c>
      <c r="J113" s="2">
        <v>10200</v>
      </c>
      <c r="K113" s="25">
        <v>14100</v>
      </c>
      <c r="L113" s="10">
        <f t="shared" ref="L113:L114" si="235">AVERAGE(I113:K113)</f>
        <v>11866.666666666666</v>
      </c>
      <c r="M113" s="10">
        <v>20000</v>
      </c>
      <c r="N113" s="80">
        <f t="shared" ref="N113:N114" si="236">M113/L113</f>
        <v>1.6853932584269664</v>
      </c>
      <c r="O113" s="10">
        <v>8450</v>
      </c>
      <c r="P113" s="10">
        <v>12600</v>
      </c>
      <c r="Q113" s="10">
        <v>15800</v>
      </c>
      <c r="R113" s="10">
        <f t="shared" ref="R113:R114" si="237">AVERAGE(O113:Q113)</f>
        <v>12283.333333333334</v>
      </c>
      <c r="S113" s="10">
        <v>20000</v>
      </c>
      <c r="T113" s="80">
        <f t="shared" ref="T113:T114" si="238">S113/R113</f>
        <v>1.6282225237449117</v>
      </c>
      <c r="U113" s="2">
        <v>500</v>
      </c>
      <c r="V113" s="2">
        <v>50</v>
      </c>
      <c r="W113" s="2">
        <v>50</v>
      </c>
      <c r="X113" s="2">
        <f t="shared" si="175"/>
        <v>337.07865168539331</v>
      </c>
      <c r="Y113" s="2">
        <f t="shared" si="176"/>
        <v>437.87801314943533</v>
      </c>
      <c r="Z113" s="13">
        <f t="shared" si="177"/>
        <v>1603.8375262055174</v>
      </c>
      <c r="AA113" s="4">
        <f t="shared" si="178"/>
        <v>2083.4460618551525</v>
      </c>
      <c r="AB113" s="2">
        <v>500</v>
      </c>
      <c r="AC113" s="2">
        <v>50</v>
      </c>
      <c r="AD113" s="2">
        <v>500</v>
      </c>
      <c r="AE113" s="2">
        <f t="shared" si="179"/>
        <v>569.87788331071908</v>
      </c>
      <c r="AF113" s="2">
        <f t="shared" si="180"/>
        <v>423.02462057313147</v>
      </c>
      <c r="AG113" s="13">
        <f t="shared" si="181"/>
        <v>2711.5082193379571</v>
      </c>
      <c r="AH113" s="4">
        <f t="shared" si="182"/>
        <v>2012.7728575859819</v>
      </c>
    </row>
    <row r="114" spans="1:34" s="76" customFormat="1" x14ac:dyDescent="0.2">
      <c r="A114" s="79">
        <v>44221</v>
      </c>
      <c r="B114" s="77" t="s">
        <v>27</v>
      </c>
      <c r="C114" s="5">
        <v>100</v>
      </c>
      <c r="D114" s="3">
        <v>100</v>
      </c>
      <c r="E114" s="81">
        <v>12.5</v>
      </c>
      <c r="F114" s="3">
        <v>100.09199999999998</v>
      </c>
      <c r="G114" s="81">
        <v>0.6</v>
      </c>
      <c r="H114" s="5">
        <v>140</v>
      </c>
      <c r="I114" s="10">
        <v>13300</v>
      </c>
      <c r="J114" s="2">
        <v>11500</v>
      </c>
      <c r="K114" s="25">
        <v>12700</v>
      </c>
      <c r="L114" s="10">
        <f t="shared" si="235"/>
        <v>12500</v>
      </c>
      <c r="M114" s="10">
        <v>20000</v>
      </c>
      <c r="N114" s="80">
        <f t="shared" si="236"/>
        <v>1.6</v>
      </c>
      <c r="O114" s="10">
        <v>14700</v>
      </c>
      <c r="P114" s="10">
        <v>18800</v>
      </c>
      <c r="Q114" s="10">
        <v>20300</v>
      </c>
      <c r="R114" s="10">
        <f t="shared" si="237"/>
        <v>17933.333333333332</v>
      </c>
      <c r="S114" s="10">
        <v>20000</v>
      </c>
      <c r="T114" s="80">
        <f t="shared" si="238"/>
        <v>1.1152416356877324</v>
      </c>
      <c r="U114" s="2">
        <v>5</v>
      </c>
      <c r="V114" s="2">
        <v>5</v>
      </c>
      <c r="W114" s="2">
        <v>50</v>
      </c>
      <c r="X114" s="2">
        <f t="shared" si="175"/>
        <v>32</v>
      </c>
      <c r="Y114" s="2">
        <f t="shared" si="176"/>
        <v>41.569219381653056</v>
      </c>
      <c r="Z114" s="13">
        <f t="shared" si="177"/>
        <v>154.14390189597003</v>
      </c>
      <c r="AA114" s="4">
        <f t="shared" si="178"/>
        <v>200.23880232054952</v>
      </c>
      <c r="AB114" s="2">
        <v>0</v>
      </c>
      <c r="AC114" s="2">
        <v>5</v>
      </c>
      <c r="AD114" s="2">
        <v>5</v>
      </c>
      <c r="AE114" s="2">
        <f t="shared" si="179"/>
        <v>3.7174721189591082</v>
      </c>
      <c r="AF114" s="2">
        <f t="shared" si="180"/>
        <v>3.2194252928789542</v>
      </c>
      <c r="AG114" s="13">
        <f t="shared" si="181"/>
        <v>17.907051800182391</v>
      </c>
      <c r="AH114" s="4">
        <f t="shared" si="182"/>
        <v>15.507961765841815</v>
      </c>
    </row>
    <row r="115" spans="1:34" s="76" customFormat="1" x14ac:dyDescent="0.2">
      <c r="A115" s="79">
        <v>44223</v>
      </c>
      <c r="B115" s="77" t="s">
        <v>27</v>
      </c>
      <c r="C115" s="5">
        <v>100</v>
      </c>
      <c r="D115" s="3">
        <v>100</v>
      </c>
      <c r="E115" s="81">
        <v>12.5</v>
      </c>
      <c r="F115" s="3">
        <v>102.021</v>
      </c>
      <c r="G115" s="81">
        <v>0.6</v>
      </c>
      <c r="H115" s="5">
        <v>140</v>
      </c>
      <c r="I115" s="10">
        <v>13300</v>
      </c>
      <c r="J115" s="2">
        <v>11500</v>
      </c>
      <c r="K115" s="25">
        <v>12700</v>
      </c>
      <c r="L115" s="10">
        <f t="shared" ref="L115" si="239">AVERAGE(I115:K115)</f>
        <v>12500</v>
      </c>
      <c r="M115" s="10">
        <v>20000</v>
      </c>
      <c r="N115" s="80">
        <f t="shared" ref="N115" si="240">M115/L115</f>
        <v>1.6</v>
      </c>
      <c r="O115" s="10">
        <v>14700</v>
      </c>
      <c r="P115" s="10">
        <v>18800</v>
      </c>
      <c r="Q115" s="10">
        <v>20300</v>
      </c>
      <c r="R115" s="10">
        <f t="shared" ref="R115" si="241">AVERAGE(O115:Q115)</f>
        <v>17933.333333333332</v>
      </c>
      <c r="S115" s="10">
        <v>20000</v>
      </c>
      <c r="T115" s="80">
        <f t="shared" ref="T115" si="242">S115/R115</f>
        <v>1.1152416356877324</v>
      </c>
      <c r="U115" s="2">
        <v>50</v>
      </c>
      <c r="V115" s="2">
        <v>50</v>
      </c>
      <c r="W115" s="2">
        <v>50</v>
      </c>
      <c r="X115" s="2">
        <f t="shared" si="175"/>
        <v>80</v>
      </c>
      <c r="Y115" s="2">
        <f t="shared" si="176"/>
        <v>0</v>
      </c>
      <c r="Z115" s="13">
        <f t="shared" si="177"/>
        <v>378.07342185852491</v>
      </c>
      <c r="AA115" s="4">
        <f t="shared" si="178"/>
        <v>0</v>
      </c>
      <c r="AB115" s="2">
        <v>5</v>
      </c>
      <c r="AC115" s="2">
        <v>5</v>
      </c>
      <c r="AD115" s="2">
        <v>0</v>
      </c>
      <c r="AE115" s="2">
        <f t="shared" si="179"/>
        <v>3.7174721189591082</v>
      </c>
      <c r="AF115" s="2">
        <f t="shared" si="180"/>
        <v>3.2194252928789542</v>
      </c>
      <c r="AG115" s="13">
        <f t="shared" si="181"/>
        <v>17.56846755848164</v>
      </c>
      <c r="AH115" s="4">
        <f t="shared" si="182"/>
        <v>15.214739211207876</v>
      </c>
    </row>
    <row r="116" spans="1:34" s="76" customFormat="1" x14ac:dyDescent="0.2">
      <c r="A116" s="79">
        <v>44225</v>
      </c>
      <c r="B116" s="77" t="s">
        <v>27</v>
      </c>
      <c r="C116" s="5">
        <v>100</v>
      </c>
      <c r="D116" s="3">
        <v>100</v>
      </c>
      <c r="E116" s="81">
        <v>12.5</v>
      </c>
      <c r="F116" s="3">
        <v>100.08600000000001</v>
      </c>
      <c r="G116" s="81">
        <v>0.6</v>
      </c>
      <c r="H116" s="5">
        <v>140</v>
      </c>
      <c r="I116" s="10">
        <v>13700</v>
      </c>
      <c r="J116" s="2">
        <v>11400</v>
      </c>
      <c r="K116" s="25">
        <v>16700</v>
      </c>
      <c r="L116" s="10">
        <f t="shared" ref="L116:L117" si="243">AVERAGE(I116:K116)</f>
        <v>13933.333333333334</v>
      </c>
      <c r="M116" s="10">
        <v>20000</v>
      </c>
      <c r="N116" s="80">
        <f t="shared" ref="N116:N117" si="244">M116/L116</f>
        <v>1.4354066985645932</v>
      </c>
      <c r="O116" s="10">
        <v>15500</v>
      </c>
      <c r="P116" s="10">
        <v>11200</v>
      </c>
      <c r="Q116" s="10">
        <v>13200</v>
      </c>
      <c r="R116" s="10">
        <f t="shared" ref="R116:R117" si="245">AVERAGE(O116:Q116)</f>
        <v>13300</v>
      </c>
      <c r="S116" s="10">
        <v>20000</v>
      </c>
      <c r="T116" s="80">
        <f t="shared" ref="T116:T117" si="246">S116/R116</f>
        <v>1.5037593984962405</v>
      </c>
      <c r="U116" s="2">
        <v>0</v>
      </c>
      <c r="V116" s="2">
        <v>0</v>
      </c>
      <c r="W116" s="2">
        <v>0</v>
      </c>
      <c r="X116" s="2">
        <f t="shared" si="175"/>
        <v>0</v>
      </c>
      <c r="Y116" s="2">
        <f t="shared" si="176"/>
        <v>0</v>
      </c>
      <c r="Z116" s="13">
        <f t="shared" si="177"/>
        <v>0</v>
      </c>
      <c r="AA116" s="4">
        <f t="shared" si="178"/>
        <v>0</v>
      </c>
      <c r="AB116" s="2">
        <v>0</v>
      </c>
      <c r="AC116" s="2">
        <v>0</v>
      </c>
      <c r="AD116" s="2">
        <v>0</v>
      </c>
      <c r="AE116" s="2">
        <f t="shared" si="179"/>
        <v>0</v>
      </c>
      <c r="AF116" s="2">
        <f t="shared" si="180"/>
        <v>0</v>
      </c>
      <c r="AG116" s="13">
        <f t="shared" si="181"/>
        <v>0</v>
      </c>
      <c r="AH116" s="4">
        <f t="shared" si="182"/>
        <v>0</v>
      </c>
    </row>
    <row r="117" spans="1:34" s="76" customFormat="1" x14ac:dyDescent="0.2">
      <c r="A117" s="79">
        <v>44228</v>
      </c>
      <c r="B117" s="77" t="s">
        <v>27</v>
      </c>
      <c r="C117" s="5">
        <v>100</v>
      </c>
      <c r="D117" s="3">
        <v>100</v>
      </c>
      <c r="E117" s="81">
        <v>12.5</v>
      </c>
      <c r="F117" s="3">
        <v>98.25800000000001</v>
      </c>
      <c r="G117" s="81">
        <v>0.6</v>
      </c>
      <c r="H117" s="5">
        <v>140</v>
      </c>
      <c r="I117" s="10">
        <v>13100</v>
      </c>
      <c r="J117" s="2">
        <v>14900</v>
      </c>
      <c r="K117" s="25" t="s">
        <v>28</v>
      </c>
      <c r="L117" s="10">
        <f t="shared" si="243"/>
        <v>14000</v>
      </c>
      <c r="M117" s="10">
        <v>20000</v>
      </c>
      <c r="N117" s="80">
        <f t="shared" si="244"/>
        <v>1.4285714285714286</v>
      </c>
      <c r="O117" s="10">
        <v>9870</v>
      </c>
      <c r="P117" s="10">
        <v>7880</v>
      </c>
      <c r="Q117" s="10" t="s">
        <v>2</v>
      </c>
      <c r="R117" s="10">
        <f t="shared" si="245"/>
        <v>8875</v>
      </c>
      <c r="S117" s="10">
        <v>20000</v>
      </c>
      <c r="T117" s="80">
        <f t="shared" si="246"/>
        <v>2.2535211267605635</v>
      </c>
      <c r="U117" s="2">
        <v>0</v>
      </c>
      <c r="V117" s="2">
        <v>0</v>
      </c>
      <c r="W117" s="2">
        <v>0</v>
      </c>
      <c r="X117" s="2">
        <f t="shared" si="175"/>
        <v>0</v>
      </c>
      <c r="Y117" s="2">
        <f t="shared" si="176"/>
        <v>0</v>
      </c>
      <c r="Z117" s="13">
        <f t="shared" si="177"/>
        <v>0</v>
      </c>
      <c r="AA117" s="4">
        <f t="shared" si="178"/>
        <v>0</v>
      </c>
      <c r="AB117" s="2">
        <v>0</v>
      </c>
      <c r="AC117" s="2">
        <v>0</v>
      </c>
      <c r="AD117" s="2">
        <v>0</v>
      </c>
      <c r="AE117" s="2">
        <f t="shared" si="179"/>
        <v>0</v>
      </c>
      <c r="AF117" s="2">
        <f t="shared" si="180"/>
        <v>0</v>
      </c>
      <c r="AG117" s="13">
        <f t="shared" si="181"/>
        <v>0</v>
      </c>
      <c r="AH117" s="4">
        <f t="shared" si="182"/>
        <v>0</v>
      </c>
    </row>
    <row r="118" spans="1:34" s="76" customFormat="1" x14ac:dyDescent="0.2">
      <c r="A118" s="79">
        <v>44230</v>
      </c>
      <c r="B118" s="77" t="s">
        <v>27</v>
      </c>
      <c r="C118" s="5">
        <v>100</v>
      </c>
      <c r="D118" s="3">
        <v>100</v>
      </c>
      <c r="E118" s="81">
        <v>12.5</v>
      </c>
      <c r="F118" s="3">
        <v>97.372</v>
      </c>
      <c r="G118" s="81">
        <v>0.6</v>
      </c>
      <c r="H118" s="5">
        <v>140</v>
      </c>
      <c r="I118" s="10">
        <v>13100</v>
      </c>
      <c r="J118" s="2">
        <v>14900</v>
      </c>
      <c r="K118" s="25" t="s">
        <v>28</v>
      </c>
      <c r="L118" s="10">
        <f t="shared" ref="L118" si="247">AVERAGE(I118:K118)</f>
        <v>14000</v>
      </c>
      <c r="M118" s="10">
        <v>20000</v>
      </c>
      <c r="N118" s="80">
        <f t="shared" ref="N118" si="248">M118/L118</f>
        <v>1.4285714285714286</v>
      </c>
      <c r="O118" s="10">
        <v>9870</v>
      </c>
      <c r="P118" s="10">
        <v>7880</v>
      </c>
      <c r="Q118" s="10" t="s">
        <v>2</v>
      </c>
      <c r="R118" s="10">
        <f t="shared" ref="R118" si="249">AVERAGE(O118:Q118)</f>
        <v>8875</v>
      </c>
      <c r="S118" s="10">
        <v>20000</v>
      </c>
      <c r="T118" s="80">
        <f t="shared" ref="T118" si="250">S118/R118</f>
        <v>2.2535211267605635</v>
      </c>
      <c r="U118" s="2">
        <v>50</v>
      </c>
      <c r="V118" s="2">
        <v>5</v>
      </c>
      <c r="W118" s="2">
        <v>5</v>
      </c>
      <c r="X118" s="2">
        <f t="shared" si="175"/>
        <v>28.571428571428573</v>
      </c>
      <c r="Y118" s="2">
        <f t="shared" si="176"/>
        <v>37.115374447904514</v>
      </c>
      <c r="Z118" s="13">
        <f t="shared" si="177"/>
        <v>141.47301281766454</v>
      </c>
      <c r="AA118" s="4">
        <f t="shared" si="178"/>
        <v>183.77883457502853</v>
      </c>
      <c r="AB118" s="2">
        <v>5</v>
      </c>
      <c r="AC118" s="2">
        <v>5</v>
      </c>
      <c r="AD118" s="2">
        <v>5</v>
      </c>
      <c r="AE118" s="2">
        <f t="shared" si="179"/>
        <v>11.267605633802818</v>
      </c>
      <c r="AF118" s="2">
        <f t="shared" si="180"/>
        <v>0</v>
      </c>
      <c r="AG118" s="13">
        <f t="shared" si="181"/>
        <v>55.792174068938131</v>
      </c>
      <c r="AH118" s="4">
        <f t="shared" si="182"/>
        <v>0</v>
      </c>
    </row>
    <row r="119" spans="1:34" s="76" customFormat="1" x14ac:dyDescent="0.2">
      <c r="A119" s="79">
        <v>44232</v>
      </c>
      <c r="B119" s="77" t="s">
        <v>27</v>
      </c>
      <c r="C119" s="5">
        <v>100</v>
      </c>
      <c r="D119" s="3">
        <v>100</v>
      </c>
      <c r="E119" s="81">
        <v>12.5</v>
      </c>
      <c r="F119" s="3">
        <v>99.919000000000011</v>
      </c>
      <c r="G119" s="81">
        <v>0.6</v>
      </c>
      <c r="H119" s="5">
        <v>140</v>
      </c>
      <c r="I119" s="10">
        <v>15600</v>
      </c>
      <c r="J119" s="2">
        <v>15800</v>
      </c>
      <c r="K119" s="25">
        <v>23500</v>
      </c>
      <c r="L119" s="10">
        <f t="shared" ref="L119:L120" si="251">AVERAGE(I119:K119)</f>
        <v>18300</v>
      </c>
      <c r="M119" s="10">
        <v>20000</v>
      </c>
      <c r="N119" s="80">
        <f t="shared" ref="N119:N120" si="252">M119/L119</f>
        <v>1.0928961748633881</v>
      </c>
      <c r="O119" s="10">
        <v>19200</v>
      </c>
      <c r="P119" s="10">
        <v>17200</v>
      </c>
      <c r="Q119" s="10">
        <v>14400</v>
      </c>
      <c r="R119" s="10">
        <f t="shared" ref="R119:R120" si="253">AVERAGE(O119:Q119)</f>
        <v>16933.333333333332</v>
      </c>
      <c r="S119" s="10">
        <v>20000</v>
      </c>
      <c r="T119" s="80">
        <f t="shared" ref="T119:T120" si="254">S119/R119</f>
        <v>1.1811023622047245</v>
      </c>
      <c r="U119" s="2">
        <v>50</v>
      </c>
      <c r="V119" s="2">
        <v>50</v>
      </c>
      <c r="W119" s="2">
        <v>500</v>
      </c>
      <c r="X119" s="2">
        <f t="shared" si="175"/>
        <v>218.57923497267763</v>
      </c>
      <c r="Y119" s="2">
        <f t="shared" si="176"/>
        <v>283.94275533916027</v>
      </c>
      <c r="Z119" s="13">
        <f t="shared" si="177"/>
        <v>1054.7184905956494</v>
      </c>
      <c r="AA119" s="4">
        <f t="shared" si="178"/>
        <v>1370.1195100455166</v>
      </c>
      <c r="AB119" s="2">
        <v>500</v>
      </c>
      <c r="AC119" s="2">
        <v>50</v>
      </c>
      <c r="AD119" s="2">
        <v>500</v>
      </c>
      <c r="AE119" s="2">
        <f t="shared" si="179"/>
        <v>413.38582677165357</v>
      </c>
      <c r="AF119" s="2">
        <f t="shared" si="180"/>
        <v>306.85939504173029</v>
      </c>
      <c r="AG119" s="13">
        <f t="shared" si="181"/>
        <v>1994.7259642515162</v>
      </c>
      <c r="AH119" s="4">
        <f t="shared" si="182"/>
        <v>1480.7000216830484</v>
      </c>
    </row>
    <row r="120" spans="1:34" s="76" customFormat="1" x14ac:dyDescent="0.2">
      <c r="A120" s="79">
        <v>44235</v>
      </c>
      <c r="B120" s="77" t="s">
        <v>27</v>
      </c>
      <c r="C120" s="5">
        <v>100</v>
      </c>
      <c r="D120" s="3">
        <v>100</v>
      </c>
      <c r="E120" s="81">
        <v>12.5</v>
      </c>
      <c r="F120" s="3">
        <v>98.437999999999988</v>
      </c>
      <c r="G120" s="81">
        <v>0.6</v>
      </c>
      <c r="H120" s="5">
        <v>140</v>
      </c>
      <c r="I120" s="10">
        <v>24200</v>
      </c>
      <c r="J120" s="2">
        <v>24300</v>
      </c>
      <c r="K120" s="25">
        <v>27400</v>
      </c>
      <c r="L120" s="10">
        <f t="shared" si="251"/>
        <v>25300</v>
      </c>
      <c r="M120" s="10">
        <v>20000</v>
      </c>
      <c r="N120" s="80">
        <f t="shared" si="252"/>
        <v>0.79051383399209485</v>
      </c>
      <c r="O120" s="10">
        <v>17700</v>
      </c>
      <c r="P120" s="10">
        <v>19100</v>
      </c>
      <c r="Q120" s="10">
        <v>22800</v>
      </c>
      <c r="R120" s="10">
        <f t="shared" si="253"/>
        <v>19866.666666666668</v>
      </c>
      <c r="S120" s="10">
        <v>20000</v>
      </c>
      <c r="T120" s="80">
        <f t="shared" si="254"/>
        <v>1.006711409395973</v>
      </c>
      <c r="U120" s="2">
        <v>0</v>
      </c>
      <c r="V120" s="2">
        <v>0</v>
      </c>
      <c r="W120" s="2">
        <v>0</v>
      </c>
      <c r="X120" s="2">
        <f t="shared" si="175"/>
        <v>0</v>
      </c>
      <c r="Y120" s="2">
        <f t="shared" si="176"/>
        <v>0</v>
      </c>
      <c r="Z120" s="13">
        <f t="shared" si="177"/>
        <v>0</v>
      </c>
      <c r="AA120" s="4">
        <f t="shared" si="178"/>
        <v>0</v>
      </c>
      <c r="AB120" s="2">
        <v>5</v>
      </c>
      <c r="AC120" s="2">
        <v>0</v>
      </c>
      <c r="AD120" s="2">
        <v>5</v>
      </c>
      <c r="AE120" s="2">
        <f t="shared" si="179"/>
        <v>3.3557046979865768</v>
      </c>
      <c r="AF120" s="2">
        <f t="shared" si="180"/>
        <v>2.9061255160551629</v>
      </c>
      <c r="AG120" s="13">
        <f t="shared" si="181"/>
        <v>16.436021158647641</v>
      </c>
      <c r="AH120" s="4">
        <f t="shared" si="182"/>
        <v>14.234011860527403</v>
      </c>
    </row>
    <row r="121" spans="1:34" s="76" customFormat="1" x14ac:dyDescent="0.2">
      <c r="A121" s="79">
        <v>44237</v>
      </c>
      <c r="B121" s="77" t="s">
        <v>27</v>
      </c>
      <c r="C121" s="5">
        <v>100</v>
      </c>
      <c r="D121" s="3">
        <v>100</v>
      </c>
      <c r="E121" s="81">
        <v>12.5</v>
      </c>
      <c r="F121" s="3">
        <v>99.310999999999993</v>
      </c>
      <c r="G121" s="81">
        <v>0.6</v>
      </c>
      <c r="H121" s="5">
        <v>140</v>
      </c>
      <c r="I121" s="10">
        <v>24200</v>
      </c>
      <c r="J121" s="2">
        <v>24300</v>
      </c>
      <c r="K121" s="25">
        <v>27400</v>
      </c>
      <c r="L121" s="10">
        <f t="shared" ref="L121" si="255">AVERAGE(I121:K121)</f>
        <v>25300</v>
      </c>
      <c r="M121" s="10">
        <v>20000</v>
      </c>
      <c r="N121" s="80">
        <f t="shared" ref="N121" si="256">M121/L121</f>
        <v>0.79051383399209485</v>
      </c>
      <c r="O121" s="10">
        <v>17700</v>
      </c>
      <c r="P121" s="10">
        <v>19100</v>
      </c>
      <c r="Q121" s="10">
        <v>22800</v>
      </c>
      <c r="R121" s="10">
        <f t="shared" ref="R121" si="257">AVERAGE(O121:Q121)</f>
        <v>19866.666666666668</v>
      </c>
      <c r="S121" s="10">
        <v>20000</v>
      </c>
      <c r="T121" s="80">
        <f t="shared" ref="T121" si="258">S121/R121</f>
        <v>1.006711409395973</v>
      </c>
      <c r="U121" s="2">
        <v>5</v>
      </c>
      <c r="V121" s="2">
        <v>0</v>
      </c>
      <c r="W121" s="2">
        <v>0</v>
      </c>
      <c r="X121" s="2">
        <f t="shared" si="175"/>
        <v>1.3175230566534915</v>
      </c>
      <c r="Y121" s="2">
        <f t="shared" si="176"/>
        <v>2.2820168742672955</v>
      </c>
      <c r="Z121" s="13">
        <f t="shared" si="177"/>
        <v>6.3964146054969229</v>
      </c>
      <c r="AA121" s="4">
        <f t="shared" si="178"/>
        <v>11.078915082996307</v>
      </c>
      <c r="AB121" s="2">
        <v>5</v>
      </c>
      <c r="AC121" s="2">
        <v>0</v>
      </c>
      <c r="AD121" s="2">
        <v>0</v>
      </c>
      <c r="AE121" s="2">
        <f t="shared" si="179"/>
        <v>1.6778523489932884</v>
      </c>
      <c r="AF121" s="2">
        <f t="shared" si="180"/>
        <v>2.9061255160551629</v>
      </c>
      <c r="AG121" s="13">
        <f t="shared" si="181"/>
        <v>8.1457696066647038</v>
      </c>
      <c r="AH121" s="4">
        <f t="shared" si="182"/>
        <v>14.108886825493615</v>
      </c>
    </row>
    <row r="122" spans="1:34" s="76" customFormat="1" x14ac:dyDescent="0.2">
      <c r="A122" s="79">
        <v>44239</v>
      </c>
      <c r="B122" s="77" t="s">
        <v>27</v>
      </c>
      <c r="C122" s="5">
        <v>100</v>
      </c>
      <c r="D122" s="3">
        <v>100</v>
      </c>
      <c r="E122" s="81">
        <v>12.5</v>
      </c>
      <c r="F122" s="3">
        <v>102.625</v>
      </c>
      <c r="G122" s="81">
        <v>0.6</v>
      </c>
      <c r="H122" s="5">
        <v>140</v>
      </c>
      <c r="I122" s="10">
        <v>23600</v>
      </c>
      <c r="J122" s="2">
        <v>13700</v>
      </c>
      <c r="K122" s="25">
        <v>23200</v>
      </c>
      <c r="L122" s="10">
        <f t="shared" ref="L122:L123" si="259">AVERAGE(I122:K122)</f>
        <v>20166.666666666668</v>
      </c>
      <c r="M122" s="10">
        <v>20000</v>
      </c>
      <c r="N122" s="80">
        <f t="shared" ref="N122:N123" si="260">M122/L122</f>
        <v>0.99173553719008256</v>
      </c>
      <c r="O122" s="10">
        <v>18600</v>
      </c>
      <c r="P122" s="10">
        <v>18000</v>
      </c>
      <c r="Q122" s="10">
        <v>16900</v>
      </c>
      <c r="R122" s="10">
        <f t="shared" ref="R122:R123" si="261">AVERAGE(O122:Q122)</f>
        <v>17833.333333333332</v>
      </c>
      <c r="S122" s="10">
        <v>20000</v>
      </c>
      <c r="T122" s="80">
        <f t="shared" ref="T122:T123" si="262">S122/R122</f>
        <v>1.1214953271028039</v>
      </c>
      <c r="U122" s="2">
        <v>0</v>
      </c>
      <c r="V122" s="2">
        <v>0</v>
      </c>
      <c r="W122" s="2">
        <v>0</v>
      </c>
      <c r="X122" s="2">
        <f t="shared" si="175"/>
        <v>0</v>
      </c>
      <c r="Y122" s="2">
        <f t="shared" si="176"/>
        <v>0</v>
      </c>
      <c r="Z122" s="13">
        <f t="shared" si="177"/>
        <v>0</v>
      </c>
      <c r="AA122" s="4">
        <f t="shared" si="178"/>
        <v>0</v>
      </c>
      <c r="AB122" s="2">
        <v>0</v>
      </c>
      <c r="AC122" s="2">
        <v>0</v>
      </c>
      <c r="AD122" s="2">
        <v>0</v>
      </c>
      <c r="AE122" s="2">
        <f t="shared" si="179"/>
        <v>0</v>
      </c>
      <c r="AF122" s="2">
        <f t="shared" si="180"/>
        <v>0</v>
      </c>
      <c r="AG122" s="13">
        <f t="shared" si="181"/>
        <v>0</v>
      </c>
      <c r="AH122" s="4">
        <f t="shared" si="182"/>
        <v>0</v>
      </c>
    </row>
    <row r="123" spans="1:34" s="76" customFormat="1" x14ac:dyDescent="0.2">
      <c r="A123" s="79">
        <v>44242</v>
      </c>
      <c r="B123" s="77" t="s">
        <v>27</v>
      </c>
      <c r="C123" s="5">
        <v>100</v>
      </c>
      <c r="D123" s="3">
        <v>100</v>
      </c>
      <c r="E123" s="81">
        <v>12.5</v>
      </c>
      <c r="F123" s="3">
        <v>89.214999999999989</v>
      </c>
      <c r="G123" s="81">
        <v>0.6</v>
      </c>
      <c r="H123" s="5">
        <v>140</v>
      </c>
      <c r="I123" s="10">
        <v>22400</v>
      </c>
      <c r="J123" s="2">
        <v>20000</v>
      </c>
      <c r="K123" s="25">
        <v>18300</v>
      </c>
      <c r="L123" s="10">
        <f t="shared" si="259"/>
        <v>20233.333333333332</v>
      </c>
      <c r="M123" s="10">
        <v>20000</v>
      </c>
      <c r="N123" s="80">
        <f t="shared" si="260"/>
        <v>0.98846787479406928</v>
      </c>
      <c r="O123" s="10">
        <v>22700</v>
      </c>
      <c r="P123" s="10">
        <v>23200</v>
      </c>
      <c r="Q123" s="10">
        <v>24400</v>
      </c>
      <c r="R123" s="10">
        <f t="shared" si="261"/>
        <v>23433.333333333332</v>
      </c>
      <c r="S123" s="10">
        <v>20000</v>
      </c>
      <c r="T123" s="80">
        <f t="shared" si="262"/>
        <v>0.8534850640113798</v>
      </c>
      <c r="U123" s="2">
        <v>50</v>
      </c>
      <c r="V123" s="2">
        <v>50</v>
      </c>
      <c r="W123" s="2">
        <v>500</v>
      </c>
      <c r="X123" s="2">
        <f t="shared" si="175"/>
        <v>197.69357495881385</v>
      </c>
      <c r="Y123" s="2">
        <f t="shared" si="176"/>
        <v>256.81148711894394</v>
      </c>
      <c r="Z123" s="13">
        <f t="shared" si="177"/>
        <v>1068.3914708224863</v>
      </c>
      <c r="AA123" s="4">
        <f t="shared" si="178"/>
        <v>1387.8812323783411</v>
      </c>
      <c r="AB123" s="2">
        <v>50</v>
      </c>
      <c r="AC123" s="2">
        <v>50</v>
      </c>
      <c r="AD123" s="2">
        <v>50</v>
      </c>
      <c r="AE123" s="2">
        <f t="shared" si="179"/>
        <v>42.674253200568991</v>
      </c>
      <c r="AF123" s="2">
        <f t="shared" si="180"/>
        <v>0</v>
      </c>
      <c r="AG123" s="13">
        <f t="shared" si="181"/>
        <v>230.62362119105589</v>
      </c>
      <c r="AH123" s="4">
        <f t="shared" si="182"/>
        <v>0</v>
      </c>
    </row>
    <row r="124" spans="1:34" s="76" customFormat="1" x14ac:dyDescent="0.2">
      <c r="A124" s="79">
        <v>44244</v>
      </c>
      <c r="B124" s="77" t="s">
        <v>27</v>
      </c>
      <c r="C124" s="5">
        <v>100</v>
      </c>
      <c r="D124" s="3">
        <v>100</v>
      </c>
      <c r="E124" s="81">
        <v>12.5</v>
      </c>
      <c r="F124" s="3">
        <v>88.311999999999998</v>
      </c>
      <c r="G124" s="81">
        <v>0.6</v>
      </c>
      <c r="H124" s="5">
        <v>140</v>
      </c>
      <c r="I124" s="10">
        <v>22400</v>
      </c>
      <c r="J124" s="2">
        <v>20000</v>
      </c>
      <c r="K124" s="25">
        <v>18300</v>
      </c>
      <c r="L124" s="10">
        <f t="shared" ref="L124" si="263">AVERAGE(I124:K124)</f>
        <v>20233.333333333332</v>
      </c>
      <c r="M124" s="10">
        <v>20000</v>
      </c>
      <c r="N124" s="80">
        <f t="shared" ref="N124" si="264">M124/L124</f>
        <v>0.98846787479406928</v>
      </c>
      <c r="O124" s="10">
        <v>22700</v>
      </c>
      <c r="P124" s="10">
        <v>23200</v>
      </c>
      <c r="Q124" s="10">
        <v>24400</v>
      </c>
      <c r="R124" s="10">
        <f t="shared" ref="R124" si="265">AVERAGE(O124:Q124)</f>
        <v>23433.333333333332</v>
      </c>
      <c r="S124" s="10">
        <v>20000</v>
      </c>
      <c r="T124" s="80">
        <f t="shared" ref="T124" si="266">S124/R124</f>
        <v>0.8534850640113798</v>
      </c>
      <c r="U124" s="2">
        <v>5000</v>
      </c>
      <c r="V124" s="2">
        <v>5000</v>
      </c>
      <c r="W124" s="2">
        <v>5000</v>
      </c>
      <c r="X124" s="2">
        <f t="shared" si="175"/>
        <v>4942.3393739703461</v>
      </c>
      <c r="Y124" s="2">
        <f t="shared" si="176"/>
        <v>0</v>
      </c>
      <c r="Z124" s="13">
        <f t="shared" si="177"/>
        <v>26982.89730428144</v>
      </c>
      <c r="AA124" s="4">
        <f t="shared" si="178"/>
        <v>0</v>
      </c>
      <c r="AB124" s="2">
        <v>5000</v>
      </c>
      <c r="AC124" s="2">
        <v>5000</v>
      </c>
      <c r="AD124" s="2">
        <v>500</v>
      </c>
      <c r="AE124" s="2">
        <f t="shared" si="179"/>
        <v>2987.1977240398292</v>
      </c>
      <c r="AF124" s="2">
        <f t="shared" si="180"/>
        <v>2217.419241553328</v>
      </c>
      <c r="AG124" s="13">
        <f t="shared" si="181"/>
        <v>16308.724131705811</v>
      </c>
      <c r="AH124" s="4">
        <f t="shared" si="182"/>
        <v>12106.088058316749</v>
      </c>
    </row>
    <row r="125" spans="1:34" s="76" customFormat="1" x14ac:dyDescent="0.2">
      <c r="A125" s="79">
        <v>44246</v>
      </c>
      <c r="B125" s="77" t="s">
        <v>27</v>
      </c>
      <c r="C125" s="5">
        <v>100</v>
      </c>
      <c r="D125" s="3">
        <v>100</v>
      </c>
      <c r="E125" s="81">
        <v>12.5</v>
      </c>
      <c r="F125" s="3">
        <v>105.94</v>
      </c>
      <c r="G125" s="81">
        <v>0.6</v>
      </c>
      <c r="H125" s="5">
        <v>140</v>
      </c>
      <c r="I125" s="10">
        <v>22400</v>
      </c>
      <c r="J125" s="2">
        <v>20500</v>
      </c>
      <c r="K125" s="25">
        <v>26700</v>
      </c>
      <c r="L125" s="10">
        <f t="shared" ref="L125:L126" si="267">AVERAGE(I125:K125)</f>
        <v>23200</v>
      </c>
      <c r="M125" s="10">
        <v>20000</v>
      </c>
      <c r="N125" s="80">
        <f t="shared" ref="N125:N126" si="268">M125/L125</f>
        <v>0.86206896551724133</v>
      </c>
      <c r="O125" s="10">
        <v>19700</v>
      </c>
      <c r="P125" s="10">
        <v>20800</v>
      </c>
      <c r="Q125" s="10">
        <v>19600</v>
      </c>
      <c r="R125" s="10">
        <f t="shared" ref="R125:R126" si="269">AVERAGE(O125:Q125)</f>
        <v>20033.333333333332</v>
      </c>
      <c r="S125" s="10">
        <v>20000</v>
      </c>
      <c r="T125" s="80">
        <f t="shared" ref="T125:T126" si="270">S125/R125</f>
        <v>0.9983361064891848</v>
      </c>
      <c r="U125" s="2">
        <v>50</v>
      </c>
      <c r="V125" s="2">
        <v>50</v>
      </c>
      <c r="W125" s="2">
        <v>5</v>
      </c>
      <c r="X125" s="2">
        <f t="shared" si="175"/>
        <v>30.172413793103445</v>
      </c>
      <c r="Y125" s="2">
        <f t="shared" si="176"/>
        <v>22.397208718563068</v>
      </c>
      <c r="Z125" s="13">
        <f t="shared" si="177"/>
        <v>137.31747964039502</v>
      </c>
      <c r="AA125" s="4">
        <f t="shared" si="178"/>
        <v>101.93179350191532</v>
      </c>
      <c r="AB125" s="2">
        <v>50</v>
      </c>
      <c r="AC125" s="2">
        <v>50</v>
      </c>
      <c r="AD125" s="2">
        <v>50</v>
      </c>
      <c r="AE125" s="2">
        <f t="shared" si="179"/>
        <v>49.91680532445924</v>
      </c>
      <c r="AF125" s="2">
        <f t="shared" si="180"/>
        <v>0</v>
      </c>
      <c r="AG125" s="13">
        <f t="shared" si="181"/>
        <v>227.17605379062263</v>
      </c>
      <c r="AH125" s="4">
        <f t="shared" si="182"/>
        <v>0</v>
      </c>
    </row>
    <row r="126" spans="1:34" s="76" customFormat="1" x14ac:dyDescent="0.2">
      <c r="A126" s="79">
        <v>44249</v>
      </c>
      <c r="B126" s="77" t="s">
        <v>27</v>
      </c>
      <c r="C126" s="5">
        <v>100</v>
      </c>
      <c r="D126" s="3">
        <v>100</v>
      </c>
      <c r="E126" s="81">
        <v>12.5</v>
      </c>
      <c r="F126" s="3">
        <v>98.226000000000013</v>
      </c>
      <c r="G126" s="81">
        <v>0.6</v>
      </c>
      <c r="H126" s="5">
        <v>140</v>
      </c>
      <c r="I126" s="10">
        <v>21400</v>
      </c>
      <c r="J126" s="2">
        <v>21400</v>
      </c>
      <c r="K126" s="25">
        <v>24400</v>
      </c>
      <c r="L126" s="10">
        <f t="shared" si="267"/>
        <v>22400</v>
      </c>
      <c r="M126" s="10">
        <v>20000</v>
      </c>
      <c r="N126" s="80">
        <f t="shared" si="268"/>
        <v>0.8928571428571429</v>
      </c>
      <c r="O126" s="10">
        <v>23400</v>
      </c>
      <c r="P126" s="10">
        <v>23200</v>
      </c>
      <c r="Q126" s="10">
        <v>27200</v>
      </c>
      <c r="R126" s="10">
        <f t="shared" si="269"/>
        <v>24600</v>
      </c>
      <c r="S126" s="10">
        <v>20000</v>
      </c>
      <c r="T126" s="80">
        <f t="shared" si="270"/>
        <v>0.81300813008130079</v>
      </c>
      <c r="U126" s="2">
        <v>500</v>
      </c>
      <c r="V126" s="2">
        <v>500</v>
      </c>
      <c r="W126" s="2">
        <v>500</v>
      </c>
      <c r="X126" s="2">
        <f t="shared" si="175"/>
        <v>446.42857142857144</v>
      </c>
      <c r="Y126" s="2">
        <f t="shared" si="176"/>
        <v>0</v>
      </c>
      <c r="Z126" s="13">
        <f t="shared" si="177"/>
        <v>2191.2970795794954</v>
      </c>
      <c r="AA126" s="4">
        <f t="shared" si="178"/>
        <v>0</v>
      </c>
      <c r="AB126" s="2">
        <v>50</v>
      </c>
      <c r="AC126" s="2">
        <v>500</v>
      </c>
      <c r="AD126" s="2">
        <v>500</v>
      </c>
      <c r="AE126" s="2">
        <f t="shared" si="179"/>
        <v>284.55284552845529</v>
      </c>
      <c r="AF126" s="2">
        <f t="shared" si="180"/>
        <v>211.225708240107</v>
      </c>
      <c r="AG126" s="13">
        <f t="shared" si="181"/>
        <v>1396.7291954392879</v>
      </c>
      <c r="AH126" s="4">
        <f t="shared" si="182"/>
        <v>1036.8025418209916</v>
      </c>
    </row>
    <row r="127" spans="1:34" s="76" customFormat="1" x14ac:dyDescent="0.2">
      <c r="A127" s="79">
        <v>44251</v>
      </c>
      <c r="B127" s="77" t="s">
        <v>27</v>
      </c>
      <c r="C127" s="5">
        <v>100</v>
      </c>
      <c r="D127" s="3">
        <v>100</v>
      </c>
      <c r="E127" s="81">
        <v>12.5</v>
      </c>
      <c r="F127" s="3">
        <v>103.501</v>
      </c>
      <c r="G127" s="81">
        <v>0.6</v>
      </c>
      <c r="H127" s="5">
        <v>140</v>
      </c>
      <c r="I127" s="10">
        <v>21400</v>
      </c>
      <c r="J127" s="2">
        <v>21400</v>
      </c>
      <c r="K127" s="25">
        <v>24400</v>
      </c>
      <c r="L127" s="10">
        <f t="shared" ref="L127" si="271">AVERAGE(I127:K127)</f>
        <v>22400</v>
      </c>
      <c r="M127" s="10">
        <v>20000</v>
      </c>
      <c r="N127" s="80">
        <f t="shared" ref="N127" si="272">M127/L127</f>
        <v>0.8928571428571429</v>
      </c>
      <c r="O127" s="10">
        <v>23400</v>
      </c>
      <c r="P127" s="10">
        <v>23200</v>
      </c>
      <c r="Q127" s="10">
        <v>27200</v>
      </c>
      <c r="R127" s="10">
        <f t="shared" ref="R127" si="273">AVERAGE(O127:Q127)</f>
        <v>24600</v>
      </c>
      <c r="S127" s="10">
        <v>20000</v>
      </c>
      <c r="T127" s="80">
        <f t="shared" ref="T127" si="274">S127/R127</f>
        <v>0.81300813008130079</v>
      </c>
      <c r="U127" s="2">
        <v>500</v>
      </c>
      <c r="V127" s="2">
        <v>500</v>
      </c>
      <c r="W127" s="2">
        <v>500</v>
      </c>
      <c r="X127" s="2">
        <f t="shared" si="175"/>
        <v>446.42857142857144</v>
      </c>
      <c r="Y127" s="2">
        <f t="shared" si="176"/>
        <v>0</v>
      </c>
      <c r="Z127" s="13">
        <f t="shared" si="177"/>
        <v>2079.6161093977403</v>
      </c>
      <c r="AA127" s="4">
        <f t="shared" si="178"/>
        <v>0</v>
      </c>
      <c r="AB127" s="2">
        <v>500</v>
      </c>
      <c r="AC127" s="2">
        <v>500</v>
      </c>
      <c r="AD127" s="2">
        <v>500</v>
      </c>
      <c r="AE127" s="2">
        <f t="shared" si="179"/>
        <v>406.5040650406504</v>
      </c>
      <c r="AF127" s="2">
        <f t="shared" si="180"/>
        <v>0</v>
      </c>
      <c r="AG127" s="13">
        <f t="shared" si="181"/>
        <v>1893.6341809150151</v>
      </c>
      <c r="AH127" s="4">
        <f t="shared" si="182"/>
        <v>0</v>
      </c>
    </row>
    <row r="128" spans="1:34" s="76" customFormat="1" x14ac:dyDescent="0.2">
      <c r="A128" s="79">
        <v>44253</v>
      </c>
      <c r="B128" s="77" t="s">
        <v>27</v>
      </c>
      <c r="C128" s="5">
        <v>100</v>
      </c>
      <c r="D128" s="3">
        <v>100</v>
      </c>
      <c r="E128" s="81">
        <v>12.5</v>
      </c>
      <c r="F128" s="3">
        <v>99.727000000000004</v>
      </c>
      <c r="G128" s="81">
        <v>0.6</v>
      </c>
      <c r="H128" s="5">
        <v>140</v>
      </c>
      <c r="I128" s="10">
        <v>25400</v>
      </c>
      <c r="J128" s="2">
        <v>24000</v>
      </c>
      <c r="K128" s="25">
        <v>27800</v>
      </c>
      <c r="L128" s="10">
        <f t="shared" ref="L128:L129" si="275">AVERAGE(I128:K128)</f>
        <v>25733.333333333332</v>
      </c>
      <c r="M128" s="10">
        <v>20000</v>
      </c>
      <c r="N128" s="80">
        <f t="shared" ref="N128:N129" si="276">M128/L128</f>
        <v>0.77720207253886009</v>
      </c>
      <c r="O128" s="10">
        <v>22000</v>
      </c>
      <c r="P128" s="10">
        <v>22600</v>
      </c>
      <c r="Q128" s="10">
        <v>21100</v>
      </c>
      <c r="R128" s="10">
        <f t="shared" ref="R128:R129" si="277">AVERAGE(O128:Q128)</f>
        <v>21900</v>
      </c>
      <c r="S128" s="10">
        <v>20000</v>
      </c>
      <c r="T128" s="80">
        <f t="shared" ref="T128:T129" si="278">S128/R128</f>
        <v>0.91324200913242004</v>
      </c>
      <c r="U128" s="2">
        <v>50</v>
      </c>
      <c r="V128" s="2">
        <v>50</v>
      </c>
      <c r="W128" s="2">
        <v>50</v>
      </c>
      <c r="X128" s="2">
        <f t="shared" si="175"/>
        <v>38.860103626943001</v>
      </c>
      <c r="Y128" s="2">
        <f t="shared" si="176"/>
        <v>0</v>
      </c>
      <c r="Z128" s="13">
        <f t="shared" si="177"/>
        <v>187.87411023656387</v>
      </c>
      <c r="AA128" s="4">
        <f t="shared" si="178"/>
        <v>0</v>
      </c>
      <c r="AB128" s="2">
        <v>50</v>
      </c>
      <c r="AC128" s="2">
        <v>50</v>
      </c>
      <c r="AD128" s="2">
        <v>50</v>
      </c>
      <c r="AE128" s="2">
        <f t="shared" si="179"/>
        <v>45.662100456621005</v>
      </c>
      <c r="AF128" s="2">
        <f t="shared" si="180"/>
        <v>0</v>
      </c>
      <c r="AG128" s="13">
        <f t="shared" si="181"/>
        <v>220.75922846670818</v>
      </c>
      <c r="AH128" s="4">
        <f t="shared" si="182"/>
        <v>0</v>
      </c>
    </row>
    <row r="129" spans="1:34" s="76" customFormat="1" x14ac:dyDescent="0.2">
      <c r="A129" s="79">
        <v>44256</v>
      </c>
      <c r="B129" s="77" t="s">
        <v>27</v>
      </c>
      <c r="C129" s="5">
        <v>100</v>
      </c>
      <c r="D129" s="3">
        <v>100</v>
      </c>
      <c r="E129" s="81">
        <v>12.5</v>
      </c>
      <c r="F129" s="3">
        <v>104.26999999999998</v>
      </c>
      <c r="G129" s="81">
        <v>0.6</v>
      </c>
      <c r="H129" s="5">
        <v>140</v>
      </c>
      <c r="I129" s="10">
        <v>36100</v>
      </c>
      <c r="J129" s="2">
        <v>25600</v>
      </c>
      <c r="K129" s="25">
        <v>39900</v>
      </c>
      <c r="L129" s="10">
        <f t="shared" si="275"/>
        <v>33866.666666666664</v>
      </c>
      <c r="M129" s="10">
        <v>20000</v>
      </c>
      <c r="N129" s="80">
        <f t="shared" si="276"/>
        <v>0.59055118110236227</v>
      </c>
      <c r="O129" s="10">
        <v>27100</v>
      </c>
      <c r="P129" s="10">
        <v>29900</v>
      </c>
      <c r="Q129" s="10">
        <v>33300</v>
      </c>
      <c r="R129" s="10">
        <f t="shared" si="277"/>
        <v>30100</v>
      </c>
      <c r="S129" s="10">
        <v>20000</v>
      </c>
      <c r="T129" s="80">
        <f t="shared" si="278"/>
        <v>0.66445182724252494</v>
      </c>
      <c r="U129" s="2">
        <v>50</v>
      </c>
      <c r="V129" s="2">
        <v>50</v>
      </c>
      <c r="W129" s="2">
        <v>50</v>
      </c>
      <c r="X129" s="2">
        <f t="shared" si="175"/>
        <v>29.527559055118115</v>
      </c>
      <c r="Y129" s="2">
        <f t="shared" si="176"/>
        <v>0</v>
      </c>
      <c r="Z129" s="13">
        <f t="shared" si="177"/>
        <v>136.53497350425906</v>
      </c>
      <c r="AA129" s="4">
        <f t="shared" si="178"/>
        <v>0</v>
      </c>
      <c r="AB129" s="2">
        <v>50</v>
      </c>
      <c r="AC129" s="2">
        <v>50</v>
      </c>
      <c r="AD129" s="2">
        <v>50</v>
      </c>
      <c r="AE129" s="2">
        <f t="shared" si="179"/>
        <v>33.222591362126245</v>
      </c>
      <c r="AF129" s="2">
        <f t="shared" si="180"/>
        <v>0</v>
      </c>
      <c r="AG129" s="13">
        <f t="shared" si="181"/>
        <v>153.62074538242211</v>
      </c>
      <c r="AH129" s="4">
        <f t="shared" si="182"/>
        <v>0</v>
      </c>
    </row>
    <row r="130" spans="1:34" s="76" customFormat="1" x14ac:dyDescent="0.2">
      <c r="A130" s="79">
        <v>44258</v>
      </c>
      <c r="B130" s="77" t="s">
        <v>27</v>
      </c>
      <c r="C130" s="5">
        <v>100</v>
      </c>
      <c r="D130" s="3">
        <v>100</v>
      </c>
      <c r="E130" s="81">
        <v>12.5</v>
      </c>
      <c r="F130" s="3">
        <v>102.265</v>
      </c>
      <c r="G130" s="81">
        <v>0.6</v>
      </c>
      <c r="H130" s="5">
        <v>140</v>
      </c>
      <c r="I130" s="10">
        <v>36100</v>
      </c>
      <c r="J130" s="2">
        <v>25600</v>
      </c>
      <c r="K130" s="25">
        <v>39900</v>
      </c>
      <c r="L130" s="10">
        <f t="shared" ref="L130" si="279">AVERAGE(I130:K130)</f>
        <v>33866.666666666664</v>
      </c>
      <c r="M130" s="10">
        <v>20000</v>
      </c>
      <c r="N130" s="80">
        <f t="shared" ref="N130" si="280">M130/L130</f>
        <v>0.59055118110236227</v>
      </c>
      <c r="O130" s="10">
        <v>27100</v>
      </c>
      <c r="P130" s="10">
        <v>29900</v>
      </c>
      <c r="Q130" s="10">
        <v>33300</v>
      </c>
      <c r="R130" s="10">
        <f t="shared" ref="R130" si="281">AVERAGE(O130:Q130)</f>
        <v>30100</v>
      </c>
      <c r="S130" s="10">
        <v>20000</v>
      </c>
      <c r="T130" s="80">
        <f t="shared" ref="T130" si="282">S130/R130</f>
        <v>0.66445182724252494</v>
      </c>
      <c r="U130" s="2">
        <v>5000</v>
      </c>
      <c r="V130" s="2">
        <v>5000</v>
      </c>
      <c r="W130" s="2">
        <v>5000</v>
      </c>
      <c r="X130" s="2">
        <f t="shared" si="175"/>
        <v>2952.7559055118113</v>
      </c>
      <c r="Y130" s="2">
        <f t="shared" si="176"/>
        <v>0</v>
      </c>
      <c r="Z130" s="13">
        <f t="shared" si="177"/>
        <v>13921.186806130241</v>
      </c>
      <c r="AA130" s="4">
        <f t="shared" si="178"/>
        <v>0</v>
      </c>
      <c r="AB130" s="2">
        <v>5000</v>
      </c>
      <c r="AC130" s="2">
        <v>500</v>
      </c>
      <c r="AD130" s="2">
        <v>500</v>
      </c>
      <c r="AE130" s="2">
        <f t="shared" si="179"/>
        <v>1328.9036544850499</v>
      </c>
      <c r="AF130" s="2">
        <f t="shared" si="180"/>
        <v>1726.2964859490473</v>
      </c>
      <c r="AG130" s="13">
        <f t="shared" si="181"/>
        <v>6265.3048925928342</v>
      </c>
      <c r="AH130" s="4">
        <f t="shared" si="182"/>
        <v>8138.8697991604913</v>
      </c>
    </row>
    <row r="131" spans="1:34" s="76" customFormat="1" x14ac:dyDescent="0.2">
      <c r="A131" s="79">
        <v>44260</v>
      </c>
      <c r="B131" s="77" t="s">
        <v>27</v>
      </c>
      <c r="C131" s="5">
        <v>100</v>
      </c>
      <c r="D131" s="3">
        <v>100</v>
      </c>
      <c r="E131" s="81">
        <v>12.5</v>
      </c>
      <c r="F131" s="3">
        <v>100.884</v>
      </c>
      <c r="G131" s="81">
        <v>0.6</v>
      </c>
      <c r="H131" s="5">
        <v>140</v>
      </c>
      <c r="I131" s="10">
        <v>26900</v>
      </c>
      <c r="J131" s="2">
        <v>23300</v>
      </c>
      <c r="K131" s="25">
        <v>32900</v>
      </c>
      <c r="L131" s="10">
        <f t="shared" ref="L131:L132" si="283">AVERAGE(I131:K131)</f>
        <v>27700</v>
      </c>
      <c r="M131" s="10">
        <v>20000</v>
      </c>
      <c r="N131" s="80">
        <f t="shared" ref="N131:N132" si="284">M131/L131</f>
        <v>0.72202166064981954</v>
      </c>
      <c r="O131" s="10">
        <v>22000</v>
      </c>
      <c r="P131" s="10">
        <v>24000</v>
      </c>
      <c r="Q131" s="10">
        <v>27800</v>
      </c>
      <c r="R131" s="10">
        <f t="shared" ref="R131:R132" si="285">AVERAGE(O131:Q131)</f>
        <v>24600</v>
      </c>
      <c r="S131" s="10">
        <v>20000</v>
      </c>
      <c r="T131" s="80">
        <f t="shared" ref="T131:T132" si="286">S131/R131</f>
        <v>0.81300813008130079</v>
      </c>
      <c r="U131" s="2">
        <v>50</v>
      </c>
      <c r="V131" s="2">
        <v>50</v>
      </c>
      <c r="W131" s="2">
        <v>50</v>
      </c>
      <c r="X131" s="2">
        <f t="shared" si="175"/>
        <v>36.101083032490976</v>
      </c>
      <c r="Y131" s="2">
        <f t="shared" si="176"/>
        <v>0</v>
      </c>
      <c r="Z131" s="13">
        <f t="shared" si="177"/>
        <v>172.53359620194206</v>
      </c>
      <c r="AA131" s="4">
        <f t="shared" si="178"/>
        <v>0</v>
      </c>
      <c r="AB131" s="2">
        <v>50</v>
      </c>
      <c r="AC131" s="2">
        <v>50</v>
      </c>
      <c r="AD131" s="2">
        <v>50</v>
      </c>
      <c r="AE131" s="2">
        <f t="shared" si="179"/>
        <v>40.650406504065039</v>
      </c>
      <c r="AF131" s="2">
        <f t="shared" si="180"/>
        <v>0</v>
      </c>
      <c r="AG131" s="13">
        <f t="shared" si="181"/>
        <v>194.27563474771523</v>
      </c>
      <c r="AH131" s="4">
        <f t="shared" si="182"/>
        <v>0</v>
      </c>
    </row>
    <row r="132" spans="1:34" s="76" customFormat="1" x14ac:dyDescent="0.2">
      <c r="A132" s="79">
        <v>44263</v>
      </c>
      <c r="B132" s="77" t="s">
        <v>27</v>
      </c>
      <c r="C132" s="5">
        <v>100</v>
      </c>
      <c r="D132" s="3">
        <v>100</v>
      </c>
      <c r="E132" s="81">
        <v>12.5</v>
      </c>
      <c r="F132" s="3">
        <v>99.869</v>
      </c>
      <c r="G132" s="81">
        <v>0.6</v>
      </c>
      <c r="H132" s="5">
        <v>140</v>
      </c>
      <c r="I132" s="10">
        <v>25000</v>
      </c>
      <c r="J132" s="2">
        <v>28400</v>
      </c>
      <c r="K132" s="25">
        <v>27300</v>
      </c>
      <c r="L132" s="10">
        <f t="shared" si="283"/>
        <v>26900</v>
      </c>
      <c r="M132" s="10">
        <v>20000</v>
      </c>
      <c r="N132" s="80">
        <f t="shared" si="284"/>
        <v>0.74349442379182151</v>
      </c>
      <c r="O132" s="10">
        <v>18700</v>
      </c>
      <c r="P132" s="10">
        <v>19600</v>
      </c>
      <c r="Q132" s="10">
        <v>21000</v>
      </c>
      <c r="R132" s="10">
        <f t="shared" si="285"/>
        <v>19766.666666666668</v>
      </c>
      <c r="S132" s="10">
        <v>20000</v>
      </c>
      <c r="T132" s="80">
        <f t="shared" si="286"/>
        <v>1.0118043844856661</v>
      </c>
      <c r="U132" s="2">
        <v>50</v>
      </c>
      <c r="V132" s="2">
        <v>50</v>
      </c>
      <c r="W132" s="2">
        <v>50</v>
      </c>
      <c r="X132" s="2">
        <f t="shared" si="175"/>
        <v>37.174721189591075</v>
      </c>
      <c r="Y132" s="2">
        <f t="shared" si="176"/>
        <v>0</v>
      </c>
      <c r="Z132" s="13">
        <f t="shared" si="177"/>
        <v>179.47036906185656</v>
      </c>
      <c r="AA132" s="4">
        <f t="shared" si="178"/>
        <v>0</v>
      </c>
      <c r="AB132" s="2">
        <v>50</v>
      </c>
      <c r="AC132" s="2">
        <v>50</v>
      </c>
      <c r="AD132" s="2">
        <v>50</v>
      </c>
      <c r="AE132" s="2">
        <f t="shared" si="179"/>
        <v>50.590219224283302</v>
      </c>
      <c r="AF132" s="2">
        <f t="shared" si="180"/>
        <v>0</v>
      </c>
      <c r="AG132" s="13">
        <f t="shared" si="181"/>
        <v>244.23707897625337</v>
      </c>
      <c r="AH132" s="4">
        <f t="shared" si="182"/>
        <v>0</v>
      </c>
    </row>
    <row r="133" spans="1:34" s="76" customFormat="1" x14ac:dyDescent="0.2">
      <c r="A133" s="79">
        <v>44265</v>
      </c>
      <c r="B133" s="77" t="s">
        <v>27</v>
      </c>
      <c r="C133" s="5">
        <v>100</v>
      </c>
      <c r="D133" s="3">
        <v>100</v>
      </c>
      <c r="E133" s="81">
        <v>12.5</v>
      </c>
      <c r="F133" s="3">
        <v>98.427999999999983</v>
      </c>
      <c r="G133" s="81">
        <v>0.6</v>
      </c>
      <c r="H133" s="5">
        <v>140</v>
      </c>
      <c r="I133" s="10">
        <v>25000</v>
      </c>
      <c r="J133" s="2">
        <v>28400</v>
      </c>
      <c r="K133" s="25">
        <v>27300</v>
      </c>
      <c r="L133" s="10">
        <f t="shared" ref="L133" si="287">AVERAGE(I133:K133)</f>
        <v>26900</v>
      </c>
      <c r="M133" s="10">
        <v>20000</v>
      </c>
      <c r="N133" s="80">
        <f t="shared" ref="N133" si="288">M133/L133</f>
        <v>0.74349442379182151</v>
      </c>
      <c r="O133" s="10">
        <v>18700</v>
      </c>
      <c r="P133" s="10">
        <v>19600</v>
      </c>
      <c r="Q133" s="10">
        <v>21000</v>
      </c>
      <c r="R133" s="10">
        <f t="shared" ref="R133" si="289">AVERAGE(O133:Q133)</f>
        <v>19766.666666666668</v>
      </c>
      <c r="S133" s="10">
        <v>20000</v>
      </c>
      <c r="T133" s="80">
        <f t="shared" ref="T133" si="290">S133/R133</f>
        <v>1.0118043844856661</v>
      </c>
      <c r="U133" s="2">
        <v>50</v>
      </c>
      <c r="V133" s="2">
        <v>50</v>
      </c>
      <c r="W133" s="2">
        <v>50</v>
      </c>
      <c r="X133" s="2">
        <f t="shared" si="175"/>
        <v>37.174721189591075</v>
      </c>
      <c r="Y133" s="2">
        <f t="shared" si="176"/>
        <v>0</v>
      </c>
      <c r="Z133" s="13">
        <f t="shared" si="177"/>
        <v>182.09784093792979</v>
      </c>
      <c r="AA133" s="4">
        <f t="shared" si="178"/>
        <v>0</v>
      </c>
      <c r="AB133" s="2">
        <v>50</v>
      </c>
      <c r="AC133" s="2">
        <v>50</v>
      </c>
      <c r="AD133" s="2">
        <v>50</v>
      </c>
      <c r="AE133" s="2">
        <f t="shared" si="179"/>
        <v>50.590219224283302</v>
      </c>
      <c r="AF133" s="2">
        <f t="shared" si="180"/>
        <v>0</v>
      </c>
      <c r="AG133" s="13">
        <f t="shared" si="181"/>
        <v>247.81274475026876</v>
      </c>
      <c r="AH133" s="4">
        <f t="shared" si="182"/>
        <v>0</v>
      </c>
    </row>
    <row r="134" spans="1:34" s="76" customFormat="1" x14ac:dyDescent="0.2">
      <c r="A134" s="79">
        <v>44267</v>
      </c>
      <c r="B134" s="77" t="s">
        <v>27</v>
      </c>
      <c r="C134" s="5">
        <v>100</v>
      </c>
      <c r="D134" s="3">
        <v>100</v>
      </c>
      <c r="E134" s="81">
        <v>12.5</v>
      </c>
      <c r="F134" s="3">
        <v>100.70099999999999</v>
      </c>
      <c r="G134" s="81">
        <v>0.6</v>
      </c>
      <c r="H134" s="5">
        <v>140</v>
      </c>
      <c r="I134" s="10">
        <v>29600</v>
      </c>
      <c r="J134" s="2">
        <v>30100</v>
      </c>
      <c r="K134" s="25">
        <v>34500</v>
      </c>
      <c r="L134" s="10">
        <f t="shared" ref="L134:L135" si="291">AVERAGE(I134:K134)</f>
        <v>31400</v>
      </c>
      <c r="M134" s="10">
        <v>20000</v>
      </c>
      <c r="N134" s="80">
        <f t="shared" ref="N134:N135" si="292">M134/L134</f>
        <v>0.63694267515923564</v>
      </c>
      <c r="O134" s="10">
        <v>25000</v>
      </c>
      <c r="P134" s="10">
        <v>25400</v>
      </c>
      <c r="Q134" s="10">
        <v>33000</v>
      </c>
      <c r="R134" s="10">
        <f t="shared" ref="R134:R135" si="293">AVERAGE(O134:Q134)</f>
        <v>27800</v>
      </c>
      <c r="S134" s="10">
        <v>20000</v>
      </c>
      <c r="T134" s="80">
        <f t="shared" ref="T134:T135" si="294">S134/R134</f>
        <v>0.71942446043165464</v>
      </c>
      <c r="U134" s="2">
        <v>50</v>
      </c>
      <c r="V134" s="2">
        <v>50</v>
      </c>
      <c r="W134" s="2">
        <v>50</v>
      </c>
      <c r="X134" s="2">
        <f t="shared" si="175"/>
        <v>31.847133757961782</v>
      </c>
      <c r="Y134" s="2">
        <f t="shared" si="176"/>
        <v>0</v>
      </c>
      <c r="Z134" s="13">
        <f t="shared" si="177"/>
        <v>152.47979724009127</v>
      </c>
      <c r="AA134" s="4">
        <f t="shared" si="178"/>
        <v>0</v>
      </c>
      <c r="AB134" s="2">
        <v>50</v>
      </c>
      <c r="AC134" s="2">
        <v>50</v>
      </c>
      <c r="AD134" s="2">
        <v>50</v>
      </c>
      <c r="AE134" s="2">
        <f t="shared" si="179"/>
        <v>35.97122302158273</v>
      </c>
      <c r="AF134" s="2">
        <f t="shared" si="180"/>
        <v>0</v>
      </c>
      <c r="AG134" s="13">
        <f t="shared" si="181"/>
        <v>172.22538249420381</v>
      </c>
      <c r="AH134" s="4">
        <f t="shared" si="182"/>
        <v>0</v>
      </c>
    </row>
    <row r="135" spans="1:34" s="76" customFormat="1" x14ac:dyDescent="0.2">
      <c r="A135" s="79">
        <v>44270</v>
      </c>
      <c r="B135" s="77" t="s">
        <v>27</v>
      </c>
      <c r="C135" s="5">
        <v>100</v>
      </c>
      <c r="D135" s="3">
        <v>100</v>
      </c>
      <c r="E135" s="81">
        <v>12.5</v>
      </c>
      <c r="F135" s="3">
        <v>100.73699999999998</v>
      </c>
      <c r="G135" s="81">
        <v>0.6</v>
      </c>
      <c r="H135" s="5">
        <v>140</v>
      </c>
      <c r="I135" s="10">
        <v>23400</v>
      </c>
      <c r="J135" s="2">
        <v>21600</v>
      </c>
      <c r="K135" s="25">
        <v>28600</v>
      </c>
      <c r="L135" s="10">
        <f t="shared" si="291"/>
        <v>24533.333333333332</v>
      </c>
      <c r="M135" s="10">
        <v>20000</v>
      </c>
      <c r="N135" s="80">
        <f t="shared" si="292"/>
        <v>0.81521739130434789</v>
      </c>
      <c r="O135" s="10">
        <v>20200</v>
      </c>
      <c r="P135" s="10">
        <v>20200</v>
      </c>
      <c r="Q135" s="10">
        <v>20700</v>
      </c>
      <c r="R135" s="10">
        <f t="shared" si="293"/>
        <v>20366.666666666668</v>
      </c>
      <c r="S135" s="10">
        <v>20000</v>
      </c>
      <c r="T135" s="80">
        <f t="shared" si="294"/>
        <v>0.98199672667757765</v>
      </c>
      <c r="U135" s="2">
        <v>500</v>
      </c>
      <c r="V135" s="2">
        <v>500</v>
      </c>
      <c r="W135" s="2">
        <v>500</v>
      </c>
      <c r="X135" s="2">
        <f t="shared" si="175"/>
        <v>407.60869565217394</v>
      </c>
      <c r="Y135" s="2">
        <f t="shared" si="176"/>
        <v>0</v>
      </c>
      <c r="Z135" s="13">
        <f t="shared" si="177"/>
        <v>1950.8782385619231</v>
      </c>
      <c r="AA135" s="4">
        <f t="shared" si="178"/>
        <v>0</v>
      </c>
      <c r="AB135" s="2">
        <v>500</v>
      </c>
      <c r="AC135" s="2">
        <v>50</v>
      </c>
      <c r="AD135" s="2">
        <v>500</v>
      </c>
      <c r="AE135" s="2">
        <f t="shared" si="179"/>
        <v>343.69885433715217</v>
      </c>
      <c r="AF135" s="2">
        <f t="shared" si="180"/>
        <v>255.13023352078386</v>
      </c>
      <c r="AG135" s="13">
        <f t="shared" si="181"/>
        <v>1644.9958568037689</v>
      </c>
      <c r="AH135" s="4">
        <f t="shared" si="182"/>
        <v>1221.0927438104679</v>
      </c>
    </row>
    <row r="136" spans="1:34" s="76" customFormat="1" x14ac:dyDescent="0.2">
      <c r="A136" s="79">
        <v>44272</v>
      </c>
      <c r="B136" s="77" t="s">
        <v>27</v>
      </c>
      <c r="C136" s="5">
        <v>100</v>
      </c>
      <c r="D136" s="3">
        <v>100</v>
      </c>
      <c r="E136" s="81">
        <v>12.5</v>
      </c>
      <c r="F136" s="3">
        <v>99.738000000000014</v>
      </c>
      <c r="G136" s="81">
        <v>0.6</v>
      </c>
      <c r="H136" s="5">
        <v>140</v>
      </c>
      <c r="I136" s="10">
        <v>23400</v>
      </c>
      <c r="J136" s="2">
        <v>21600</v>
      </c>
      <c r="K136" s="25">
        <v>28600</v>
      </c>
      <c r="L136" s="10">
        <f t="shared" ref="L136:L137" si="295">AVERAGE(I136:K136)</f>
        <v>24533.333333333332</v>
      </c>
      <c r="M136" s="10">
        <v>20000</v>
      </c>
      <c r="N136" s="80">
        <f t="shared" ref="N136:N137" si="296">M136/L136</f>
        <v>0.81521739130434789</v>
      </c>
      <c r="O136" s="10">
        <v>20200</v>
      </c>
      <c r="P136" s="10">
        <v>20200</v>
      </c>
      <c r="Q136" s="10">
        <v>20700</v>
      </c>
      <c r="R136" s="10">
        <f t="shared" ref="R136:R137" si="297">AVERAGE(O136:Q136)</f>
        <v>20366.666666666668</v>
      </c>
      <c r="S136" s="10">
        <v>20000</v>
      </c>
      <c r="T136" s="80">
        <f t="shared" ref="T136:T137" si="298">S136/R136</f>
        <v>0.98199672667757765</v>
      </c>
      <c r="U136" s="2">
        <v>50</v>
      </c>
      <c r="V136" s="2">
        <v>50</v>
      </c>
      <c r="W136" s="2">
        <v>50</v>
      </c>
      <c r="X136" s="2">
        <f t="shared" si="175"/>
        <v>40.760869565217398</v>
      </c>
      <c r="Y136" s="2">
        <f t="shared" si="176"/>
        <v>0</v>
      </c>
      <c r="Z136" s="13">
        <f t="shared" si="177"/>
        <v>197.04187081955968</v>
      </c>
      <c r="AA136" s="4">
        <f t="shared" si="178"/>
        <v>0</v>
      </c>
      <c r="AB136" s="2">
        <v>50</v>
      </c>
      <c r="AC136" s="2">
        <v>50</v>
      </c>
      <c r="AD136" s="2">
        <v>50</v>
      </c>
      <c r="AE136" s="2">
        <f t="shared" si="179"/>
        <v>49.099836333878883</v>
      </c>
      <c r="AF136" s="2">
        <f t="shared" si="180"/>
        <v>0</v>
      </c>
      <c r="AG136" s="13">
        <f t="shared" si="181"/>
        <v>237.35321918689999</v>
      </c>
      <c r="AH136" s="4">
        <f t="shared" si="182"/>
        <v>0</v>
      </c>
    </row>
    <row r="137" spans="1:34" s="76" customFormat="1" x14ac:dyDescent="0.2">
      <c r="A137" s="79">
        <v>44277</v>
      </c>
      <c r="B137" s="77" t="s">
        <v>27</v>
      </c>
      <c r="C137" s="5">
        <v>100</v>
      </c>
      <c r="D137" s="3">
        <v>100</v>
      </c>
      <c r="E137" s="81">
        <v>12.5</v>
      </c>
      <c r="F137" s="3">
        <v>100.074</v>
      </c>
      <c r="G137" s="81">
        <v>0.6</v>
      </c>
      <c r="H137" s="5">
        <v>140</v>
      </c>
      <c r="I137" s="10">
        <v>24300</v>
      </c>
      <c r="J137" s="2">
        <v>22900</v>
      </c>
      <c r="K137" s="25">
        <v>25000</v>
      </c>
      <c r="L137" s="10">
        <f t="shared" si="295"/>
        <v>24066.666666666668</v>
      </c>
      <c r="M137" s="10">
        <v>20000</v>
      </c>
      <c r="N137" s="80">
        <f t="shared" si="296"/>
        <v>0.83102493074792239</v>
      </c>
      <c r="O137" s="10">
        <v>20300</v>
      </c>
      <c r="P137" s="10">
        <v>20500</v>
      </c>
      <c r="Q137" s="10">
        <v>25800</v>
      </c>
      <c r="R137" s="10">
        <f t="shared" si="297"/>
        <v>22200</v>
      </c>
      <c r="S137" s="10">
        <v>20000</v>
      </c>
      <c r="T137" s="80">
        <f t="shared" si="298"/>
        <v>0.90090090090090091</v>
      </c>
      <c r="U137" s="2">
        <v>50</v>
      </c>
      <c r="V137" s="2">
        <v>50</v>
      </c>
      <c r="W137" s="2">
        <v>50</v>
      </c>
      <c r="X137" s="2">
        <f t="shared" si="175"/>
        <v>41.551246537396118</v>
      </c>
      <c r="Y137" s="2">
        <f t="shared" si="176"/>
        <v>0</v>
      </c>
      <c r="Z137" s="13">
        <f t="shared" si="177"/>
        <v>200.18822794519471</v>
      </c>
      <c r="AA137" s="4">
        <f t="shared" si="178"/>
        <v>0</v>
      </c>
      <c r="AB137" s="2">
        <v>500</v>
      </c>
      <c r="AC137" s="2">
        <v>500</v>
      </c>
      <c r="AD137" s="2">
        <v>50</v>
      </c>
      <c r="AE137" s="2">
        <f t="shared" si="179"/>
        <v>315.31531531531533</v>
      </c>
      <c r="AF137" s="2">
        <f t="shared" si="180"/>
        <v>234.0609199417402</v>
      </c>
      <c r="AG137" s="13">
        <f t="shared" si="181"/>
        <v>1519.1461021546761</v>
      </c>
      <c r="AH137" s="4">
        <f t="shared" si="182"/>
        <v>1127.673528450908</v>
      </c>
    </row>
    <row r="138" spans="1:34" s="76" customFormat="1" x14ac:dyDescent="0.2">
      <c r="A138" s="79">
        <v>44279</v>
      </c>
      <c r="B138" s="77" t="s">
        <v>27</v>
      </c>
      <c r="C138" s="5">
        <v>100</v>
      </c>
      <c r="D138" s="3">
        <v>100</v>
      </c>
      <c r="E138" s="81">
        <v>12.5</v>
      </c>
      <c r="F138" s="3">
        <v>101.46700000000001</v>
      </c>
      <c r="G138" s="81">
        <v>0.6</v>
      </c>
      <c r="H138" s="5">
        <v>140</v>
      </c>
      <c r="I138" s="10">
        <v>24300</v>
      </c>
      <c r="J138" s="2">
        <v>22900</v>
      </c>
      <c r="K138" s="25">
        <v>25000</v>
      </c>
      <c r="L138" s="10">
        <f t="shared" ref="L138" si="299">AVERAGE(I138:K138)</f>
        <v>24066.666666666668</v>
      </c>
      <c r="M138" s="10">
        <v>20000</v>
      </c>
      <c r="N138" s="80">
        <f t="shared" ref="N138" si="300">M138/L138</f>
        <v>0.83102493074792239</v>
      </c>
      <c r="O138" s="10">
        <v>20300</v>
      </c>
      <c r="P138" s="10">
        <v>20500</v>
      </c>
      <c r="Q138" s="10">
        <v>25800</v>
      </c>
      <c r="R138" s="10">
        <f t="shared" ref="R138" si="301">AVERAGE(O138:Q138)</f>
        <v>22200</v>
      </c>
      <c r="S138" s="10">
        <v>20000</v>
      </c>
      <c r="T138" s="80">
        <f t="shared" ref="T138" si="302">S138/R138</f>
        <v>0.90090090090090091</v>
      </c>
      <c r="U138" s="2">
        <v>50</v>
      </c>
      <c r="V138" s="2">
        <v>50</v>
      </c>
      <c r="W138" s="2">
        <v>50</v>
      </c>
      <c r="X138" s="2">
        <f t="shared" si="175"/>
        <v>41.551246537396118</v>
      </c>
      <c r="Y138" s="2">
        <f t="shared" si="176"/>
        <v>0</v>
      </c>
      <c r="Z138" s="13">
        <f t="shared" si="177"/>
        <v>197.43992355531759</v>
      </c>
      <c r="AA138" s="4">
        <f t="shared" si="178"/>
        <v>0</v>
      </c>
      <c r="AB138" s="2">
        <v>50</v>
      </c>
      <c r="AC138" s="2">
        <v>50</v>
      </c>
      <c r="AD138" s="2">
        <v>50</v>
      </c>
      <c r="AE138" s="2">
        <f t="shared" si="179"/>
        <v>45.045045045045043</v>
      </c>
      <c r="AF138" s="2">
        <f t="shared" si="180"/>
        <v>0</v>
      </c>
      <c r="AG138" s="13">
        <f t="shared" si="181"/>
        <v>214.04147868909808</v>
      </c>
      <c r="AH138" s="4">
        <f t="shared" si="182"/>
        <v>0</v>
      </c>
    </row>
    <row r="139" spans="1:34" s="76" customFormat="1" x14ac:dyDescent="0.2">
      <c r="A139" s="79">
        <v>44281</v>
      </c>
      <c r="B139" s="77" t="s">
        <v>27</v>
      </c>
      <c r="C139" s="5">
        <v>100</v>
      </c>
      <c r="D139" s="3">
        <v>100</v>
      </c>
      <c r="E139" s="81">
        <v>12.5</v>
      </c>
      <c r="F139" s="3">
        <v>94.172000000000011</v>
      </c>
      <c r="G139" s="81">
        <v>0.6</v>
      </c>
      <c r="H139" s="5">
        <v>140</v>
      </c>
      <c r="I139" s="10">
        <v>25700</v>
      </c>
      <c r="J139" s="2">
        <v>24800</v>
      </c>
      <c r="K139" s="25">
        <v>30600</v>
      </c>
      <c r="L139" s="10">
        <f t="shared" ref="L139:L140" si="303">AVERAGE(I139:K139)</f>
        <v>27033.333333333332</v>
      </c>
      <c r="M139" s="10">
        <v>20000</v>
      </c>
      <c r="N139" s="80">
        <f t="shared" ref="N139:N140" si="304">M139/L139</f>
        <v>0.73982737361282369</v>
      </c>
      <c r="O139" s="10">
        <v>23800</v>
      </c>
      <c r="P139" s="10">
        <v>19400</v>
      </c>
      <c r="Q139" s="10">
        <v>24300</v>
      </c>
      <c r="R139" s="10">
        <f t="shared" ref="R139:R140" si="305">AVERAGE(O139:Q139)</f>
        <v>22500</v>
      </c>
      <c r="S139" s="10">
        <v>20000</v>
      </c>
      <c r="T139" s="80">
        <f t="shared" ref="T139:T140" si="306">S139/R139</f>
        <v>0.88888888888888884</v>
      </c>
      <c r="U139" s="2">
        <v>5</v>
      </c>
      <c r="V139" s="2">
        <v>5</v>
      </c>
      <c r="W139" s="2">
        <v>5</v>
      </c>
      <c r="X139" s="2">
        <f t="shared" si="175"/>
        <v>3.6991368680641186</v>
      </c>
      <c r="Y139" s="2">
        <f t="shared" si="176"/>
        <v>0</v>
      </c>
      <c r="Z139" s="13">
        <f t="shared" si="177"/>
        <v>18.93888224239598</v>
      </c>
      <c r="AA139" s="4">
        <f t="shared" si="178"/>
        <v>0</v>
      </c>
      <c r="AB139" s="2">
        <v>0</v>
      </c>
      <c r="AC139" s="2">
        <v>5</v>
      </c>
      <c r="AD139" s="2">
        <v>0</v>
      </c>
      <c r="AE139" s="2">
        <f t="shared" si="179"/>
        <v>1.4814814814814814</v>
      </c>
      <c r="AF139" s="2">
        <f t="shared" si="180"/>
        <v>2.5660011963983362</v>
      </c>
      <c r="AG139" s="13">
        <f t="shared" si="181"/>
        <v>7.58490543139908</v>
      </c>
      <c r="AH139" s="4">
        <f t="shared" si="182"/>
        <v>13.137441577788335</v>
      </c>
    </row>
    <row r="140" spans="1:34" s="76" customFormat="1" x14ac:dyDescent="0.2">
      <c r="A140" s="79">
        <v>44284</v>
      </c>
      <c r="B140" s="77" t="s">
        <v>27</v>
      </c>
      <c r="C140" s="5">
        <v>60</v>
      </c>
      <c r="D140" s="3">
        <v>100</v>
      </c>
      <c r="E140" s="81">
        <v>12.5</v>
      </c>
      <c r="F140" s="3">
        <v>101.208</v>
      </c>
      <c r="G140" s="81">
        <v>0.6</v>
      </c>
      <c r="H140" s="5">
        <v>140</v>
      </c>
      <c r="I140" s="10">
        <v>20600</v>
      </c>
      <c r="J140" s="2">
        <v>19100</v>
      </c>
      <c r="K140" s="25">
        <v>23400</v>
      </c>
      <c r="L140" s="10">
        <f t="shared" si="303"/>
        <v>21033.333333333332</v>
      </c>
      <c r="M140" s="10">
        <v>20000</v>
      </c>
      <c r="N140" s="80">
        <f t="shared" si="304"/>
        <v>0.95087163232963556</v>
      </c>
      <c r="O140" s="10">
        <v>21200</v>
      </c>
      <c r="P140" s="10">
        <v>20500</v>
      </c>
      <c r="Q140" s="10">
        <v>19000</v>
      </c>
      <c r="R140" s="10">
        <f t="shared" si="305"/>
        <v>20233.333333333332</v>
      </c>
      <c r="S140" s="10">
        <v>20000</v>
      </c>
      <c r="T140" s="80">
        <f t="shared" si="306"/>
        <v>0.98846787479406928</v>
      </c>
      <c r="U140" s="2">
        <v>50</v>
      </c>
      <c r="V140" s="2">
        <v>50</v>
      </c>
      <c r="W140" s="2">
        <v>5</v>
      </c>
      <c r="X140" s="2">
        <f t="shared" si="175"/>
        <v>33.280507131537242</v>
      </c>
      <c r="Y140" s="2">
        <f t="shared" si="176"/>
        <v>24.704369680063227</v>
      </c>
      <c r="Z140" s="13">
        <f t="shared" si="177"/>
        <v>95.126623165535889</v>
      </c>
      <c r="AA140" s="4">
        <f t="shared" si="178"/>
        <v>70.613204775071466</v>
      </c>
      <c r="AB140" s="2">
        <v>5</v>
      </c>
      <c r="AC140" s="2">
        <v>50</v>
      </c>
      <c r="AD140" s="2">
        <v>5</v>
      </c>
      <c r="AE140" s="2">
        <f t="shared" si="179"/>
        <v>19.769357495881387</v>
      </c>
      <c r="AF140" s="2">
        <f t="shared" si="180"/>
        <v>25.681148711894394</v>
      </c>
      <c r="AG140" s="13">
        <f t="shared" si="181"/>
        <v>56.507318632575362</v>
      </c>
      <c r="AH140" s="4">
        <f t="shared" si="182"/>
        <v>73.405160153328012</v>
      </c>
    </row>
    <row r="141" spans="1:34" s="76" customFormat="1" x14ac:dyDescent="0.2">
      <c r="A141" s="79">
        <v>44286</v>
      </c>
      <c r="B141" s="77" t="s">
        <v>27</v>
      </c>
      <c r="C141" s="5">
        <v>60</v>
      </c>
      <c r="D141" s="3">
        <v>100</v>
      </c>
      <c r="E141" s="81">
        <v>12.5</v>
      </c>
      <c r="F141" s="3">
        <v>101.53699999999999</v>
      </c>
      <c r="G141" s="81">
        <v>0.6</v>
      </c>
      <c r="H141" s="5">
        <v>140</v>
      </c>
      <c r="I141" s="10">
        <v>20600</v>
      </c>
      <c r="J141" s="2">
        <v>19100</v>
      </c>
      <c r="K141" s="25">
        <v>23400</v>
      </c>
      <c r="L141" s="10">
        <f t="shared" ref="L141" si="307">AVERAGE(I141:K141)</f>
        <v>21033.333333333332</v>
      </c>
      <c r="M141" s="10">
        <v>20000</v>
      </c>
      <c r="N141" s="80">
        <f t="shared" ref="N141" si="308">M141/L141</f>
        <v>0.95087163232963556</v>
      </c>
      <c r="O141" s="10">
        <v>21200</v>
      </c>
      <c r="P141" s="10">
        <v>20500</v>
      </c>
      <c r="Q141" s="10">
        <v>19000</v>
      </c>
      <c r="R141" s="10">
        <f t="shared" ref="R141" si="309">AVERAGE(O141:Q141)</f>
        <v>20233.333333333332</v>
      </c>
      <c r="S141" s="10">
        <v>20000</v>
      </c>
      <c r="T141" s="80">
        <f t="shared" ref="T141" si="310">S141/R141</f>
        <v>0.98846787479406928</v>
      </c>
      <c r="U141" s="2">
        <v>0</v>
      </c>
      <c r="V141" s="2">
        <v>0</v>
      </c>
      <c r="W141" s="2">
        <v>5</v>
      </c>
      <c r="X141" s="2">
        <f t="shared" si="175"/>
        <v>1.5847860538827261</v>
      </c>
      <c r="Y141" s="2">
        <f t="shared" si="176"/>
        <v>2.7449299644514698</v>
      </c>
      <c r="Z141" s="13">
        <f t="shared" si="177"/>
        <v>4.5151616217487511</v>
      </c>
      <c r="AA141" s="4">
        <f t="shared" si="178"/>
        <v>7.820489333253926</v>
      </c>
      <c r="AB141" s="2">
        <v>0</v>
      </c>
      <c r="AC141" s="2">
        <v>0</v>
      </c>
      <c r="AD141" s="2">
        <v>0</v>
      </c>
      <c r="AE141" s="2">
        <f t="shared" si="179"/>
        <v>0</v>
      </c>
      <c r="AF141" s="2">
        <f t="shared" si="180"/>
        <v>0</v>
      </c>
      <c r="AG141" s="13">
        <f t="shared" si="181"/>
        <v>0</v>
      </c>
      <c r="AH141" s="4">
        <f t="shared" si="182"/>
        <v>0</v>
      </c>
    </row>
    <row r="142" spans="1:34" s="76" customFormat="1" x14ac:dyDescent="0.2">
      <c r="A142" s="79">
        <v>44288</v>
      </c>
      <c r="B142" s="77" t="s">
        <v>27</v>
      </c>
      <c r="C142" s="5">
        <v>60</v>
      </c>
      <c r="D142" s="3">
        <v>100</v>
      </c>
      <c r="E142" s="81">
        <v>12.5</v>
      </c>
      <c r="F142" s="3">
        <v>100.881</v>
      </c>
      <c r="G142" s="81">
        <v>0.6</v>
      </c>
      <c r="H142" s="5">
        <v>140</v>
      </c>
      <c r="I142" s="10">
        <v>19900</v>
      </c>
      <c r="J142" s="2">
        <v>19200</v>
      </c>
      <c r="K142" s="25">
        <v>23200</v>
      </c>
      <c r="L142" s="10">
        <f t="shared" ref="L142:L143" si="311">AVERAGE(I142:K142)</f>
        <v>20766.666666666668</v>
      </c>
      <c r="M142" s="10">
        <v>20000</v>
      </c>
      <c r="N142" s="80">
        <f t="shared" ref="N142:N143" si="312">M142/L142</f>
        <v>0.96308186195826639</v>
      </c>
      <c r="O142" s="10">
        <v>21900</v>
      </c>
      <c r="P142" s="10">
        <v>21600</v>
      </c>
      <c r="Q142" s="10">
        <v>21600</v>
      </c>
      <c r="R142" s="10">
        <f t="shared" ref="R142:R143" si="313">AVERAGE(O142:Q142)</f>
        <v>21700</v>
      </c>
      <c r="S142" s="10">
        <v>20000</v>
      </c>
      <c r="T142" s="80">
        <f t="shared" ref="T142:T143" si="314">S142/R142</f>
        <v>0.92165898617511521</v>
      </c>
      <c r="U142" s="2">
        <v>500</v>
      </c>
      <c r="V142" s="2">
        <v>500</v>
      </c>
      <c r="W142" s="2">
        <v>500</v>
      </c>
      <c r="X142" s="2">
        <f t="shared" si="175"/>
        <v>481.54093097913318</v>
      </c>
      <c r="Y142" s="2">
        <f t="shared" si="176"/>
        <v>0</v>
      </c>
      <c r="Z142" s="13">
        <f t="shared" si="177"/>
        <v>1380.8637124543411</v>
      </c>
      <c r="AA142" s="4">
        <f t="shared" si="178"/>
        <v>0</v>
      </c>
      <c r="AB142" s="2">
        <v>500</v>
      </c>
      <c r="AC142" s="2">
        <v>500</v>
      </c>
      <c r="AD142" s="2">
        <v>500</v>
      </c>
      <c r="AE142" s="2">
        <f t="shared" si="179"/>
        <v>460.82949308755758</v>
      </c>
      <c r="AF142" s="2">
        <f t="shared" si="180"/>
        <v>0</v>
      </c>
      <c r="AG142" s="13">
        <f t="shared" si="181"/>
        <v>1321.4717248218963</v>
      </c>
      <c r="AH142" s="4">
        <f t="shared" si="182"/>
        <v>0</v>
      </c>
    </row>
    <row r="143" spans="1:34" s="76" customFormat="1" x14ac:dyDescent="0.2">
      <c r="A143" s="79">
        <v>44291</v>
      </c>
      <c r="B143" s="77" t="s">
        <v>27</v>
      </c>
      <c r="C143" s="5">
        <v>100</v>
      </c>
      <c r="D143" s="3">
        <v>100</v>
      </c>
      <c r="E143" s="81">
        <v>12.5</v>
      </c>
      <c r="F143" s="3">
        <v>94.035000000000011</v>
      </c>
      <c r="G143" s="81">
        <v>0.6</v>
      </c>
      <c r="H143" s="5">
        <v>140</v>
      </c>
      <c r="I143" s="10">
        <v>23200</v>
      </c>
      <c r="J143" s="2">
        <v>20300</v>
      </c>
      <c r="K143" s="25">
        <v>23800</v>
      </c>
      <c r="L143" s="10">
        <f t="shared" si="311"/>
        <v>22433.333333333332</v>
      </c>
      <c r="M143" s="10">
        <v>20000</v>
      </c>
      <c r="N143" s="80">
        <f t="shared" si="312"/>
        <v>0.89153046062407137</v>
      </c>
      <c r="O143" s="10">
        <v>21500</v>
      </c>
      <c r="P143" s="10">
        <v>20500</v>
      </c>
      <c r="Q143" s="10">
        <v>18500</v>
      </c>
      <c r="R143" s="10">
        <f t="shared" si="313"/>
        <v>20166.666666666668</v>
      </c>
      <c r="S143" s="10">
        <v>20000</v>
      </c>
      <c r="T143" s="80">
        <f t="shared" si="314"/>
        <v>0.99173553719008256</v>
      </c>
      <c r="U143" s="2">
        <v>50</v>
      </c>
      <c r="V143" s="2">
        <v>5</v>
      </c>
      <c r="W143" s="2">
        <v>50</v>
      </c>
      <c r="X143" s="2">
        <f t="shared" si="175"/>
        <v>31.203566121842499</v>
      </c>
      <c r="Y143" s="2">
        <f t="shared" si="176"/>
        <v>23.162640814442639</v>
      </c>
      <c r="Z143" s="13">
        <f t="shared" si="177"/>
        <v>159.98911599969378</v>
      </c>
      <c r="AA143" s="4">
        <f t="shared" si="178"/>
        <v>118.76111895835729</v>
      </c>
      <c r="AB143" s="2">
        <v>50</v>
      </c>
      <c r="AC143" s="2">
        <v>50</v>
      </c>
      <c r="AD143" s="2">
        <v>50</v>
      </c>
      <c r="AE143" s="2">
        <f t="shared" si="179"/>
        <v>49.586776859504127</v>
      </c>
      <c r="AF143" s="2">
        <f t="shared" si="180"/>
        <v>0</v>
      </c>
      <c r="AG143" s="13">
        <f t="shared" si="181"/>
        <v>254.24480535488522</v>
      </c>
      <c r="AH143" s="4">
        <f t="shared" si="182"/>
        <v>0</v>
      </c>
    </row>
    <row r="144" spans="1:34" s="76" customFormat="1" x14ac:dyDescent="0.2">
      <c r="A144" s="79">
        <v>44293</v>
      </c>
      <c r="B144" s="77" t="s">
        <v>27</v>
      </c>
      <c r="C144" s="5">
        <v>100</v>
      </c>
      <c r="D144" s="3">
        <v>100</v>
      </c>
      <c r="E144" s="81">
        <v>12.5</v>
      </c>
      <c r="F144" s="3">
        <v>102.663</v>
      </c>
      <c r="G144" s="81">
        <v>0.6</v>
      </c>
      <c r="H144" s="5">
        <v>140</v>
      </c>
      <c r="I144" s="10">
        <v>23200</v>
      </c>
      <c r="J144" s="2">
        <v>20300</v>
      </c>
      <c r="K144" s="25">
        <v>23800</v>
      </c>
      <c r="L144" s="10">
        <f t="shared" ref="L144:L151" si="315">AVERAGE(I144:K144)</f>
        <v>22433.333333333332</v>
      </c>
      <c r="M144" s="10">
        <v>20000</v>
      </c>
      <c r="N144" s="80">
        <f t="shared" ref="N144:N151" si="316">M144/L144</f>
        <v>0.89153046062407137</v>
      </c>
      <c r="O144" s="10">
        <v>21500</v>
      </c>
      <c r="P144" s="10">
        <v>20500</v>
      </c>
      <c r="Q144" s="10">
        <v>18500</v>
      </c>
      <c r="R144" s="10">
        <f t="shared" ref="R144:R151" si="317">AVERAGE(O144:Q144)</f>
        <v>20166.666666666668</v>
      </c>
      <c r="S144" s="10">
        <v>20000</v>
      </c>
      <c r="T144" s="80">
        <f t="shared" ref="T144:T151" si="318">S144/R144</f>
        <v>0.99173553719008256</v>
      </c>
      <c r="U144" s="2">
        <v>0</v>
      </c>
      <c r="V144" s="2">
        <v>5</v>
      </c>
      <c r="W144" s="2">
        <v>5</v>
      </c>
      <c r="X144" s="2">
        <f t="shared" si="175"/>
        <v>2.9717682020802378</v>
      </c>
      <c r="Y144" s="2">
        <f t="shared" si="176"/>
        <v>2.5736267571602931</v>
      </c>
      <c r="Z144" s="13">
        <f t="shared" si="177"/>
        <v>13.95650635299239</v>
      </c>
      <c r="AA144" s="4">
        <f t="shared" si="178"/>
        <v>12.086689049770314</v>
      </c>
      <c r="AB144" s="2">
        <v>5</v>
      </c>
      <c r="AC144" s="2">
        <v>5</v>
      </c>
      <c r="AD144" s="2">
        <v>5</v>
      </c>
      <c r="AE144" s="2">
        <f t="shared" si="179"/>
        <v>4.9586776859504127</v>
      </c>
      <c r="AF144" s="2">
        <f t="shared" si="180"/>
        <v>0</v>
      </c>
      <c r="AG144" s="13">
        <f t="shared" si="181"/>
        <v>23.287757294786466</v>
      </c>
      <c r="AH144" s="4">
        <f t="shared" si="182"/>
        <v>0</v>
      </c>
    </row>
    <row r="145" spans="1:34" s="76" customFormat="1" x14ac:dyDescent="0.2">
      <c r="A145" s="79">
        <v>44295</v>
      </c>
      <c r="B145" s="77" t="s">
        <v>27</v>
      </c>
      <c r="C145" s="5">
        <v>100</v>
      </c>
      <c r="D145" s="3">
        <v>100</v>
      </c>
      <c r="E145" s="81">
        <v>12.5</v>
      </c>
      <c r="F145" s="3">
        <v>101.447</v>
      </c>
      <c r="G145" s="81">
        <v>0.6</v>
      </c>
      <c r="H145" s="5">
        <v>140</v>
      </c>
      <c r="I145" s="10">
        <v>21500</v>
      </c>
      <c r="J145" s="2">
        <v>19400</v>
      </c>
      <c r="K145" s="25">
        <v>26800</v>
      </c>
      <c r="L145" s="10">
        <f t="shared" si="315"/>
        <v>22566.666666666668</v>
      </c>
      <c r="M145" s="10">
        <v>20000</v>
      </c>
      <c r="N145" s="80">
        <f t="shared" si="316"/>
        <v>0.88626292466765133</v>
      </c>
      <c r="O145" s="10">
        <v>17900</v>
      </c>
      <c r="P145" s="10">
        <v>19900</v>
      </c>
      <c r="Q145" s="10">
        <v>21700</v>
      </c>
      <c r="R145" s="10">
        <f t="shared" si="317"/>
        <v>19833.333333333332</v>
      </c>
      <c r="S145" s="10">
        <v>20000</v>
      </c>
      <c r="T145" s="80">
        <f t="shared" si="318"/>
        <v>1.0084033613445378</v>
      </c>
      <c r="U145" s="2">
        <v>5</v>
      </c>
      <c r="V145" s="2">
        <v>5</v>
      </c>
      <c r="W145" s="2">
        <v>5</v>
      </c>
      <c r="X145" s="2">
        <f t="shared" si="175"/>
        <v>4.431314623338257</v>
      </c>
      <c r="Y145" s="2">
        <f t="shared" si="176"/>
        <v>0</v>
      </c>
      <c r="Z145" s="13">
        <f t="shared" si="177"/>
        <v>21.060521192299735</v>
      </c>
      <c r="AA145" s="4">
        <f t="shared" si="178"/>
        <v>0</v>
      </c>
      <c r="AB145" s="2">
        <v>5</v>
      </c>
      <c r="AC145" s="2">
        <v>5</v>
      </c>
      <c r="AD145" s="2">
        <v>5</v>
      </c>
      <c r="AE145" s="2">
        <f t="shared" si="179"/>
        <v>5.0420168067226889</v>
      </c>
      <c r="AF145" s="2">
        <f t="shared" si="180"/>
        <v>0</v>
      </c>
      <c r="AG145" s="13">
        <f t="shared" si="181"/>
        <v>23.962979575104065</v>
      </c>
      <c r="AH145" s="4">
        <f t="shared" si="182"/>
        <v>0</v>
      </c>
    </row>
    <row r="146" spans="1:34" s="76" customFormat="1" x14ac:dyDescent="0.2">
      <c r="A146" s="79">
        <v>44298</v>
      </c>
      <c r="B146" s="77" t="s">
        <v>27</v>
      </c>
      <c r="C146" s="5">
        <v>100</v>
      </c>
      <c r="D146" s="3">
        <v>100</v>
      </c>
      <c r="E146" s="81">
        <v>12.5</v>
      </c>
      <c r="F146" s="3">
        <v>97.297999999999988</v>
      </c>
      <c r="G146" s="81">
        <v>0.6</v>
      </c>
      <c r="H146" s="5">
        <v>140</v>
      </c>
      <c r="I146" s="10">
        <v>28900</v>
      </c>
      <c r="J146" s="2">
        <v>25700</v>
      </c>
      <c r="K146" s="25">
        <v>32700</v>
      </c>
      <c r="L146" s="10">
        <f t="shared" si="315"/>
        <v>29100</v>
      </c>
      <c r="M146" s="10">
        <v>20000</v>
      </c>
      <c r="N146" s="80">
        <f t="shared" si="316"/>
        <v>0.6872852233676976</v>
      </c>
      <c r="O146" s="10">
        <v>22000</v>
      </c>
      <c r="P146" s="10">
        <v>21500</v>
      </c>
      <c r="Q146" s="10">
        <v>20300</v>
      </c>
      <c r="R146" s="10">
        <f t="shared" si="317"/>
        <v>21266.666666666668</v>
      </c>
      <c r="S146" s="10">
        <v>20000</v>
      </c>
      <c r="T146" s="80">
        <f t="shared" si="318"/>
        <v>0.94043887147335414</v>
      </c>
      <c r="U146" s="2">
        <v>50</v>
      </c>
      <c r="V146" s="2">
        <v>50</v>
      </c>
      <c r="W146" s="2">
        <v>50</v>
      </c>
      <c r="X146" s="2">
        <f t="shared" si="175"/>
        <v>34.364261168384878</v>
      </c>
      <c r="Y146" s="2">
        <f t="shared" si="176"/>
        <v>0</v>
      </c>
      <c r="Z146" s="13">
        <f t="shared" si="177"/>
        <v>170.28595719674016</v>
      </c>
      <c r="AA146" s="4">
        <f t="shared" si="178"/>
        <v>0</v>
      </c>
      <c r="AB146" s="2">
        <v>500</v>
      </c>
      <c r="AC146" s="2">
        <v>500</v>
      </c>
      <c r="AD146" s="2">
        <v>500</v>
      </c>
      <c r="AE146" s="2">
        <f t="shared" si="179"/>
        <v>470.2194357366771</v>
      </c>
      <c r="AF146" s="2">
        <f t="shared" si="180"/>
        <v>0</v>
      </c>
      <c r="AG146" s="13">
        <f t="shared" si="181"/>
        <v>2330.0884111716955</v>
      </c>
      <c r="AH146" s="4">
        <f t="shared" si="182"/>
        <v>0</v>
      </c>
    </row>
    <row r="147" spans="1:34" s="76" customFormat="1" x14ac:dyDescent="0.2">
      <c r="A147" s="79">
        <v>44300</v>
      </c>
      <c r="B147" s="77" t="s">
        <v>27</v>
      </c>
      <c r="C147" s="5">
        <v>100</v>
      </c>
      <c r="D147" s="3">
        <v>100</v>
      </c>
      <c r="E147" s="81">
        <v>12.5</v>
      </c>
      <c r="F147" s="3">
        <v>101.345</v>
      </c>
      <c r="G147" s="81">
        <v>0.6</v>
      </c>
      <c r="H147" s="5">
        <v>140</v>
      </c>
      <c r="I147" s="10">
        <v>28900</v>
      </c>
      <c r="J147" s="2">
        <v>25700</v>
      </c>
      <c r="K147" s="25">
        <v>32700</v>
      </c>
      <c r="L147" s="10">
        <f t="shared" si="315"/>
        <v>29100</v>
      </c>
      <c r="M147" s="10">
        <v>20000</v>
      </c>
      <c r="N147" s="80">
        <f t="shared" si="316"/>
        <v>0.6872852233676976</v>
      </c>
      <c r="O147" s="10">
        <v>22000</v>
      </c>
      <c r="P147" s="10">
        <v>21500</v>
      </c>
      <c r="Q147" s="10">
        <v>20300</v>
      </c>
      <c r="R147" s="10">
        <f t="shared" si="317"/>
        <v>21266.666666666668</v>
      </c>
      <c r="S147" s="10">
        <v>20000</v>
      </c>
      <c r="T147" s="80">
        <f t="shared" si="318"/>
        <v>0.94043887147335414</v>
      </c>
      <c r="U147" s="2">
        <v>50</v>
      </c>
      <c r="V147" s="2">
        <v>50</v>
      </c>
      <c r="W147" s="2">
        <v>50</v>
      </c>
      <c r="X147" s="2">
        <f t="shared" si="175"/>
        <v>34.364261168384878</v>
      </c>
      <c r="Y147" s="2">
        <f t="shared" si="176"/>
        <v>0</v>
      </c>
      <c r="Z147" s="13">
        <f t="shared" si="177"/>
        <v>163.48594467737354</v>
      </c>
      <c r="AA147" s="4">
        <f t="shared" si="178"/>
        <v>0</v>
      </c>
      <c r="AB147" s="2">
        <v>50</v>
      </c>
      <c r="AC147" s="2">
        <v>50</v>
      </c>
      <c r="AD147" s="2">
        <v>50</v>
      </c>
      <c r="AE147" s="2">
        <f t="shared" si="179"/>
        <v>47.021943573667706</v>
      </c>
      <c r="AF147" s="2">
        <f t="shared" si="180"/>
        <v>0</v>
      </c>
      <c r="AG147" s="13">
        <f t="shared" si="181"/>
        <v>223.70412179208009</v>
      </c>
      <c r="AH147" s="4">
        <f t="shared" si="182"/>
        <v>0</v>
      </c>
    </row>
    <row r="148" spans="1:34" s="76" customFormat="1" x14ac:dyDescent="0.2">
      <c r="A148" s="75">
        <v>44302</v>
      </c>
      <c r="B148" s="76" t="s">
        <v>27</v>
      </c>
      <c r="C148" s="5">
        <v>100</v>
      </c>
      <c r="D148" s="3">
        <v>100</v>
      </c>
      <c r="E148" s="81">
        <v>12.5</v>
      </c>
      <c r="F148" s="3">
        <v>99.289000000000001</v>
      </c>
      <c r="G148" s="81">
        <v>0.6</v>
      </c>
      <c r="H148" s="5">
        <v>140</v>
      </c>
      <c r="I148" s="10">
        <v>23800</v>
      </c>
      <c r="J148" s="10">
        <v>22100</v>
      </c>
      <c r="K148" s="10">
        <v>26900</v>
      </c>
      <c r="L148" s="10">
        <f t="shared" si="315"/>
        <v>24266.666666666668</v>
      </c>
      <c r="M148" s="10">
        <v>20000</v>
      </c>
      <c r="N148" s="80">
        <f t="shared" si="316"/>
        <v>0.82417582417582413</v>
      </c>
      <c r="O148" s="2">
        <v>25800</v>
      </c>
      <c r="P148" s="10">
        <v>23000</v>
      </c>
      <c r="Q148" s="10">
        <v>24800</v>
      </c>
      <c r="R148" s="10">
        <f t="shared" si="317"/>
        <v>24533.333333333332</v>
      </c>
      <c r="S148" s="10">
        <v>20000</v>
      </c>
      <c r="T148" s="80">
        <f t="shared" si="318"/>
        <v>0.81521739130434789</v>
      </c>
      <c r="U148" s="2">
        <v>5</v>
      </c>
      <c r="V148" s="2">
        <v>5</v>
      </c>
      <c r="W148" s="2">
        <v>5</v>
      </c>
      <c r="X148" s="2">
        <f t="shared" si="175"/>
        <v>4.1208791208791204</v>
      </c>
      <c r="Y148" s="2">
        <f t="shared" si="176"/>
        <v>0</v>
      </c>
      <c r="Z148" s="13">
        <f t="shared" si="177"/>
        <v>20.010801128836068</v>
      </c>
      <c r="AA148" s="4">
        <f t="shared" si="178"/>
        <v>0</v>
      </c>
      <c r="AB148" s="2">
        <v>5</v>
      </c>
      <c r="AC148" s="2">
        <v>5</v>
      </c>
      <c r="AD148" s="2">
        <v>5</v>
      </c>
      <c r="AE148" s="2">
        <f t="shared" si="179"/>
        <v>4.0760869565217392</v>
      </c>
      <c r="AF148" s="2">
        <f t="shared" si="180"/>
        <v>0</v>
      </c>
      <c r="AG148" s="13">
        <f t="shared" si="181"/>
        <v>19.793292420913939</v>
      </c>
      <c r="AH148" s="4">
        <f t="shared" si="182"/>
        <v>0</v>
      </c>
    </row>
    <row r="149" spans="1:34" s="76" customFormat="1" x14ac:dyDescent="0.2">
      <c r="A149" s="75">
        <v>44305</v>
      </c>
      <c r="B149" s="76" t="s">
        <v>27</v>
      </c>
      <c r="C149" s="5">
        <v>100</v>
      </c>
      <c r="D149" s="3">
        <v>100</v>
      </c>
      <c r="E149" s="81">
        <v>12.5</v>
      </c>
      <c r="F149" s="3">
        <v>101.54600000000001</v>
      </c>
      <c r="G149" s="81">
        <v>0.6</v>
      </c>
      <c r="H149" s="5">
        <v>140</v>
      </c>
      <c r="I149" s="10">
        <v>18400</v>
      </c>
      <c r="J149" s="10">
        <v>17800</v>
      </c>
      <c r="K149" s="10">
        <v>21900</v>
      </c>
      <c r="L149" s="10">
        <f t="shared" si="315"/>
        <v>19366.666666666668</v>
      </c>
      <c r="M149" s="10">
        <v>20000</v>
      </c>
      <c r="N149" s="80">
        <f t="shared" si="316"/>
        <v>1.0327022375215145</v>
      </c>
      <c r="O149" s="2">
        <v>17500</v>
      </c>
      <c r="P149" s="10">
        <v>16600</v>
      </c>
      <c r="Q149" s="10">
        <v>15500</v>
      </c>
      <c r="R149" s="10">
        <f t="shared" si="317"/>
        <v>16533.333333333332</v>
      </c>
      <c r="S149" s="10">
        <v>20000</v>
      </c>
      <c r="T149" s="80">
        <f t="shared" si="318"/>
        <v>1.2096774193548387</v>
      </c>
      <c r="U149" s="2">
        <v>5</v>
      </c>
      <c r="V149" s="2">
        <v>5</v>
      </c>
      <c r="W149" s="2">
        <v>5</v>
      </c>
      <c r="X149" s="2">
        <f t="shared" si="175"/>
        <v>5.1635111876075719</v>
      </c>
      <c r="Y149" s="2">
        <f t="shared" si="176"/>
        <v>0</v>
      </c>
      <c r="Z149" s="13">
        <f t="shared" si="177"/>
        <v>24.516475655192938</v>
      </c>
      <c r="AA149" s="4">
        <f t="shared" si="178"/>
        <v>0</v>
      </c>
      <c r="AB149" s="2">
        <v>0</v>
      </c>
      <c r="AC149" s="2">
        <v>0</v>
      </c>
      <c r="AD149" s="2">
        <v>0</v>
      </c>
      <c r="AE149" s="2">
        <f t="shared" si="179"/>
        <v>0</v>
      </c>
      <c r="AF149" s="2">
        <f t="shared" si="180"/>
        <v>0</v>
      </c>
      <c r="AG149" s="13">
        <f t="shared" si="181"/>
        <v>0</v>
      </c>
      <c r="AH149" s="4">
        <f t="shared" si="182"/>
        <v>0</v>
      </c>
    </row>
    <row r="150" spans="1:34" s="76" customFormat="1" x14ac:dyDescent="0.2">
      <c r="A150" s="75">
        <v>44307</v>
      </c>
      <c r="B150" s="76" t="s">
        <v>27</v>
      </c>
      <c r="C150" s="5">
        <v>100</v>
      </c>
      <c r="D150" s="3">
        <v>100</v>
      </c>
      <c r="E150" s="81">
        <v>12.5</v>
      </c>
      <c r="F150" s="3">
        <v>80.515000000000001</v>
      </c>
      <c r="G150" s="81">
        <v>0.6</v>
      </c>
      <c r="H150" s="5">
        <v>140</v>
      </c>
      <c r="I150" s="10">
        <v>18400</v>
      </c>
      <c r="J150" s="10">
        <v>17800</v>
      </c>
      <c r="K150" s="10">
        <v>21900</v>
      </c>
      <c r="L150" s="10">
        <f t="shared" si="315"/>
        <v>19366.666666666668</v>
      </c>
      <c r="M150" s="10">
        <v>20000</v>
      </c>
      <c r="N150" s="80">
        <f t="shared" si="316"/>
        <v>1.0327022375215145</v>
      </c>
      <c r="O150" s="2">
        <v>17500</v>
      </c>
      <c r="P150" s="10">
        <v>16600</v>
      </c>
      <c r="Q150" s="10">
        <v>15500</v>
      </c>
      <c r="R150" s="10">
        <f t="shared" si="317"/>
        <v>16533.333333333332</v>
      </c>
      <c r="S150" s="10">
        <v>20000</v>
      </c>
      <c r="T150" s="80">
        <f t="shared" si="318"/>
        <v>1.2096774193548387</v>
      </c>
      <c r="U150" s="2">
        <v>500</v>
      </c>
      <c r="V150" s="2">
        <v>500</v>
      </c>
      <c r="W150" s="2">
        <v>500</v>
      </c>
      <c r="X150" s="2">
        <f t="shared" si="175"/>
        <v>516.35111876075723</v>
      </c>
      <c r="Y150" s="2">
        <f t="shared" si="176"/>
        <v>0</v>
      </c>
      <c r="Z150" s="13">
        <f t="shared" si="177"/>
        <v>3092.0325863282897</v>
      </c>
      <c r="AA150" s="4">
        <f t="shared" si="178"/>
        <v>0</v>
      </c>
      <c r="AB150" s="2">
        <v>500</v>
      </c>
      <c r="AC150" s="2">
        <v>500</v>
      </c>
      <c r="AD150" s="2">
        <v>500</v>
      </c>
      <c r="AE150" s="2">
        <f t="shared" si="179"/>
        <v>604.83870967741939</v>
      </c>
      <c r="AF150" s="2">
        <f t="shared" si="180"/>
        <v>0</v>
      </c>
      <c r="AG150" s="13">
        <f t="shared" si="181"/>
        <v>3621.9172029369693</v>
      </c>
      <c r="AH150" s="4">
        <f t="shared" si="182"/>
        <v>0</v>
      </c>
    </row>
    <row r="151" spans="1:34" s="76" customFormat="1" x14ac:dyDescent="0.2">
      <c r="A151" s="75">
        <v>44309</v>
      </c>
      <c r="B151" s="76" t="s">
        <v>27</v>
      </c>
      <c r="C151" s="5">
        <v>100</v>
      </c>
      <c r="D151" s="3">
        <v>100</v>
      </c>
      <c r="E151" s="81">
        <v>12.5</v>
      </c>
      <c r="F151" s="3">
        <v>102.35900000000001</v>
      </c>
      <c r="G151" s="81">
        <v>0.6</v>
      </c>
      <c r="H151" s="5">
        <v>140</v>
      </c>
      <c r="I151" s="10">
        <v>27200</v>
      </c>
      <c r="J151" s="10">
        <v>18900</v>
      </c>
      <c r="K151" s="10">
        <v>21700</v>
      </c>
      <c r="L151" s="10">
        <f t="shared" si="315"/>
        <v>22600</v>
      </c>
      <c r="M151" s="10">
        <v>20000</v>
      </c>
      <c r="N151" s="80">
        <f t="shared" si="316"/>
        <v>0.88495575221238942</v>
      </c>
      <c r="O151" s="2">
        <v>17100</v>
      </c>
      <c r="P151" s="10">
        <v>19400</v>
      </c>
      <c r="Q151" s="10">
        <v>19400</v>
      </c>
      <c r="R151" s="10">
        <f t="shared" si="317"/>
        <v>18633.333333333332</v>
      </c>
      <c r="S151" s="10">
        <v>20000</v>
      </c>
      <c r="T151" s="80">
        <f t="shared" si="318"/>
        <v>1.0733452593917712</v>
      </c>
      <c r="U151" s="2">
        <v>5</v>
      </c>
      <c r="V151" s="2">
        <v>5</v>
      </c>
      <c r="W151" s="2">
        <v>5</v>
      </c>
      <c r="X151" s="2">
        <f t="shared" si="175"/>
        <v>4.4247787610619476</v>
      </c>
      <c r="Y151" s="2">
        <f t="shared" si="176"/>
        <v>0</v>
      </c>
      <c r="Z151" s="13">
        <f t="shared" si="177"/>
        <v>20.842089841474014</v>
      </c>
      <c r="AA151" s="4">
        <f t="shared" si="178"/>
        <v>0</v>
      </c>
      <c r="AB151" s="2">
        <v>0</v>
      </c>
      <c r="AC151" s="2">
        <v>5</v>
      </c>
      <c r="AD151" s="2">
        <v>0</v>
      </c>
      <c r="AE151" s="2">
        <f t="shared" si="179"/>
        <v>1.7889087656529521</v>
      </c>
      <c r="AF151" s="2">
        <f t="shared" si="180"/>
        <v>3.0984808722162387</v>
      </c>
      <c r="AG151" s="13">
        <f t="shared" si="181"/>
        <v>8.4263189698982597</v>
      </c>
      <c r="AH151" s="4">
        <f t="shared" si="182"/>
        <v>14.594812576645229</v>
      </c>
    </row>
    <row r="152" spans="1:34" s="76" customFormat="1" x14ac:dyDescent="0.2">
      <c r="A152" s="75">
        <v>44312</v>
      </c>
      <c r="B152" s="76" t="s">
        <v>27</v>
      </c>
      <c r="C152" s="5">
        <v>100</v>
      </c>
      <c r="D152" s="3">
        <v>100</v>
      </c>
      <c r="E152" s="81">
        <v>12.5</v>
      </c>
      <c r="F152" s="3">
        <v>100.245</v>
      </c>
      <c r="G152" s="81">
        <v>0.6</v>
      </c>
      <c r="H152" s="5">
        <v>140</v>
      </c>
      <c r="I152" s="10">
        <v>21600</v>
      </c>
      <c r="J152" s="10">
        <v>20000</v>
      </c>
      <c r="K152" s="10">
        <v>23800</v>
      </c>
      <c r="L152" s="10">
        <v>21800</v>
      </c>
      <c r="M152" s="10">
        <v>20000</v>
      </c>
      <c r="N152" s="80">
        <v>0.91743119266055051</v>
      </c>
      <c r="O152" s="2">
        <v>17600</v>
      </c>
      <c r="P152" s="10">
        <v>18000</v>
      </c>
      <c r="Q152" s="10">
        <v>18800</v>
      </c>
      <c r="R152" s="10">
        <v>18133.333333333332</v>
      </c>
      <c r="S152" s="10">
        <v>20000</v>
      </c>
      <c r="T152" s="80">
        <v>1.1029411764705883</v>
      </c>
      <c r="U152" s="2">
        <v>5</v>
      </c>
      <c r="V152" s="2">
        <v>5</v>
      </c>
      <c r="W152" s="2">
        <v>50</v>
      </c>
      <c r="X152" s="2">
        <f t="shared" si="175"/>
        <v>18.348623853211009</v>
      </c>
      <c r="Y152" s="2">
        <f t="shared" si="176"/>
        <v>23.835561572048771</v>
      </c>
      <c r="Z152" s="13">
        <f t="shared" si="177"/>
        <v>88.250365895822597</v>
      </c>
      <c r="AA152" s="4">
        <f t="shared" si="178"/>
        <v>114.64058813858134</v>
      </c>
      <c r="AB152" s="2">
        <v>50</v>
      </c>
      <c r="AC152" s="2">
        <v>50</v>
      </c>
      <c r="AD152" s="2">
        <v>50</v>
      </c>
      <c r="AE152" s="2">
        <f t="shared" si="179"/>
        <v>55.147058823529413</v>
      </c>
      <c r="AF152" s="2">
        <f t="shared" si="180"/>
        <v>0</v>
      </c>
      <c r="AG152" s="13">
        <f t="shared" si="181"/>
        <v>265.23777249939332</v>
      </c>
      <c r="AH152" s="4">
        <f t="shared" si="182"/>
        <v>0</v>
      </c>
    </row>
    <row r="153" spans="1:34" s="76" customFormat="1" x14ac:dyDescent="0.2">
      <c r="A153" s="75">
        <v>44314</v>
      </c>
      <c r="B153" s="76" t="s">
        <v>27</v>
      </c>
      <c r="C153" s="5">
        <v>100</v>
      </c>
      <c r="D153" s="3">
        <v>100</v>
      </c>
      <c r="E153" s="81">
        <v>12.5</v>
      </c>
      <c r="F153" s="3">
        <v>100.75500000000001</v>
      </c>
      <c r="G153" s="81">
        <v>0.6</v>
      </c>
      <c r="H153" s="5">
        <v>140</v>
      </c>
      <c r="I153" s="10">
        <v>21600</v>
      </c>
      <c r="J153" s="10">
        <v>20000</v>
      </c>
      <c r="K153" s="10">
        <v>23800</v>
      </c>
      <c r="L153" s="10">
        <v>21800</v>
      </c>
      <c r="M153" s="10">
        <v>20000</v>
      </c>
      <c r="N153" s="80">
        <v>0.91743119266055051</v>
      </c>
      <c r="O153" s="2">
        <v>17600</v>
      </c>
      <c r="P153" s="10">
        <v>18000</v>
      </c>
      <c r="Q153" s="10">
        <v>18800</v>
      </c>
      <c r="R153" s="10">
        <v>18133.333333333332</v>
      </c>
      <c r="S153" s="10">
        <v>20000</v>
      </c>
      <c r="T153" s="80">
        <v>1.1029411764705883</v>
      </c>
      <c r="U153" s="2">
        <v>0</v>
      </c>
      <c r="V153" s="2">
        <v>0</v>
      </c>
      <c r="W153" s="2">
        <v>0</v>
      </c>
      <c r="X153" s="2">
        <f t="shared" si="175"/>
        <v>0</v>
      </c>
      <c r="Y153" s="2">
        <f t="shared" si="176"/>
        <v>0</v>
      </c>
      <c r="Z153" s="13">
        <f t="shared" si="177"/>
        <v>0</v>
      </c>
      <c r="AA153" s="4">
        <f t="shared" si="178"/>
        <v>0</v>
      </c>
      <c r="AB153" s="2">
        <v>0</v>
      </c>
      <c r="AC153" s="2">
        <v>0</v>
      </c>
      <c r="AD153" s="2">
        <v>0</v>
      </c>
      <c r="AE153" s="2">
        <f t="shared" si="179"/>
        <v>0</v>
      </c>
      <c r="AF153" s="2">
        <f t="shared" si="180"/>
        <v>0</v>
      </c>
      <c r="AG153" s="13">
        <f t="shared" si="181"/>
        <v>0</v>
      </c>
      <c r="AH153" s="4">
        <f t="shared" si="182"/>
        <v>0</v>
      </c>
    </row>
    <row r="154" spans="1:34" s="76" customFormat="1" x14ac:dyDescent="0.2">
      <c r="A154" s="75">
        <v>44316</v>
      </c>
      <c r="B154" s="76" t="s">
        <v>27</v>
      </c>
      <c r="C154" s="5">
        <v>100</v>
      </c>
      <c r="D154" s="3">
        <v>100</v>
      </c>
      <c r="E154" s="81">
        <v>12.5</v>
      </c>
      <c r="F154" s="3">
        <v>102.74000000000001</v>
      </c>
      <c r="G154" s="81">
        <v>0.6</v>
      </c>
      <c r="H154" s="5">
        <v>140</v>
      </c>
      <c r="I154" s="10">
        <v>26200</v>
      </c>
      <c r="J154" s="10">
        <v>23700</v>
      </c>
      <c r="K154" s="10">
        <v>31000</v>
      </c>
      <c r="L154" s="10">
        <f t="shared" ref="L154:L168" si="319">AVERAGE(I154:K154)</f>
        <v>26966.666666666668</v>
      </c>
      <c r="M154" s="10">
        <v>20000</v>
      </c>
      <c r="N154" s="80">
        <f t="shared" ref="N154:N168" si="320">M154/L154</f>
        <v>0.74165636588380712</v>
      </c>
      <c r="O154" s="2">
        <v>22300</v>
      </c>
      <c r="P154" s="10">
        <v>23200</v>
      </c>
      <c r="Q154" s="10">
        <v>23300</v>
      </c>
      <c r="R154" s="10">
        <f t="shared" ref="R154:R168" si="321">AVERAGE(O154:Q154)</f>
        <v>22933.333333333332</v>
      </c>
      <c r="S154" s="10">
        <v>20000</v>
      </c>
      <c r="T154" s="80">
        <f t="shared" ref="T154:T168" si="322">S154/R154</f>
        <v>0.87209302325581395</v>
      </c>
      <c r="U154" s="2">
        <v>0</v>
      </c>
      <c r="V154" s="2">
        <v>0</v>
      </c>
      <c r="W154" s="2">
        <v>0</v>
      </c>
      <c r="X154" s="2">
        <f t="shared" ref="X154:X168" si="323">AVERAGE(U154:W154)*N154</f>
        <v>0</v>
      </c>
      <c r="Y154" s="2">
        <f t="shared" ref="Y154:Y168" si="324">STDEV(U154:W154)*N154</f>
        <v>0</v>
      </c>
      <c r="Z154" s="13">
        <f t="shared" ref="Z154:Z168" si="325">IFERROR(((X154*$C154*($G154*1000/$H154)/$F154)*($D154+$E154))/$D154,0)</f>
        <v>0</v>
      </c>
      <c r="AA154" s="4">
        <f t="shared" ref="AA154:AA168" si="326">((Y154*$C154*($G154*1000/$H154)/$F154)*($D154+$E154))/$D154</f>
        <v>0</v>
      </c>
      <c r="AB154" s="2">
        <v>0</v>
      </c>
      <c r="AC154" s="2">
        <v>0</v>
      </c>
      <c r="AD154" s="2">
        <v>5</v>
      </c>
      <c r="AE154" s="2">
        <f t="shared" ref="AE154:AE168" si="327">AVERAGE(AB154:AD154)*T154</f>
        <v>1.4534883720930234</v>
      </c>
      <c r="AF154" s="2">
        <f t="shared" ref="AF154:AF168" si="328">STDEV(AB154:AD154)*T154</f>
        <v>2.5175157086756936</v>
      </c>
      <c r="AG154" s="13">
        <f t="shared" ref="AG154:AG168" si="329">IFERROR(((AE154*$C154*($G154*1000/$H154)/$F154)*($D154+$E154))/$D154,0)</f>
        <v>6.8209950997162787</v>
      </c>
      <c r="AH154" s="4">
        <f t="shared" ref="AH154:AH168" si="330">((AF154*$C154*($G154*1000/$H154)/$F154)*($D154+$E154))/$D154</f>
        <v>11.814310070886934</v>
      </c>
    </row>
    <row r="155" spans="1:34" s="76" customFormat="1" x14ac:dyDescent="0.2">
      <c r="A155" s="75">
        <v>44319</v>
      </c>
      <c r="B155" s="76" t="s">
        <v>27</v>
      </c>
      <c r="C155" s="5">
        <v>100</v>
      </c>
      <c r="D155" s="3">
        <v>100</v>
      </c>
      <c r="E155" s="81">
        <v>12.5</v>
      </c>
      <c r="F155" s="3">
        <v>100.062</v>
      </c>
      <c r="G155" s="81">
        <v>0.6</v>
      </c>
      <c r="H155" s="5">
        <v>140</v>
      </c>
      <c r="I155" s="10">
        <v>20100</v>
      </c>
      <c r="J155" s="10">
        <v>19000</v>
      </c>
      <c r="K155" s="10">
        <v>22500</v>
      </c>
      <c r="L155" s="10">
        <f t="shared" si="319"/>
        <v>20533.333333333332</v>
      </c>
      <c r="M155" s="10">
        <v>20000</v>
      </c>
      <c r="N155" s="80">
        <f t="shared" si="320"/>
        <v>0.97402597402597413</v>
      </c>
      <c r="O155" s="2">
        <v>16600</v>
      </c>
      <c r="P155" s="10">
        <v>16000</v>
      </c>
      <c r="Q155" s="10">
        <v>15900</v>
      </c>
      <c r="R155" s="10">
        <f t="shared" si="321"/>
        <v>16166.666666666666</v>
      </c>
      <c r="S155" s="10">
        <v>20000</v>
      </c>
      <c r="T155" s="80">
        <f t="shared" si="322"/>
        <v>1.2371134020618557</v>
      </c>
      <c r="U155" s="2">
        <v>0</v>
      </c>
      <c r="V155" s="2">
        <v>0</v>
      </c>
      <c r="W155" s="2">
        <v>0</v>
      </c>
      <c r="X155" s="2">
        <f t="shared" si="323"/>
        <v>0</v>
      </c>
      <c r="Y155" s="2">
        <f t="shared" si="324"/>
        <v>0</v>
      </c>
      <c r="Z155" s="13">
        <f t="shared" si="325"/>
        <v>0</v>
      </c>
      <c r="AA155" s="4">
        <f t="shared" si="326"/>
        <v>0</v>
      </c>
      <c r="AB155" s="2">
        <v>0</v>
      </c>
      <c r="AC155" s="2">
        <v>0</v>
      </c>
      <c r="AD155" s="2">
        <v>0</v>
      </c>
      <c r="AE155" s="2">
        <f t="shared" si="327"/>
        <v>0</v>
      </c>
      <c r="AF155" s="2">
        <f t="shared" si="328"/>
        <v>0</v>
      </c>
      <c r="AG155" s="13">
        <f t="shared" si="329"/>
        <v>0</v>
      </c>
      <c r="AH155" s="4">
        <f t="shared" si="330"/>
        <v>0</v>
      </c>
    </row>
    <row r="156" spans="1:34" s="76" customFormat="1" x14ac:dyDescent="0.2">
      <c r="A156" s="75">
        <v>44321</v>
      </c>
      <c r="B156" s="76" t="s">
        <v>27</v>
      </c>
      <c r="C156" s="5">
        <v>100</v>
      </c>
      <c r="D156" s="3">
        <v>100</v>
      </c>
      <c r="E156" s="81">
        <v>12.5</v>
      </c>
      <c r="F156" s="3">
        <v>101.42900000000002</v>
      </c>
      <c r="G156" s="81">
        <v>0.6</v>
      </c>
      <c r="H156" s="5">
        <v>140</v>
      </c>
      <c r="I156" s="10">
        <v>20100</v>
      </c>
      <c r="J156" s="10">
        <v>19000</v>
      </c>
      <c r="K156" s="10">
        <v>22500</v>
      </c>
      <c r="L156" s="10">
        <f t="shared" si="319"/>
        <v>20533.333333333332</v>
      </c>
      <c r="M156" s="10">
        <v>20000</v>
      </c>
      <c r="N156" s="80">
        <f t="shared" si="320"/>
        <v>0.97402597402597413</v>
      </c>
      <c r="O156" s="2">
        <v>16600</v>
      </c>
      <c r="P156" s="10">
        <v>16000</v>
      </c>
      <c r="Q156" s="10">
        <v>15900</v>
      </c>
      <c r="R156" s="10">
        <f t="shared" si="321"/>
        <v>16166.666666666666</v>
      </c>
      <c r="S156" s="10">
        <v>20000</v>
      </c>
      <c r="T156" s="80">
        <f t="shared" si="322"/>
        <v>1.2371134020618557</v>
      </c>
      <c r="U156" s="2">
        <v>0</v>
      </c>
      <c r="V156" s="2">
        <v>0</v>
      </c>
      <c r="W156" s="2">
        <v>0</v>
      </c>
      <c r="X156" s="2">
        <f t="shared" si="323"/>
        <v>0</v>
      </c>
      <c r="Y156" s="2">
        <f t="shared" si="324"/>
        <v>0</v>
      </c>
      <c r="Z156" s="13">
        <f t="shared" si="325"/>
        <v>0</v>
      </c>
      <c r="AA156" s="4">
        <f t="shared" si="326"/>
        <v>0</v>
      </c>
      <c r="AB156" s="2">
        <v>0</v>
      </c>
      <c r="AC156" s="2">
        <v>0</v>
      </c>
      <c r="AD156" s="2">
        <v>0</v>
      </c>
      <c r="AE156" s="2">
        <f t="shared" si="327"/>
        <v>0</v>
      </c>
      <c r="AF156" s="2">
        <f t="shared" si="328"/>
        <v>0</v>
      </c>
      <c r="AG156" s="13">
        <f t="shared" si="329"/>
        <v>0</v>
      </c>
      <c r="AH156" s="4">
        <f t="shared" si="330"/>
        <v>0</v>
      </c>
    </row>
    <row r="157" spans="1:34" s="76" customFormat="1" x14ac:dyDescent="0.2">
      <c r="A157" s="75">
        <v>44323</v>
      </c>
      <c r="B157" s="76" t="s">
        <v>27</v>
      </c>
      <c r="C157" s="5">
        <v>100</v>
      </c>
      <c r="D157" s="3">
        <v>100</v>
      </c>
      <c r="E157" s="81">
        <v>12.5</v>
      </c>
      <c r="F157" s="3">
        <v>100.22400000000002</v>
      </c>
      <c r="G157" s="81">
        <v>0.6</v>
      </c>
      <c r="H157" s="5">
        <v>140</v>
      </c>
      <c r="I157" s="10">
        <v>20500</v>
      </c>
      <c r="J157" s="10">
        <v>20900</v>
      </c>
      <c r="K157" s="10">
        <v>22600</v>
      </c>
      <c r="L157" s="10">
        <f t="shared" si="319"/>
        <v>21333.333333333332</v>
      </c>
      <c r="M157" s="10">
        <v>20000</v>
      </c>
      <c r="N157" s="80">
        <f t="shared" si="320"/>
        <v>0.9375</v>
      </c>
      <c r="O157" s="2">
        <v>18000</v>
      </c>
      <c r="P157" s="10">
        <v>19000</v>
      </c>
      <c r="Q157" s="10">
        <v>19100</v>
      </c>
      <c r="R157" s="10">
        <f t="shared" si="321"/>
        <v>18700</v>
      </c>
      <c r="S157" s="10">
        <v>20000</v>
      </c>
      <c r="T157" s="80">
        <f t="shared" si="322"/>
        <v>1.0695187165775402</v>
      </c>
      <c r="U157" s="2">
        <v>0</v>
      </c>
      <c r="V157" s="2">
        <v>0</v>
      </c>
      <c r="W157" s="2">
        <v>0</v>
      </c>
      <c r="X157" s="2">
        <f t="shared" si="323"/>
        <v>0</v>
      </c>
      <c r="Y157" s="2">
        <f t="shared" si="324"/>
        <v>0</v>
      </c>
      <c r="Z157" s="13">
        <f t="shared" si="325"/>
        <v>0</v>
      </c>
      <c r="AA157" s="4">
        <f t="shared" si="326"/>
        <v>0</v>
      </c>
      <c r="AB157" s="2">
        <v>0</v>
      </c>
      <c r="AC157" s="2">
        <v>0</v>
      </c>
      <c r="AD157" s="2">
        <v>0</v>
      </c>
      <c r="AE157" s="2">
        <f t="shared" si="327"/>
        <v>0</v>
      </c>
      <c r="AF157" s="2">
        <f t="shared" si="328"/>
        <v>0</v>
      </c>
      <c r="AG157" s="13">
        <f t="shared" si="329"/>
        <v>0</v>
      </c>
      <c r="AH157" s="4">
        <f t="shared" si="330"/>
        <v>0</v>
      </c>
    </row>
    <row r="158" spans="1:34" s="76" customFormat="1" x14ac:dyDescent="0.2">
      <c r="A158" s="75">
        <v>44326</v>
      </c>
      <c r="B158" s="76" t="s">
        <v>27</v>
      </c>
      <c r="C158" s="5">
        <v>100</v>
      </c>
      <c r="D158" s="3">
        <v>100</v>
      </c>
      <c r="E158" s="81">
        <v>12.5</v>
      </c>
      <c r="F158" s="3">
        <v>101.47500000000001</v>
      </c>
      <c r="G158" s="81">
        <v>0.6</v>
      </c>
      <c r="H158" s="5">
        <v>140</v>
      </c>
      <c r="I158" s="10">
        <v>24900</v>
      </c>
      <c r="J158" s="10">
        <v>12600</v>
      </c>
      <c r="K158" s="10">
        <v>24800</v>
      </c>
      <c r="L158" s="10">
        <f t="shared" si="319"/>
        <v>20766.666666666668</v>
      </c>
      <c r="M158" s="10">
        <v>20000</v>
      </c>
      <c r="N158" s="80">
        <f t="shared" si="320"/>
        <v>0.96308186195826639</v>
      </c>
      <c r="O158" s="2">
        <v>18500</v>
      </c>
      <c r="P158" s="10">
        <v>17800</v>
      </c>
      <c r="Q158" s="10">
        <v>19300</v>
      </c>
      <c r="R158" s="10">
        <f t="shared" si="321"/>
        <v>18533.333333333332</v>
      </c>
      <c r="S158" s="10">
        <v>20000</v>
      </c>
      <c r="T158" s="80">
        <f t="shared" si="322"/>
        <v>1.0791366906474822</v>
      </c>
      <c r="U158" s="2">
        <v>0</v>
      </c>
      <c r="V158" s="2">
        <v>0</v>
      </c>
      <c r="W158" s="2">
        <v>0</v>
      </c>
      <c r="X158" s="2">
        <f t="shared" si="323"/>
        <v>0</v>
      </c>
      <c r="Y158" s="2">
        <f t="shared" si="324"/>
        <v>0</v>
      </c>
      <c r="Z158" s="13">
        <f t="shared" si="325"/>
        <v>0</v>
      </c>
      <c r="AA158" s="4">
        <f t="shared" si="326"/>
        <v>0</v>
      </c>
      <c r="AB158" s="2">
        <v>0</v>
      </c>
      <c r="AC158" s="2">
        <v>0</v>
      </c>
      <c r="AD158" s="2">
        <v>0</v>
      </c>
      <c r="AE158" s="2">
        <f t="shared" si="327"/>
        <v>0</v>
      </c>
      <c r="AF158" s="2">
        <f t="shared" si="328"/>
        <v>0</v>
      </c>
      <c r="AG158" s="13">
        <f t="shared" si="329"/>
        <v>0</v>
      </c>
      <c r="AH158" s="4">
        <f t="shared" si="330"/>
        <v>0</v>
      </c>
    </row>
    <row r="159" spans="1:34" s="76" customFormat="1" x14ac:dyDescent="0.2">
      <c r="A159" s="75">
        <v>44449</v>
      </c>
      <c r="B159" s="76" t="s">
        <v>27</v>
      </c>
      <c r="C159" s="5">
        <v>60</v>
      </c>
      <c r="D159" s="3">
        <v>100</v>
      </c>
      <c r="E159" s="81">
        <v>12.5</v>
      </c>
      <c r="F159" s="3">
        <v>105.471</v>
      </c>
      <c r="G159" s="81">
        <v>0.6</v>
      </c>
      <c r="H159" s="5">
        <v>140</v>
      </c>
      <c r="I159" s="2">
        <v>17100</v>
      </c>
      <c r="J159" s="2">
        <v>18900</v>
      </c>
      <c r="K159" s="2">
        <v>18300</v>
      </c>
      <c r="L159" s="2">
        <f t="shared" si="319"/>
        <v>18100</v>
      </c>
      <c r="M159" s="2">
        <v>20000</v>
      </c>
      <c r="N159" s="80">
        <f t="shared" si="320"/>
        <v>1.1049723756906078</v>
      </c>
      <c r="O159" s="2">
        <v>16300</v>
      </c>
      <c r="P159" s="95">
        <v>15400</v>
      </c>
      <c r="Q159" s="2">
        <v>18000</v>
      </c>
      <c r="R159" s="2">
        <f t="shared" si="321"/>
        <v>16566.666666666668</v>
      </c>
      <c r="S159" s="2">
        <v>20000</v>
      </c>
      <c r="T159" s="80">
        <f t="shared" si="322"/>
        <v>1.2072434607645874</v>
      </c>
      <c r="U159" s="2">
        <v>0</v>
      </c>
      <c r="V159" s="2">
        <v>0</v>
      </c>
      <c r="W159" s="2">
        <v>0</v>
      </c>
      <c r="X159" s="2">
        <f t="shared" si="323"/>
        <v>0</v>
      </c>
      <c r="Y159" s="2">
        <f t="shared" si="324"/>
        <v>0</v>
      </c>
      <c r="Z159" s="13">
        <f t="shared" si="325"/>
        <v>0</v>
      </c>
      <c r="AA159" s="4">
        <f t="shared" si="326"/>
        <v>0</v>
      </c>
      <c r="AB159" s="2">
        <v>0</v>
      </c>
      <c r="AC159" s="2">
        <v>0</v>
      </c>
      <c r="AD159" s="2">
        <v>0</v>
      </c>
      <c r="AE159" s="2">
        <f t="shared" si="327"/>
        <v>0</v>
      </c>
      <c r="AF159" s="2">
        <f t="shared" si="328"/>
        <v>0</v>
      </c>
      <c r="AG159" s="13">
        <f t="shared" si="329"/>
        <v>0</v>
      </c>
      <c r="AH159" s="4">
        <f t="shared" si="330"/>
        <v>0</v>
      </c>
    </row>
    <row r="160" spans="1:34" s="76" customFormat="1" x14ac:dyDescent="0.2">
      <c r="A160" s="75">
        <v>44452</v>
      </c>
      <c r="B160" s="76" t="s">
        <v>27</v>
      </c>
      <c r="C160" s="5">
        <v>60</v>
      </c>
      <c r="D160" s="3">
        <v>100</v>
      </c>
      <c r="E160" s="81">
        <v>12.5</v>
      </c>
      <c r="F160" s="3">
        <v>106.25500000000001</v>
      </c>
      <c r="G160" s="81">
        <v>0.6</v>
      </c>
      <c r="H160" s="5">
        <v>140</v>
      </c>
      <c r="I160" s="2">
        <v>27800</v>
      </c>
      <c r="J160" s="2">
        <v>27700</v>
      </c>
      <c r="K160" s="2">
        <v>32100</v>
      </c>
      <c r="L160" s="2">
        <f t="shared" si="319"/>
        <v>29200</v>
      </c>
      <c r="M160" s="2">
        <v>20000</v>
      </c>
      <c r="N160" s="80">
        <f t="shared" si="320"/>
        <v>0.68493150684931503</v>
      </c>
      <c r="O160" s="2">
        <v>23200</v>
      </c>
      <c r="P160" s="95">
        <v>22400</v>
      </c>
      <c r="Q160" s="2">
        <v>21200</v>
      </c>
      <c r="R160" s="2">
        <f t="shared" si="321"/>
        <v>22266.666666666668</v>
      </c>
      <c r="S160" s="2">
        <v>20000</v>
      </c>
      <c r="T160" s="80">
        <f t="shared" si="322"/>
        <v>0.89820359281437123</v>
      </c>
      <c r="U160" s="2">
        <v>5</v>
      </c>
      <c r="V160" s="2">
        <v>50</v>
      </c>
      <c r="W160" s="2">
        <v>5</v>
      </c>
      <c r="X160" s="2">
        <f t="shared" si="323"/>
        <v>13.698630136986301</v>
      </c>
      <c r="Y160" s="2">
        <f t="shared" si="324"/>
        <v>17.795042543515862</v>
      </c>
      <c r="Z160" s="13">
        <f t="shared" si="325"/>
        <v>37.295355549516664</v>
      </c>
      <c r="AA160" s="4">
        <f t="shared" si="326"/>
        <v>48.448088023581569</v>
      </c>
      <c r="AB160" s="2">
        <v>5</v>
      </c>
      <c r="AC160" s="2">
        <v>5</v>
      </c>
      <c r="AD160" s="2">
        <v>5</v>
      </c>
      <c r="AE160" s="2">
        <f t="shared" si="327"/>
        <v>4.4910179640718564</v>
      </c>
      <c r="AF160" s="2">
        <f t="shared" si="328"/>
        <v>0</v>
      </c>
      <c r="AG160" s="13">
        <f t="shared" si="329"/>
        <v>12.227070157700826</v>
      </c>
      <c r="AH160" s="4">
        <f t="shared" si="330"/>
        <v>0</v>
      </c>
    </row>
    <row r="161" spans="1:34" s="76" customFormat="1" x14ac:dyDescent="0.2">
      <c r="A161" s="75">
        <v>44454</v>
      </c>
      <c r="B161" s="76" t="s">
        <v>27</v>
      </c>
      <c r="C161" s="5">
        <v>60</v>
      </c>
      <c r="D161" s="3">
        <v>100</v>
      </c>
      <c r="E161" s="81">
        <v>12.5</v>
      </c>
      <c r="F161" s="3">
        <v>105.99899999999998</v>
      </c>
      <c r="G161" s="81">
        <v>0.6</v>
      </c>
      <c r="H161" s="5">
        <v>140</v>
      </c>
      <c r="I161" s="2">
        <v>33400</v>
      </c>
      <c r="J161" s="2">
        <v>37200</v>
      </c>
      <c r="K161" s="2" t="s">
        <v>2</v>
      </c>
      <c r="L161" s="2">
        <f t="shared" si="319"/>
        <v>35300</v>
      </c>
      <c r="M161" s="2">
        <v>20000</v>
      </c>
      <c r="N161" s="80">
        <f t="shared" si="320"/>
        <v>0.56657223796033995</v>
      </c>
      <c r="O161" s="2">
        <v>18100</v>
      </c>
      <c r="P161" s="95">
        <v>16900</v>
      </c>
      <c r="Q161" s="2">
        <v>18200</v>
      </c>
      <c r="R161" s="2">
        <f t="shared" si="321"/>
        <v>17733.333333333332</v>
      </c>
      <c r="S161" s="2">
        <v>20000</v>
      </c>
      <c r="T161" s="80">
        <f t="shared" si="322"/>
        <v>1.1278195488721805</v>
      </c>
      <c r="U161" s="2">
        <v>5</v>
      </c>
      <c r="V161" s="2">
        <v>50</v>
      </c>
      <c r="W161" s="2">
        <v>50</v>
      </c>
      <c r="X161" s="2">
        <f t="shared" si="323"/>
        <v>19.830028328611899</v>
      </c>
      <c r="Y161" s="2">
        <f t="shared" si="324"/>
        <v>14.719978534579694</v>
      </c>
      <c r="Z161" s="13">
        <f t="shared" si="325"/>
        <v>54.118849322620434</v>
      </c>
      <c r="AA161" s="4">
        <f t="shared" si="326"/>
        <v>40.17282714597561</v>
      </c>
      <c r="AB161" s="2">
        <v>0</v>
      </c>
      <c r="AC161" s="2">
        <v>5</v>
      </c>
      <c r="AD161" s="2">
        <v>5</v>
      </c>
      <c r="AE161" s="2">
        <f t="shared" si="327"/>
        <v>3.759398496240602</v>
      </c>
      <c r="AF161" s="2">
        <f t="shared" si="328"/>
        <v>3.2557346006933785</v>
      </c>
      <c r="AG161" s="13">
        <f t="shared" si="329"/>
        <v>10.259910746984433</v>
      </c>
      <c r="AH161" s="4">
        <f t="shared" si="330"/>
        <v>8.8853433474494938</v>
      </c>
    </row>
    <row r="162" spans="1:34" s="76" customFormat="1" x14ac:dyDescent="0.2">
      <c r="A162" s="75">
        <v>44456</v>
      </c>
      <c r="B162" s="76" t="s">
        <v>27</v>
      </c>
      <c r="C162" s="5">
        <v>60</v>
      </c>
      <c r="D162" s="3">
        <v>100</v>
      </c>
      <c r="E162" s="81">
        <v>12.5</v>
      </c>
      <c r="F162" s="3">
        <v>104.316</v>
      </c>
      <c r="G162" s="81">
        <v>0.6</v>
      </c>
      <c r="H162" s="5">
        <v>140</v>
      </c>
      <c r="I162" s="2">
        <v>20400</v>
      </c>
      <c r="J162" s="2">
        <v>20300</v>
      </c>
      <c r="K162" s="2">
        <v>24200</v>
      </c>
      <c r="L162" s="2">
        <f t="shared" si="319"/>
        <v>21633.333333333332</v>
      </c>
      <c r="M162" s="2">
        <v>20000</v>
      </c>
      <c r="N162" s="80">
        <f t="shared" si="320"/>
        <v>0.92449922958397535</v>
      </c>
      <c r="O162" s="2">
        <v>25300</v>
      </c>
      <c r="P162" s="95">
        <v>25600</v>
      </c>
      <c r="Q162" s="2">
        <v>25900</v>
      </c>
      <c r="R162" s="2">
        <f t="shared" si="321"/>
        <v>25600</v>
      </c>
      <c r="S162" s="2">
        <v>20000</v>
      </c>
      <c r="T162" s="80">
        <f t="shared" si="322"/>
        <v>0.78125</v>
      </c>
      <c r="U162" s="2">
        <v>5</v>
      </c>
      <c r="V162" s="2">
        <v>5</v>
      </c>
      <c r="W162" s="2">
        <v>5</v>
      </c>
      <c r="X162" s="2">
        <f t="shared" si="323"/>
        <v>4.6224961479198772</v>
      </c>
      <c r="Y162" s="2">
        <f t="shared" si="324"/>
        <v>0</v>
      </c>
      <c r="Z162" s="13">
        <f t="shared" si="325"/>
        <v>12.818954905613372</v>
      </c>
      <c r="AA162" s="4">
        <f t="shared" si="326"/>
        <v>0</v>
      </c>
      <c r="AB162" s="2">
        <v>0</v>
      </c>
      <c r="AC162" s="2">
        <v>0</v>
      </c>
      <c r="AD162" s="2">
        <v>5</v>
      </c>
      <c r="AE162" s="2">
        <f t="shared" si="327"/>
        <v>1.3020833333333335</v>
      </c>
      <c r="AF162" s="2">
        <f t="shared" si="328"/>
        <v>2.2552744890219754</v>
      </c>
      <c r="AG162" s="13">
        <f t="shared" si="329"/>
        <v>3.6108948497148776</v>
      </c>
      <c r="AH162" s="4">
        <f t="shared" si="330"/>
        <v>6.2542533404949516</v>
      </c>
    </row>
    <row r="163" spans="1:34" s="76" customFormat="1" x14ac:dyDescent="0.2">
      <c r="A163" s="75">
        <v>44459</v>
      </c>
      <c r="B163" s="76" t="s">
        <v>27</v>
      </c>
      <c r="C163" s="5">
        <v>60</v>
      </c>
      <c r="D163" s="3">
        <v>100</v>
      </c>
      <c r="E163" s="81">
        <v>12.5</v>
      </c>
      <c r="F163" s="3">
        <v>104.60599999999999</v>
      </c>
      <c r="G163" s="81">
        <v>0.6</v>
      </c>
      <c r="H163" s="5">
        <v>140</v>
      </c>
      <c r="I163" s="2">
        <v>24600</v>
      </c>
      <c r="J163" s="2">
        <v>23200</v>
      </c>
      <c r="K163" s="2">
        <v>29700</v>
      </c>
      <c r="L163" s="2">
        <f t="shared" si="319"/>
        <v>25833.333333333332</v>
      </c>
      <c r="M163" s="2">
        <v>20000</v>
      </c>
      <c r="N163" s="80">
        <f t="shared" si="320"/>
        <v>0.77419354838709686</v>
      </c>
      <c r="O163" s="2">
        <v>19400</v>
      </c>
      <c r="P163" s="95">
        <v>20500</v>
      </c>
      <c r="Q163" s="2">
        <v>25400</v>
      </c>
      <c r="R163" s="2">
        <f t="shared" si="321"/>
        <v>21766.666666666668</v>
      </c>
      <c r="S163" s="2">
        <v>20000</v>
      </c>
      <c r="T163" s="80">
        <f t="shared" si="322"/>
        <v>0.9188361408882082</v>
      </c>
      <c r="U163" s="2">
        <v>0</v>
      </c>
      <c r="V163" s="2">
        <v>0</v>
      </c>
      <c r="W163" s="2">
        <v>0</v>
      </c>
      <c r="X163" s="2">
        <f t="shared" si="323"/>
        <v>0</v>
      </c>
      <c r="Y163" s="2">
        <f t="shared" si="324"/>
        <v>0</v>
      </c>
      <c r="Z163" s="13">
        <f t="shared" si="325"/>
        <v>0</v>
      </c>
      <c r="AA163" s="4">
        <f t="shared" si="326"/>
        <v>0</v>
      </c>
      <c r="AB163" s="2">
        <v>0</v>
      </c>
      <c r="AC163" s="2">
        <v>0</v>
      </c>
      <c r="AD163" s="2">
        <v>0</v>
      </c>
      <c r="AE163" s="2">
        <f t="shared" si="327"/>
        <v>0</v>
      </c>
      <c r="AF163" s="2">
        <f t="shared" si="328"/>
        <v>0</v>
      </c>
      <c r="AG163" s="13">
        <f t="shared" si="329"/>
        <v>0</v>
      </c>
      <c r="AH163" s="4">
        <f t="shared" si="330"/>
        <v>0</v>
      </c>
    </row>
    <row r="164" spans="1:34" s="76" customFormat="1" x14ac:dyDescent="0.2">
      <c r="A164" s="75">
        <v>44461</v>
      </c>
      <c r="B164" s="76" t="s">
        <v>27</v>
      </c>
      <c r="C164" s="5">
        <v>60</v>
      </c>
      <c r="D164" s="3">
        <v>100</v>
      </c>
      <c r="E164" s="81">
        <v>12.5</v>
      </c>
      <c r="F164" s="3">
        <v>106.72</v>
      </c>
      <c r="G164" s="81">
        <v>0.6</v>
      </c>
      <c r="H164" s="5">
        <v>140</v>
      </c>
      <c r="I164" s="2">
        <v>20100</v>
      </c>
      <c r="J164" s="2">
        <v>30800</v>
      </c>
      <c r="K164" s="2">
        <v>35200</v>
      </c>
      <c r="L164" s="2">
        <f t="shared" si="319"/>
        <v>28700</v>
      </c>
      <c r="M164" s="2">
        <v>20000</v>
      </c>
      <c r="N164" s="80">
        <f t="shared" si="320"/>
        <v>0.69686411149825789</v>
      </c>
      <c r="O164" s="2" t="s">
        <v>2</v>
      </c>
      <c r="P164" s="95">
        <v>20200</v>
      </c>
      <c r="Q164" s="2">
        <v>22400</v>
      </c>
      <c r="R164" s="2">
        <f t="shared" si="321"/>
        <v>21300</v>
      </c>
      <c r="S164" s="2">
        <v>20000</v>
      </c>
      <c r="T164" s="80">
        <f t="shared" si="322"/>
        <v>0.93896713615023475</v>
      </c>
      <c r="U164" s="2">
        <v>0</v>
      </c>
      <c r="V164" s="2">
        <v>0</v>
      </c>
      <c r="W164" s="2">
        <v>0</v>
      </c>
      <c r="X164" s="2">
        <f t="shared" si="323"/>
        <v>0</v>
      </c>
      <c r="Y164" s="2">
        <f t="shared" si="324"/>
        <v>0</v>
      </c>
      <c r="Z164" s="13">
        <f t="shared" si="325"/>
        <v>0</v>
      </c>
      <c r="AA164" s="4">
        <f t="shared" si="326"/>
        <v>0</v>
      </c>
      <c r="AB164" s="2">
        <v>0</v>
      </c>
      <c r="AC164" s="2">
        <v>0</v>
      </c>
      <c r="AD164" s="2">
        <v>0</v>
      </c>
      <c r="AE164" s="2">
        <f t="shared" si="327"/>
        <v>0</v>
      </c>
      <c r="AF164" s="2">
        <f t="shared" si="328"/>
        <v>0</v>
      </c>
      <c r="AG164" s="13">
        <f t="shared" si="329"/>
        <v>0</v>
      </c>
      <c r="AH164" s="4">
        <f t="shared" si="330"/>
        <v>0</v>
      </c>
    </row>
    <row r="165" spans="1:34" s="76" customFormat="1" x14ac:dyDescent="0.2">
      <c r="A165" s="75">
        <v>44463</v>
      </c>
      <c r="B165" s="76" t="s">
        <v>27</v>
      </c>
      <c r="C165" s="5">
        <v>60</v>
      </c>
      <c r="D165" s="3">
        <v>100</v>
      </c>
      <c r="E165" s="81">
        <v>12.5</v>
      </c>
      <c r="F165" s="3">
        <v>106.35900000000001</v>
      </c>
      <c r="G165" s="81">
        <v>0.6</v>
      </c>
      <c r="H165" s="5">
        <v>140</v>
      </c>
      <c r="I165" s="2">
        <v>26900</v>
      </c>
      <c r="J165" s="2">
        <v>29000</v>
      </c>
      <c r="K165" s="2">
        <v>36400</v>
      </c>
      <c r="L165" s="2">
        <f t="shared" si="319"/>
        <v>30766.666666666668</v>
      </c>
      <c r="M165" s="2">
        <v>20000</v>
      </c>
      <c r="N165" s="80">
        <f t="shared" si="320"/>
        <v>0.65005417118093167</v>
      </c>
      <c r="O165" s="2">
        <v>19800</v>
      </c>
      <c r="P165" s="95">
        <v>21300</v>
      </c>
      <c r="Q165" s="2">
        <v>21600</v>
      </c>
      <c r="R165" s="2">
        <f t="shared" si="321"/>
        <v>20900</v>
      </c>
      <c r="S165" s="2">
        <v>20000</v>
      </c>
      <c r="T165" s="80">
        <f t="shared" si="322"/>
        <v>0.9569377990430622</v>
      </c>
      <c r="U165" s="2">
        <v>0</v>
      </c>
      <c r="V165" s="2">
        <v>0</v>
      </c>
      <c r="W165" s="2">
        <v>0</v>
      </c>
      <c r="X165" s="2">
        <f t="shared" si="323"/>
        <v>0</v>
      </c>
      <c r="Y165" s="2">
        <f t="shared" si="324"/>
        <v>0</v>
      </c>
      <c r="Z165" s="13">
        <f t="shared" si="325"/>
        <v>0</v>
      </c>
      <c r="AA165" s="4">
        <f t="shared" si="326"/>
        <v>0</v>
      </c>
      <c r="AB165" s="2">
        <v>0</v>
      </c>
      <c r="AC165" s="2">
        <v>0</v>
      </c>
      <c r="AD165" s="2">
        <v>0</v>
      </c>
      <c r="AE165" s="2">
        <f t="shared" si="327"/>
        <v>0</v>
      </c>
      <c r="AF165" s="2">
        <f t="shared" si="328"/>
        <v>0</v>
      </c>
      <c r="AG165" s="13">
        <f t="shared" si="329"/>
        <v>0</v>
      </c>
      <c r="AH165" s="4">
        <f t="shared" si="330"/>
        <v>0</v>
      </c>
    </row>
    <row r="166" spans="1:34" s="76" customFormat="1" x14ac:dyDescent="0.2">
      <c r="A166" s="75">
        <v>44466</v>
      </c>
      <c r="B166" s="76" t="s">
        <v>27</v>
      </c>
      <c r="C166" s="5">
        <v>60</v>
      </c>
      <c r="D166" s="3">
        <v>100</v>
      </c>
      <c r="E166" s="81">
        <v>12.5</v>
      </c>
      <c r="F166" s="3">
        <v>98.030999999999992</v>
      </c>
      <c r="G166" s="81">
        <v>0.6</v>
      </c>
      <c r="H166" s="5">
        <v>140</v>
      </c>
      <c r="I166" s="2">
        <v>38900</v>
      </c>
      <c r="J166" s="2">
        <v>18300</v>
      </c>
      <c r="K166" s="2">
        <v>40700</v>
      </c>
      <c r="L166" s="2">
        <f t="shared" si="319"/>
        <v>32633.333333333332</v>
      </c>
      <c r="M166" s="2">
        <v>20000</v>
      </c>
      <c r="N166" s="80">
        <f t="shared" si="320"/>
        <v>0.61287027579162412</v>
      </c>
      <c r="O166" s="2">
        <v>1520</v>
      </c>
      <c r="P166" s="95">
        <v>20100</v>
      </c>
      <c r="Q166" s="2">
        <v>21000</v>
      </c>
      <c r="R166" s="2">
        <f t="shared" si="321"/>
        <v>14206.666666666666</v>
      </c>
      <c r="S166" s="2">
        <v>20000</v>
      </c>
      <c r="T166" s="80">
        <f t="shared" si="322"/>
        <v>1.4077897700610043</v>
      </c>
      <c r="U166" s="2">
        <v>0</v>
      </c>
      <c r="V166" s="2">
        <v>0</v>
      </c>
      <c r="W166" s="2">
        <v>0</v>
      </c>
      <c r="X166" s="2">
        <f t="shared" si="323"/>
        <v>0</v>
      </c>
      <c r="Y166" s="2">
        <f t="shared" si="324"/>
        <v>0</v>
      </c>
      <c r="Z166" s="13">
        <f t="shared" si="325"/>
        <v>0</v>
      </c>
      <c r="AA166" s="4">
        <f t="shared" si="326"/>
        <v>0</v>
      </c>
      <c r="AB166" s="2">
        <v>0</v>
      </c>
      <c r="AC166" s="2">
        <v>0</v>
      </c>
      <c r="AD166" s="2">
        <v>0</v>
      </c>
      <c r="AE166" s="2">
        <f t="shared" si="327"/>
        <v>0</v>
      </c>
      <c r="AF166" s="2">
        <f t="shared" si="328"/>
        <v>0</v>
      </c>
      <c r="AG166" s="13">
        <f t="shared" si="329"/>
        <v>0</v>
      </c>
      <c r="AH166" s="4">
        <f t="shared" si="330"/>
        <v>0</v>
      </c>
    </row>
    <row r="167" spans="1:34" s="76" customFormat="1" x14ac:dyDescent="0.2">
      <c r="A167" s="75">
        <v>44468</v>
      </c>
      <c r="B167" s="76" t="s">
        <v>27</v>
      </c>
      <c r="C167" s="5">
        <v>60</v>
      </c>
      <c r="D167" s="3">
        <v>100</v>
      </c>
      <c r="E167" s="81">
        <v>12.5</v>
      </c>
      <c r="F167" s="3">
        <v>105.97499999999998</v>
      </c>
      <c r="G167" s="81">
        <v>0.6</v>
      </c>
      <c r="H167" s="5">
        <v>140</v>
      </c>
      <c r="I167" s="2">
        <v>16000</v>
      </c>
      <c r="J167" s="2">
        <v>18700</v>
      </c>
      <c r="K167" s="2">
        <v>24000</v>
      </c>
      <c r="L167" s="2">
        <f t="shared" si="319"/>
        <v>19566.666666666668</v>
      </c>
      <c r="M167" s="2">
        <v>20000</v>
      </c>
      <c r="N167" s="80">
        <f t="shared" si="320"/>
        <v>1.0221465076660987</v>
      </c>
      <c r="O167" s="2">
        <v>18400</v>
      </c>
      <c r="P167" s="95">
        <v>18700</v>
      </c>
      <c r="Q167" s="2">
        <v>18100</v>
      </c>
      <c r="R167" s="2">
        <f t="shared" si="321"/>
        <v>18400</v>
      </c>
      <c r="S167" s="2">
        <v>20000</v>
      </c>
      <c r="T167" s="80">
        <f t="shared" si="322"/>
        <v>1.0869565217391304</v>
      </c>
      <c r="U167" s="2">
        <v>0</v>
      </c>
      <c r="V167" s="2">
        <v>0</v>
      </c>
      <c r="W167" s="2">
        <v>0</v>
      </c>
      <c r="X167" s="2">
        <f t="shared" si="323"/>
        <v>0</v>
      </c>
      <c r="Y167" s="2">
        <f t="shared" si="324"/>
        <v>0</v>
      </c>
      <c r="Z167" s="13">
        <f t="shared" si="325"/>
        <v>0</v>
      </c>
      <c r="AA167" s="4">
        <f t="shared" si="326"/>
        <v>0</v>
      </c>
      <c r="AB167" s="2">
        <v>0</v>
      </c>
      <c r="AC167" s="2">
        <v>0</v>
      </c>
      <c r="AD167" s="2">
        <v>0</v>
      </c>
      <c r="AE167" s="2">
        <f t="shared" si="327"/>
        <v>0</v>
      </c>
      <c r="AF167" s="2">
        <f t="shared" si="328"/>
        <v>0</v>
      </c>
      <c r="AG167" s="13">
        <f t="shared" si="329"/>
        <v>0</v>
      </c>
      <c r="AH167" s="4">
        <f t="shared" si="330"/>
        <v>0</v>
      </c>
    </row>
    <row r="168" spans="1:34" s="76" customFormat="1" x14ac:dyDescent="0.2">
      <c r="A168" s="75">
        <v>44470</v>
      </c>
      <c r="B168" s="76" t="s">
        <v>27</v>
      </c>
      <c r="C168" s="5">
        <v>60</v>
      </c>
      <c r="D168" s="3">
        <v>100</v>
      </c>
      <c r="E168" s="81">
        <v>12.5</v>
      </c>
      <c r="F168" s="3">
        <v>104.95699999999999</v>
      </c>
      <c r="G168" s="81">
        <v>0.6</v>
      </c>
      <c r="H168" s="5">
        <v>140</v>
      </c>
      <c r="I168" s="2">
        <v>20600</v>
      </c>
      <c r="J168" s="2">
        <v>22500</v>
      </c>
      <c r="K168" s="2">
        <v>25100</v>
      </c>
      <c r="L168" s="2">
        <f t="shared" si="319"/>
        <v>22733.333333333332</v>
      </c>
      <c r="M168" s="2">
        <v>20000</v>
      </c>
      <c r="N168" s="80">
        <f t="shared" si="320"/>
        <v>0.87976539589442815</v>
      </c>
      <c r="O168" s="2">
        <v>18602</v>
      </c>
      <c r="P168" s="95" t="s">
        <v>2</v>
      </c>
      <c r="Q168" s="2">
        <v>20302</v>
      </c>
      <c r="R168" s="2">
        <f t="shared" si="321"/>
        <v>19452</v>
      </c>
      <c r="S168" s="2">
        <v>20000</v>
      </c>
      <c r="T168" s="80">
        <f t="shared" si="322"/>
        <v>1.0281719103434095</v>
      </c>
      <c r="U168" s="2">
        <v>0</v>
      </c>
      <c r="V168" s="2">
        <v>0</v>
      </c>
      <c r="W168" s="2">
        <v>0</v>
      </c>
      <c r="X168" s="2">
        <f t="shared" si="323"/>
        <v>0</v>
      </c>
      <c r="Y168" s="2">
        <f t="shared" si="324"/>
        <v>0</v>
      </c>
      <c r="Z168" s="13">
        <f t="shared" si="325"/>
        <v>0</v>
      </c>
      <c r="AA168" s="4">
        <f t="shared" si="326"/>
        <v>0</v>
      </c>
      <c r="AB168" s="2">
        <v>0</v>
      </c>
      <c r="AC168" s="2">
        <v>0</v>
      </c>
      <c r="AD168" s="2">
        <v>0</v>
      </c>
      <c r="AE168" s="2">
        <f t="shared" si="327"/>
        <v>0</v>
      </c>
      <c r="AF168" s="2">
        <f t="shared" si="328"/>
        <v>0</v>
      </c>
      <c r="AG168" s="13">
        <f t="shared" si="329"/>
        <v>0</v>
      </c>
      <c r="AH168" s="4">
        <f t="shared" si="330"/>
        <v>0</v>
      </c>
    </row>
    <row r="169" spans="1:34" s="91" customFormat="1" ht="16" thickBot="1" x14ac:dyDescent="0.25">
      <c r="A169" s="82"/>
      <c r="B169" s="83"/>
      <c r="C169" s="84"/>
      <c r="D169" s="85"/>
      <c r="E169" s="86"/>
      <c r="F169" s="85"/>
      <c r="G169" s="86"/>
      <c r="H169" s="84"/>
      <c r="I169" s="87"/>
      <c r="J169" s="87"/>
      <c r="K169" s="88"/>
      <c r="L169" s="87"/>
      <c r="M169" s="87"/>
      <c r="N169" s="89"/>
      <c r="O169" s="87"/>
      <c r="P169" s="87"/>
      <c r="Q169" s="87"/>
      <c r="R169" s="87"/>
      <c r="S169" s="87"/>
      <c r="T169" s="89"/>
      <c r="U169" s="87"/>
      <c r="V169" s="87"/>
      <c r="W169" s="87"/>
      <c r="X169" s="87"/>
      <c r="Y169" s="87"/>
      <c r="Z169" s="13"/>
      <c r="AA169" s="90"/>
      <c r="AB169" s="87"/>
      <c r="AC169" s="87"/>
      <c r="AD169" s="87"/>
      <c r="AE169" s="87"/>
      <c r="AF169" s="87"/>
      <c r="AG169" s="13"/>
      <c r="AH169" s="90"/>
    </row>
    <row r="170" spans="1:34" s="23" customFormat="1" x14ac:dyDescent="0.2">
      <c r="A170" s="24"/>
      <c r="B170" s="18"/>
      <c r="C170" s="5"/>
      <c r="D170" s="3"/>
      <c r="E170" s="1"/>
      <c r="F170" s="3"/>
      <c r="G170" s="1"/>
      <c r="H170" s="5"/>
      <c r="I170" s="10"/>
      <c r="J170" s="2"/>
      <c r="K170" s="25"/>
      <c r="L170" s="10"/>
      <c r="M170" s="10"/>
      <c r="N170" s="17"/>
      <c r="O170" s="10"/>
      <c r="P170" s="10"/>
      <c r="Q170" s="10"/>
      <c r="R170" s="10"/>
      <c r="S170" s="10"/>
      <c r="T170" s="17"/>
      <c r="U170" s="2"/>
      <c r="V170" s="2"/>
      <c r="W170" s="2"/>
      <c r="X170" s="2"/>
      <c r="Y170" s="2"/>
      <c r="Z170" s="13"/>
      <c r="AA170" s="4"/>
      <c r="AB170" s="2"/>
      <c r="AC170" s="2"/>
      <c r="AD170" s="2"/>
      <c r="AE170" s="2"/>
      <c r="AF170" s="2"/>
      <c r="AG170" s="13"/>
      <c r="AH170" s="4"/>
    </row>
    <row r="171" spans="1:34" s="91" customFormat="1" ht="16" thickBot="1" x14ac:dyDescent="0.25">
      <c r="A171" s="82"/>
      <c r="B171" s="83"/>
      <c r="C171" s="84"/>
      <c r="D171" s="85"/>
      <c r="E171" s="86"/>
      <c r="F171" s="85"/>
      <c r="G171" s="86"/>
      <c r="H171" s="84"/>
      <c r="I171" s="92"/>
      <c r="J171" s="87"/>
      <c r="K171" s="88"/>
      <c r="L171" s="87"/>
      <c r="M171" s="87"/>
      <c r="N171" s="89"/>
      <c r="O171" s="92"/>
      <c r="P171" s="87"/>
      <c r="Q171" s="87"/>
      <c r="R171" s="87"/>
      <c r="S171" s="87"/>
      <c r="T171" s="89"/>
      <c r="U171" s="87"/>
      <c r="V171" s="87"/>
      <c r="W171" s="87"/>
      <c r="X171" s="87"/>
      <c r="Y171" s="87"/>
      <c r="Z171" s="13"/>
      <c r="AA171" s="90"/>
      <c r="AB171" s="87"/>
      <c r="AC171" s="87"/>
      <c r="AD171" s="87"/>
      <c r="AE171" s="87"/>
      <c r="AF171" s="87"/>
      <c r="AG171" s="13"/>
      <c r="AH171" s="90"/>
    </row>
    <row r="172" spans="1:34" s="78" customFormat="1" x14ac:dyDescent="0.2">
      <c r="A172" s="79">
        <v>44246</v>
      </c>
      <c r="B172" s="77" t="s">
        <v>29</v>
      </c>
      <c r="C172" s="5">
        <v>100</v>
      </c>
      <c r="D172" s="9">
        <v>100</v>
      </c>
      <c r="E172" s="16">
        <v>12.5</v>
      </c>
      <c r="F172" s="9">
        <v>93.112000000000009</v>
      </c>
      <c r="G172" s="16">
        <v>0.6</v>
      </c>
      <c r="H172" s="5">
        <v>140</v>
      </c>
      <c r="I172" s="10">
        <v>22400</v>
      </c>
      <c r="J172" s="10">
        <v>20500</v>
      </c>
      <c r="K172" s="27">
        <v>26700</v>
      </c>
      <c r="L172" s="10">
        <f t="shared" ref="L172:L173" si="331">AVERAGE(I172:K172)</f>
        <v>23200</v>
      </c>
      <c r="M172" s="10">
        <v>20000</v>
      </c>
      <c r="N172" s="80">
        <f t="shared" ref="N172:N173" si="332">M172/L172</f>
        <v>0.86206896551724133</v>
      </c>
      <c r="O172" s="10">
        <v>19700</v>
      </c>
      <c r="P172" s="10">
        <v>20800</v>
      </c>
      <c r="Q172" s="10">
        <v>19600</v>
      </c>
      <c r="R172" s="10">
        <f t="shared" ref="R172:R173" si="333">AVERAGE(O172:Q172)</f>
        <v>20033.333333333332</v>
      </c>
      <c r="S172" s="10">
        <v>20000</v>
      </c>
      <c r="T172" s="80">
        <f t="shared" ref="T172:T173" si="334">S172/R172</f>
        <v>0.9983361064891848</v>
      </c>
      <c r="U172" s="10">
        <v>0</v>
      </c>
      <c r="V172" s="10">
        <v>0</v>
      </c>
      <c r="W172" s="10">
        <v>0</v>
      </c>
      <c r="X172" s="2">
        <f t="shared" ref="X172" si="335">AVERAGE(U172:W172)*N172</f>
        <v>0</v>
      </c>
      <c r="Y172" s="2">
        <f t="shared" ref="Y172" si="336">STDEV(U172:W172)*N172</f>
        <v>0</v>
      </c>
      <c r="Z172" s="13">
        <f t="shared" ref="Z172" si="337">IFERROR(((X172*$C172*($G172*1000/$H172)/$F172)*($D172+$E172))/$D172,0)</f>
        <v>0</v>
      </c>
      <c r="AA172" s="4">
        <f t="shared" ref="AA172" si="338">((Y172*$C172*($G172*1000/$H172)/$F172)*($D172+$E172))/$D172</f>
        <v>0</v>
      </c>
      <c r="AB172" s="10">
        <v>0</v>
      </c>
      <c r="AC172" s="10">
        <v>0</v>
      </c>
      <c r="AD172" s="10">
        <v>0</v>
      </c>
      <c r="AE172" s="2">
        <f t="shared" ref="AE172" si="339">AVERAGE(AB172:AD172)*T172</f>
        <v>0</v>
      </c>
      <c r="AF172" s="2">
        <f t="shared" ref="AF172" si="340">STDEV(AB172:AD172)*T172</f>
        <v>0</v>
      </c>
      <c r="AG172" s="13">
        <f t="shared" ref="AG172" si="341">IFERROR(((AE172*$C172*($G172*1000/$H172)/$F172)*($D172+$E172))/$D172,0)</f>
        <v>0</v>
      </c>
      <c r="AH172" s="4">
        <f t="shared" ref="AH172" si="342">((AF172*$C172*($G172*1000/$H172)/$F172)*($D172+$E172))/$D172</f>
        <v>0</v>
      </c>
    </row>
    <row r="173" spans="1:34" s="78" customFormat="1" x14ac:dyDescent="0.2">
      <c r="A173" s="79">
        <v>44249</v>
      </c>
      <c r="B173" s="77" t="s">
        <v>29</v>
      </c>
      <c r="C173" s="5">
        <v>100</v>
      </c>
      <c r="D173" s="9">
        <v>100</v>
      </c>
      <c r="E173" s="16">
        <v>12.5</v>
      </c>
      <c r="F173" s="9">
        <v>105.97200000000001</v>
      </c>
      <c r="G173" s="16">
        <v>0.6</v>
      </c>
      <c r="H173" s="5">
        <v>140</v>
      </c>
      <c r="I173" s="10">
        <v>21400</v>
      </c>
      <c r="J173" s="10">
        <v>21400</v>
      </c>
      <c r="K173" s="27">
        <v>24400</v>
      </c>
      <c r="L173" s="10">
        <f t="shared" si="331"/>
        <v>22400</v>
      </c>
      <c r="M173" s="10">
        <v>20000</v>
      </c>
      <c r="N173" s="80">
        <f t="shared" si="332"/>
        <v>0.8928571428571429</v>
      </c>
      <c r="O173" s="10">
        <v>23400</v>
      </c>
      <c r="P173" s="10">
        <v>23200</v>
      </c>
      <c r="Q173" s="10">
        <v>27200</v>
      </c>
      <c r="R173" s="10">
        <f t="shared" si="333"/>
        <v>24600</v>
      </c>
      <c r="S173" s="10">
        <v>20000</v>
      </c>
      <c r="T173" s="80">
        <f t="shared" si="334"/>
        <v>0.81300813008130079</v>
      </c>
      <c r="U173" s="10">
        <v>0</v>
      </c>
      <c r="V173" s="10">
        <v>0</v>
      </c>
      <c r="W173" s="10">
        <v>0</v>
      </c>
      <c r="X173" s="2">
        <f t="shared" ref="X173:X212" si="343">AVERAGE(U173:W173)*N173</f>
        <v>0</v>
      </c>
      <c r="Y173" s="2">
        <f t="shared" ref="Y173:Y212" si="344">STDEV(U173:W173)*N173</f>
        <v>0</v>
      </c>
      <c r="Z173" s="13">
        <f t="shared" ref="Z173:Z212" si="345">IFERROR(((X173*$C173*($G173*1000/$H173)/$F173)*($D173+$E173))/$D173,0)</f>
        <v>0</v>
      </c>
      <c r="AA173" s="4">
        <f t="shared" ref="AA173:AA212" si="346">((Y173*$C173*($G173*1000/$H173)/$F173)*($D173+$E173))/$D173</f>
        <v>0</v>
      </c>
      <c r="AB173" s="10">
        <v>0</v>
      </c>
      <c r="AC173" s="10">
        <v>0</v>
      </c>
      <c r="AD173" s="10">
        <v>0</v>
      </c>
      <c r="AE173" s="2">
        <f t="shared" ref="AE173:AE212" si="347">AVERAGE(AB173:AD173)*T173</f>
        <v>0</v>
      </c>
      <c r="AF173" s="2">
        <f t="shared" ref="AF173:AF212" si="348">STDEV(AB173:AD173)*T173</f>
        <v>0</v>
      </c>
      <c r="AG173" s="13">
        <f t="shared" ref="AG173:AG212" si="349">IFERROR(((AE173*$C173*($G173*1000/$H173)/$F173)*($D173+$E173))/$D173,0)</f>
        <v>0</v>
      </c>
      <c r="AH173" s="4">
        <f t="shared" ref="AH173:AH212" si="350">((AF173*$C173*($G173*1000/$H173)/$F173)*($D173+$E173))/$D173</f>
        <v>0</v>
      </c>
    </row>
    <row r="174" spans="1:34" s="78" customFormat="1" x14ac:dyDescent="0.2">
      <c r="A174" s="79">
        <v>44251</v>
      </c>
      <c r="B174" s="77" t="s">
        <v>29</v>
      </c>
      <c r="C174" s="5">
        <v>100</v>
      </c>
      <c r="D174" s="9">
        <v>100</v>
      </c>
      <c r="E174" s="16">
        <v>12.5</v>
      </c>
      <c r="F174" s="9">
        <v>93.612000000000009</v>
      </c>
      <c r="G174" s="16">
        <v>0.6</v>
      </c>
      <c r="H174" s="5">
        <v>140</v>
      </c>
      <c r="I174" s="10">
        <v>21400</v>
      </c>
      <c r="J174" s="10">
        <v>21400</v>
      </c>
      <c r="K174" s="27">
        <v>24400</v>
      </c>
      <c r="L174" s="10">
        <f t="shared" ref="L174" si="351">AVERAGE(I174:K174)</f>
        <v>22400</v>
      </c>
      <c r="M174" s="10">
        <v>20000</v>
      </c>
      <c r="N174" s="80">
        <f t="shared" ref="N174" si="352">M174/L174</f>
        <v>0.8928571428571429</v>
      </c>
      <c r="O174" s="10">
        <v>23400</v>
      </c>
      <c r="P174" s="10">
        <v>23200</v>
      </c>
      <c r="Q174" s="10">
        <v>27200</v>
      </c>
      <c r="R174" s="10">
        <f t="shared" ref="R174" si="353">AVERAGE(O174:Q174)</f>
        <v>24600</v>
      </c>
      <c r="S174" s="10">
        <v>20000</v>
      </c>
      <c r="T174" s="80">
        <f t="shared" ref="T174" si="354">S174/R174</f>
        <v>0.81300813008130079</v>
      </c>
      <c r="U174" s="10">
        <v>0</v>
      </c>
      <c r="V174" s="10">
        <v>0</v>
      </c>
      <c r="W174" s="10">
        <v>0</v>
      </c>
      <c r="X174" s="2">
        <f t="shared" si="343"/>
        <v>0</v>
      </c>
      <c r="Y174" s="2">
        <f t="shared" si="344"/>
        <v>0</v>
      </c>
      <c r="Z174" s="13">
        <f t="shared" si="345"/>
        <v>0</v>
      </c>
      <c r="AA174" s="4">
        <f t="shared" si="346"/>
        <v>0</v>
      </c>
      <c r="AB174" s="10">
        <v>0</v>
      </c>
      <c r="AC174" s="10">
        <v>0</v>
      </c>
      <c r="AD174" s="10">
        <v>0</v>
      </c>
      <c r="AE174" s="2">
        <f t="shared" si="347"/>
        <v>0</v>
      </c>
      <c r="AF174" s="2">
        <f t="shared" si="348"/>
        <v>0</v>
      </c>
      <c r="AG174" s="13">
        <f t="shared" si="349"/>
        <v>0</v>
      </c>
      <c r="AH174" s="4">
        <f t="shared" si="350"/>
        <v>0</v>
      </c>
    </row>
    <row r="175" spans="1:34" s="78" customFormat="1" x14ac:dyDescent="0.2">
      <c r="A175" s="79">
        <v>44253</v>
      </c>
      <c r="B175" s="77" t="s">
        <v>29</v>
      </c>
      <c r="C175" s="5">
        <v>100</v>
      </c>
      <c r="D175" s="9">
        <v>100</v>
      </c>
      <c r="E175" s="16">
        <v>12.5</v>
      </c>
      <c r="F175" s="9">
        <v>98.929000000000016</v>
      </c>
      <c r="G175" s="16">
        <v>0.6</v>
      </c>
      <c r="H175" s="5">
        <v>140</v>
      </c>
      <c r="I175" s="10">
        <v>25400</v>
      </c>
      <c r="J175" s="10">
        <v>24000</v>
      </c>
      <c r="K175" s="27">
        <v>27800</v>
      </c>
      <c r="L175" s="10">
        <f t="shared" ref="L175:L177" si="355">AVERAGE(I175:K175)</f>
        <v>25733.333333333332</v>
      </c>
      <c r="M175" s="10">
        <v>20000</v>
      </c>
      <c r="N175" s="80">
        <f t="shared" ref="N175:N177" si="356">M175/L175</f>
        <v>0.77720207253886009</v>
      </c>
      <c r="O175" s="10">
        <v>22000</v>
      </c>
      <c r="P175" s="10">
        <v>22600</v>
      </c>
      <c r="Q175" s="10">
        <v>21100</v>
      </c>
      <c r="R175" s="10">
        <f t="shared" ref="R175:R177" si="357">AVERAGE(O175:Q175)</f>
        <v>21900</v>
      </c>
      <c r="S175" s="10">
        <v>20000</v>
      </c>
      <c r="T175" s="80">
        <f t="shared" ref="T175:T177" si="358">S175/R175</f>
        <v>0.91324200913242004</v>
      </c>
      <c r="U175" s="10">
        <v>0</v>
      </c>
      <c r="V175" s="10">
        <v>0</v>
      </c>
      <c r="W175" s="10">
        <v>0</v>
      </c>
      <c r="X175" s="2">
        <f t="shared" si="343"/>
        <v>0</v>
      </c>
      <c r="Y175" s="2">
        <f t="shared" si="344"/>
        <v>0</v>
      </c>
      <c r="Z175" s="13">
        <f t="shared" si="345"/>
        <v>0</v>
      </c>
      <c r="AA175" s="4">
        <f t="shared" si="346"/>
        <v>0</v>
      </c>
      <c r="AB175" s="10">
        <v>0</v>
      </c>
      <c r="AC175" s="10">
        <v>0</v>
      </c>
      <c r="AD175" s="10">
        <v>0</v>
      </c>
      <c r="AE175" s="2">
        <f t="shared" si="347"/>
        <v>0</v>
      </c>
      <c r="AF175" s="2">
        <f t="shared" si="348"/>
        <v>0</v>
      </c>
      <c r="AG175" s="13">
        <f t="shared" si="349"/>
        <v>0</v>
      </c>
      <c r="AH175" s="4">
        <f t="shared" si="350"/>
        <v>0</v>
      </c>
    </row>
    <row r="176" spans="1:34" s="78" customFormat="1" x14ac:dyDescent="0.2">
      <c r="A176" s="79">
        <v>44256</v>
      </c>
      <c r="B176" s="77" t="s">
        <v>29</v>
      </c>
      <c r="C176" s="5">
        <v>100</v>
      </c>
      <c r="D176" s="9">
        <v>100</v>
      </c>
      <c r="E176" s="16">
        <v>12.5</v>
      </c>
      <c r="F176" s="9">
        <v>102.536</v>
      </c>
      <c r="G176" s="16">
        <v>0.6</v>
      </c>
      <c r="H176" s="5">
        <v>140</v>
      </c>
      <c r="I176" s="10">
        <v>36100</v>
      </c>
      <c r="J176" s="10">
        <v>25600</v>
      </c>
      <c r="K176" s="27">
        <v>39900</v>
      </c>
      <c r="L176" s="10">
        <f t="shared" si="355"/>
        <v>33866.666666666664</v>
      </c>
      <c r="M176" s="10">
        <v>20000</v>
      </c>
      <c r="N176" s="80">
        <f t="shared" si="356"/>
        <v>0.59055118110236227</v>
      </c>
      <c r="O176" s="10">
        <v>27100</v>
      </c>
      <c r="P176" s="10">
        <v>29900</v>
      </c>
      <c r="Q176" s="10">
        <v>33300</v>
      </c>
      <c r="R176" s="10">
        <f t="shared" si="357"/>
        <v>30100</v>
      </c>
      <c r="S176" s="10">
        <v>20000</v>
      </c>
      <c r="T176" s="80">
        <f t="shared" si="358"/>
        <v>0.66445182724252494</v>
      </c>
      <c r="U176" s="10">
        <v>0</v>
      </c>
      <c r="V176" s="10">
        <v>0</v>
      </c>
      <c r="W176" s="10">
        <v>0</v>
      </c>
      <c r="X176" s="2">
        <f t="shared" si="343"/>
        <v>0</v>
      </c>
      <c r="Y176" s="2">
        <f t="shared" si="344"/>
        <v>0</v>
      </c>
      <c r="Z176" s="13">
        <f t="shared" si="345"/>
        <v>0</v>
      </c>
      <c r="AA176" s="4">
        <f t="shared" si="346"/>
        <v>0</v>
      </c>
      <c r="AB176" s="10">
        <v>0</v>
      </c>
      <c r="AC176" s="10">
        <v>0</v>
      </c>
      <c r="AD176" s="10">
        <v>0</v>
      </c>
      <c r="AE176" s="2">
        <f t="shared" si="347"/>
        <v>0</v>
      </c>
      <c r="AF176" s="2">
        <f t="shared" si="348"/>
        <v>0</v>
      </c>
      <c r="AG176" s="13">
        <f t="shared" si="349"/>
        <v>0</v>
      </c>
      <c r="AH176" s="4">
        <f t="shared" si="350"/>
        <v>0</v>
      </c>
    </row>
    <row r="177" spans="1:34" s="78" customFormat="1" x14ac:dyDescent="0.2">
      <c r="A177" s="79">
        <v>44258</v>
      </c>
      <c r="B177" s="77" t="s">
        <v>29</v>
      </c>
      <c r="C177" s="5">
        <v>100</v>
      </c>
      <c r="D177" s="9">
        <v>100</v>
      </c>
      <c r="E177" s="16">
        <v>12.5</v>
      </c>
      <c r="F177" s="9">
        <v>100.71600000000001</v>
      </c>
      <c r="G177" s="16">
        <v>0.6</v>
      </c>
      <c r="H177" s="5">
        <v>140</v>
      </c>
      <c r="I177" s="10">
        <v>36100</v>
      </c>
      <c r="J177" s="10">
        <v>25600</v>
      </c>
      <c r="K177" s="27">
        <v>39900</v>
      </c>
      <c r="L177" s="10">
        <f t="shared" si="355"/>
        <v>33866.666666666664</v>
      </c>
      <c r="M177" s="10">
        <v>20000</v>
      </c>
      <c r="N177" s="80">
        <f t="shared" si="356"/>
        <v>0.59055118110236227</v>
      </c>
      <c r="O177" s="10">
        <v>27100</v>
      </c>
      <c r="P177" s="10">
        <v>29900</v>
      </c>
      <c r="Q177" s="10">
        <v>33300</v>
      </c>
      <c r="R177" s="10">
        <f t="shared" si="357"/>
        <v>30100</v>
      </c>
      <c r="S177" s="10">
        <v>20000</v>
      </c>
      <c r="T177" s="80">
        <f t="shared" si="358"/>
        <v>0.66445182724252494</v>
      </c>
      <c r="U177" s="10">
        <v>500</v>
      </c>
      <c r="V177" s="10">
        <v>500</v>
      </c>
      <c r="W177" s="10">
        <v>500</v>
      </c>
      <c r="X177" s="2">
        <f t="shared" si="343"/>
        <v>295.27559055118115</v>
      </c>
      <c r="Y177" s="2">
        <f t="shared" si="344"/>
        <v>0</v>
      </c>
      <c r="Z177" s="13">
        <f t="shared" si="345"/>
        <v>1413.5292989484381</v>
      </c>
      <c r="AA177" s="4">
        <f t="shared" si="346"/>
        <v>0</v>
      </c>
      <c r="AB177" s="10">
        <v>500</v>
      </c>
      <c r="AC177" s="10">
        <v>500</v>
      </c>
      <c r="AD177" s="10">
        <v>500</v>
      </c>
      <c r="AE177" s="2">
        <f t="shared" si="347"/>
        <v>332.22591362126246</v>
      </c>
      <c r="AF177" s="2">
        <f t="shared" si="348"/>
        <v>0</v>
      </c>
      <c r="AG177" s="13">
        <f t="shared" si="349"/>
        <v>1590.4161325931482</v>
      </c>
      <c r="AH177" s="4">
        <f t="shared" si="350"/>
        <v>0</v>
      </c>
    </row>
    <row r="178" spans="1:34" s="78" customFormat="1" x14ac:dyDescent="0.2">
      <c r="A178" s="79">
        <v>44260</v>
      </c>
      <c r="B178" s="77" t="s">
        <v>29</v>
      </c>
      <c r="C178" s="5">
        <v>100</v>
      </c>
      <c r="D178" s="9">
        <v>100</v>
      </c>
      <c r="E178" s="16">
        <v>12.5</v>
      </c>
      <c r="F178" s="9">
        <v>100.87199999999999</v>
      </c>
      <c r="G178" s="16">
        <v>0.6</v>
      </c>
      <c r="H178" s="5">
        <v>140</v>
      </c>
      <c r="I178" s="10">
        <v>26900</v>
      </c>
      <c r="J178" s="10">
        <v>23300</v>
      </c>
      <c r="K178" s="27">
        <v>32900</v>
      </c>
      <c r="L178" s="10">
        <f t="shared" ref="L178:L179" si="359">AVERAGE(I178:K178)</f>
        <v>27700</v>
      </c>
      <c r="M178" s="10">
        <v>20000</v>
      </c>
      <c r="N178" s="80">
        <f t="shared" ref="N178:N179" si="360">M178/L178</f>
        <v>0.72202166064981954</v>
      </c>
      <c r="O178" s="10">
        <v>22000</v>
      </c>
      <c r="P178" s="10">
        <v>24000</v>
      </c>
      <c r="Q178" s="10">
        <v>27800</v>
      </c>
      <c r="R178" s="10">
        <f t="shared" ref="R178:R179" si="361">AVERAGE(O178:Q178)</f>
        <v>24600</v>
      </c>
      <c r="S178" s="10">
        <v>20000</v>
      </c>
      <c r="T178" s="80">
        <f t="shared" ref="T178:T179" si="362">S178/R178</f>
        <v>0.81300813008130079</v>
      </c>
      <c r="U178" s="10">
        <v>0</v>
      </c>
      <c r="V178" s="10">
        <v>0</v>
      </c>
      <c r="W178" s="10">
        <v>5</v>
      </c>
      <c r="X178" s="2">
        <f t="shared" si="343"/>
        <v>1.2033694344163659</v>
      </c>
      <c r="Y178" s="2">
        <f t="shared" si="344"/>
        <v>2.0842970006845696</v>
      </c>
      <c r="Z178" s="13">
        <f t="shared" si="345"/>
        <v>5.7518040418341148</v>
      </c>
      <c r="AA178" s="4">
        <f t="shared" si="346"/>
        <v>9.9624168356367093</v>
      </c>
      <c r="AB178" s="10">
        <v>0</v>
      </c>
      <c r="AC178" s="10">
        <v>5</v>
      </c>
      <c r="AD178" s="10">
        <v>5</v>
      </c>
      <c r="AE178" s="2">
        <f t="shared" si="347"/>
        <v>2.7100271002710028</v>
      </c>
      <c r="AF178" s="2">
        <f t="shared" si="348"/>
        <v>2.3469523137789663</v>
      </c>
      <c r="AG178" s="13">
        <f t="shared" si="349"/>
        <v>12.95324975274837</v>
      </c>
      <c r="AH178" s="4">
        <f t="shared" si="350"/>
        <v>11.217843347444584</v>
      </c>
    </row>
    <row r="179" spans="1:34" s="78" customFormat="1" x14ac:dyDescent="0.2">
      <c r="A179" s="79">
        <v>44263</v>
      </c>
      <c r="B179" s="77" t="s">
        <v>29</v>
      </c>
      <c r="C179" s="5">
        <v>100</v>
      </c>
      <c r="D179" s="9">
        <v>100</v>
      </c>
      <c r="E179" s="16">
        <v>12.5</v>
      </c>
      <c r="F179" s="9">
        <v>101.38500000000001</v>
      </c>
      <c r="G179" s="16">
        <v>0.6</v>
      </c>
      <c r="H179" s="5">
        <v>140</v>
      </c>
      <c r="I179" s="10">
        <v>25000</v>
      </c>
      <c r="J179" s="10">
        <v>28400</v>
      </c>
      <c r="K179" s="27">
        <v>27300</v>
      </c>
      <c r="L179" s="10">
        <f t="shared" si="359"/>
        <v>26900</v>
      </c>
      <c r="M179" s="10">
        <v>20000</v>
      </c>
      <c r="N179" s="80">
        <f t="shared" si="360"/>
        <v>0.74349442379182151</v>
      </c>
      <c r="O179" s="10">
        <v>18700</v>
      </c>
      <c r="P179" s="10">
        <v>19600</v>
      </c>
      <c r="Q179" s="10">
        <v>21000</v>
      </c>
      <c r="R179" s="10">
        <f t="shared" si="361"/>
        <v>19766.666666666668</v>
      </c>
      <c r="S179" s="10">
        <v>20000</v>
      </c>
      <c r="T179" s="80">
        <f t="shared" si="362"/>
        <v>1.0118043844856661</v>
      </c>
      <c r="U179" s="10">
        <v>5</v>
      </c>
      <c r="V179" s="10">
        <v>5</v>
      </c>
      <c r="W179" s="10">
        <v>0</v>
      </c>
      <c r="X179" s="2">
        <f t="shared" si="343"/>
        <v>2.4783147459727384</v>
      </c>
      <c r="Y179" s="2">
        <f t="shared" si="344"/>
        <v>2.1462835285859692</v>
      </c>
      <c r="Z179" s="13">
        <f t="shared" si="345"/>
        <v>11.78578441113153</v>
      </c>
      <c r="AA179" s="4">
        <f t="shared" si="346"/>
        <v>10.206788703566525</v>
      </c>
      <c r="AB179" s="10">
        <v>5</v>
      </c>
      <c r="AC179" s="10">
        <v>5</v>
      </c>
      <c r="AD179" s="10">
        <v>0</v>
      </c>
      <c r="AE179" s="2">
        <f t="shared" si="347"/>
        <v>3.3726812816188874</v>
      </c>
      <c r="AF179" s="2">
        <f t="shared" si="348"/>
        <v>2.9208276687502144</v>
      </c>
      <c r="AG179" s="13">
        <f t="shared" si="349"/>
        <v>16.039001719701766</v>
      </c>
      <c r="AH179" s="4">
        <f t="shared" si="350"/>
        <v>13.890182940604024</v>
      </c>
    </row>
    <row r="180" spans="1:34" s="78" customFormat="1" x14ac:dyDescent="0.2">
      <c r="A180" s="79">
        <v>44265</v>
      </c>
      <c r="B180" s="77" t="s">
        <v>29</v>
      </c>
      <c r="C180" s="5">
        <v>100</v>
      </c>
      <c r="D180" s="9">
        <v>100</v>
      </c>
      <c r="E180" s="16">
        <v>12.5</v>
      </c>
      <c r="F180" s="9">
        <v>100.89499999999998</v>
      </c>
      <c r="G180" s="16">
        <v>0.6</v>
      </c>
      <c r="H180" s="5">
        <v>140</v>
      </c>
      <c r="I180" s="10">
        <v>25000</v>
      </c>
      <c r="J180" s="10">
        <v>28400</v>
      </c>
      <c r="K180" s="27">
        <v>27300</v>
      </c>
      <c r="L180" s="10">
        <f t="shared" ref="L180" si="363">AVERAGE(I180:K180)</f>
        <v>26900</v>
      </c>
      <c r="M180" s="10">
        <v>20000</v>
      </c>
      <c r="N180" s="80">
        <f t="shared" ref="N180" si="364">M180/L180</f>
        <v>0.74349442379182151</v>
      </c>
      <c r="O180" s="10">
        <v>18700</v>
      </c>
      <c r="P180" s="10">
        <v>19600</v>
      </c>
      <c r="Q180" s="10">
        <v>21000</v>
      </c>
      <c r="R180" s="10">
        <f t="shared" ref="R180" si="365">AVERAGE(O180:Q180)</f>
        <v>19766.666666666668</v>
      </c>
      <c r="S180" s="10">
        <v>20000</v>
      </c>
      <c r="T180" s="80">
        <f t="shared" ref="T180" si="366">S180/R180</f>
        <v>1.0118043844856661</v>
      </c>
      <c r="U180" s="10">
        <v>0</v>
      </c>
      <c r="V180" s="10">
        <v>0</v>
      </c>
      <c r="W180" s="10">
        <v>0</v>
      </c>
      <c r="X180" s="2">
        <f t="shared" si="343"/>
        <v>0</v>
      </c>
      <c r="Y180" s="2">
        <f t="shared" si="344"/>
        <v>0</v>
      </c>
      <c r="Z180" s="13">
        <f t="shared" si="345"/>
        <v>0</v>
      </c>
      <c r="AA180" s="4">
        <f t="shared" si="346"/>
        <v>0</v>
      </c>
      <c r="AB180" s="10">
        <v>0</v>
      </c>
      <c r="AC180" s="10">
        <v>0</v>
      </c>
      <c r="AD180" s="10">
        <v>0</v>
      </c>
      <c r="AE180" s="2">
        <f t="shared" si="347"/>
        <v>0</v>
      </c>
      <c r="AF180" s="2">
        <f t="shared" si="348"/>
        <v>0</v>
      </c>
      <c r="AG180" s="13">
        <f t="shared" si="349"/>
        <v>0</v>
      </c>
      <c r="AH180" s="4">
        <f t="shared" si="350"/>
        <v>0</v>
      </c>
    </row>
    <row r="181" spans="1:34" s="78" customFormat="1" x14ac:dyDescent="0.2">
      <c r="A181" s="79">
        <v>44267</v>
      </c>
      <c r="B181" s="77" t="s">
        <v>29</v>
      </c>
      <c r="C181" s="5">
        <v>100</v>
      </c>
      <c r="D181" s="9">
        <v>100</v>
      </c>
      <c r="E181" s="16">
        <v>12.5</v>
      </c>
      <c r="F181" s="9">
        <v>100.63199999999999</v>
      </c>
      <c r="G181" s="16">
        <v>0.6</v>
      </c>
      <c r="H181" s="5">
        <v>140</v>
      </c>
      <c r="I181" s="10">
        <v>29600</v>
      </c>
      <c r="J181" s="10">
        <v>30100</v>
      </c>
      <c r="K181" s="27">
        <v>34500</v>
      </c>
      <c r="L181" s="10">
        <f t="shared" ref="L181:L182" si="367">AVERAGE(I181:K181)</f>
        <v>31400</v>
      </c>
      <c r="M181" s="10">
        <v>20000</v>
      </c>
      <c r="N181" s="80">
        <f t="shared" ref="N181:N182" si="368">M181/L181</f>
        <v>0.63694267515923564</v>
      </c>
      <c r="O181" s="10">
        <v>25000</v>
      </c>
      <c r="P181" s="10">
        <v>25400</v>
      </c>
      <c r="Q181" s="10">
        <v>33000</v>
      </c>
      <c r="R181" s="10">
        <f t="shared" ref="R181:R182" si="369">AVERAGE(O181:Q181)</f>
        <v>27800</v>
      </c>
      <c r="S181" s="10">
        <v>20000</v>
      </c>
      <c r="T181" s="80">
        <f t="shared" ref="T181:T182" si="370">S181/R181</f>
        <v>0.71942446043165464</v>
      </c>
      <c r="U181" s="10">
        <v>0</v>
      </c>
      <c r="V181" s="10">
        <v>0</v>
      </c>
      <c r="W181" s="10">
        <v>0</v>
      </c>
      <c r="X181" s="2">
        <f t="shared" si="343"/>
        <v>0</v>
      </c>
      <c r="Y181" s="2">
        <f t="shared" si="344"/>
        <v>0</v>
      </c>
      <c r="Z181" s="13">
        <f t="shared" si="345"/>
        <v>0</v>
      </c>
      <c r="AA181" s="4">
        <f t="shared" si="346"/>
        <v>0</v>
      </c>
      <c r="AB181" s="10">
        <v>0</v>
      </c>
      <c r="AC181" s="10">
        <v>0</v>
      </c>
      <c r="AD181" s="10">
        <v>0</v>
      </c>
      <c r="AE181" s="2">
        <f t="shared" si="347"/>
        <v>0</v>
      </c>
      <c r="AF181" s="2">
        <f t="shared" si="348"/>
        <v>0</v>
      </c>
      <c r="AG181" s="13">
        <f t="shared" si="349"/>
        <v>0</v>
      </c>
      <c r="AH181" s="4">
        <f t="shared" si="350"/>
        <v>0</v>
      </c>
    </row>
    <row r="182" spans="1:34" s="78" customFormat="1" x14ac:dyDescent="0.2">
      <c r="A182" s="79">
        <v>44270</v>
      </c>
      <c r="B182" s="77" t="s">
        <v>29</v>
      </c>
      <c r="C182" s="5">
        <v>100</v>
      </c>
      <c r="D182" s="9">
        <v>100</v>
      </c>
      <c r="E182" s="16">
        <v>12.5</v>
      </c>
      <c r="F182" s="9">
        <v>101.92300000000002</v>
      </c>
      <c r="G182" s="16">
        <v>0.6</v>
      </c>
      <c r="H182" s="5">
        <v>140</v>
      </c>
      <c r="I182" s="10">
        <v>23400</v>
      </c>
      <c r="J182" s="10">
        <v>21600</v>
      </c>
      <c r="K182" s="27">
        <v>28600</v>
      </c>
      <c r="L182" s="10">
        <f t="shared" si="367"/>
        <v>24533.333333333332</v>
      </c>
      <c r="M182" s="10">
        <v>20000</v>
      </c>
      <c r="N182" s="80">
        <f t="shared" si="368"/>
        <v>0.81521739130434789</v>
      </c>
      <c r="O182" s="10">
        <v>20200</v>
      </c>
      <c r="P182" s="10">
        <v>20200</v>
      </c>
      <c r="Q182" s="10">
        <v>20700</v>
      </c>
      <c r="R182" s="10">
        <f t="shared" si="369"/>
        <v>20366.666666666668</v>
      </c>
      <c r="S182" s="10">
        <v>20000</v>
      </c>
      <c r="T182" s="80">
        <f t="shared" si="370"/>
        <v>0.98199672667757765</v>
      </c>
      <c r="U182" s="10">
        <v>0</v>
      </c>
      <c r="V182" s="10">
        <v>0</v>
      </c>
      <c r="W182" s="10">
        <v>0</v>
      </c>
      <c r="X182" s="2">
        <f t="shared" si="343"/>
        <v>0</v>
      </c>
      <c r="Y182" s="2">
        <f t="shared" si="344"/>
        <v>0</v>
      </c>
      <c r="Z182" s="13">
        <f t="shared" si="345"/>
        <v>0</v>
      </c>
      <c r="AA182" s="4">
        <f t="shared" si="346"/>
        <v>0</v>
      </c>
      <c r="AB182" s="10">
        <v>0</v>
      </c>
      <c r="AC182" s="10">
        <v>0</v>
      </c>
      <c r="AD182" s="10">
        <v>0</v>
      </c>
      <c r="AE182" s="2">
        <f t="shared" si="347"/>
        <v>0</v>
      </c>
      <c r="AF182" s="2">
        <f t="shared" si="348"/>
        <v>0</v>
      </c>
      <c r="AG182" s="13">
        <f t="shared" si="349"/>
        <v>0</v>
      </c>
      <c r="AH182" s="4">
        <f t="shared" si="350"/>
        <v>0</v>
      </c>
    </row>
    <row r="183" spans="1:34" s="78" customFormat="1" x14ac:dyDescent="0.2">
      <c r="A183" s="79">
        <v>44272</v>
      </c>
      <c r="B183" s="77" t="s">
        <v>29</v>
      </c>
      <c r="C183" s="5">
        <v>100</v>
      </c>
      <c r="D183" s="9">
        <v>100</v>
      </c>
      <c r="E183" s="16">
        <v>12.5</v>
      </c>
      <c r="F183" s="9">
        <v>103.242</v>
      </c>
      <c r="G183" s="16">
        <v>0.6</v>
      </c>
      <c r="H183" s="5">
        <v>140</v>
      </c>
      <c r="I183" s="10">
        <v>23400</v>
      </c>
      <c r="J183" s="10">
        <v>21600</v>
      </c>
      <c r="K183" s="27">
        <v>28600</v>
      </c>
      <c r="L183" s="10">
        <f t="shared" ref="L183" si="371">AVERAGE(I183:K183)</f>
        <v>24533.333333333332</v>
      </c>
      <c r="M183" s="10">
        <v>20000</v>
      </c>
      <c r="N183" s="80">
        <f t="shared" ref="N183" si="372">M183/L183</f>
        <v>0.81521739130434789</v>
      </c>
      <c r="O183" s="10">
        <v>20200</v>
      </c>
      <c r="P183" s="10">
        <v>20200</v>
      </c>
      <c r="Q183" s="10">
        <v>20700</v>
      </c>
      <c r="R183" s="10">
        <f t="shared" ref="R183" si="373">AVERAGE(O183:Q183)</f>
        <v>20366.666666666668</v>
      </c>
      <c r="S183" s="10">
        <v>20000</v>
      </c>
      <c r="T183" s="80">
        <f t="shared" ref="T183" si="374">S183/R183</f>
        <v>0.98199672667757765</v>
      </c>
      <c r="U183" s="10">
        <v>0</v>
      </c>
      <c r="V183" s="10">
        <v>0</v>
      </c>
      <c r="W183" s="10">
        <v>0</v>
      </c>
      <c r="X183" s="2">
        <f t="shared" si="343"/>
        <v>0</v>
      </c>
      <c r="Y183" s="2">
        <f t="shared" si="344"/>
        <v>0</v>
      </c>
      <c r="Z183" s="13">
        <f t="shared" si="345"/>
        <v>0</v>
      </c>
      <c r="AA183" s="4">
        <f t="shared" si="346"/>
        <v>0</v>
      </c>
      <c r="AB183" s="10">
        <v>0</v>
      </c>
      <c r="AC183" s="10">
        <v>0</v>
      </c>
      <c r="AD183" s="10">
        <v>0</v>
      </c>
      <c r="AE183" s="2">
        <f t="shared" si="347"/>
        <v>0</v>
      </c>
      <c r="AF183" s="2">
        <f t="shared" si="348"/>
        <v>0</v>
      </c>
      <c r="AG183" s="13">
        <f t="shared" si="349"/>
        <v>0</v>
      </c>
      <c r="AH183" s="4">
        <f t="shared" si="350"/>
        <v>0</v>
      </c>
    </row>
    <row r="184" spans="1:34" s="78" customFormat="1" x14ac:dyDescent="0.2">
      <c r="A184" s="79">
        <v>44274</v>
      </c>
      <c r="B184" s="77" t="s">
        <v>29</v>
      </c>
      <c r="C184" s="5">
        <v>100</v>
      </c>
      <c r="D184" s="9">
        <v>100</v>
      </c>
      <c r="E184" s="16">
        <v>12.5</v>
      </c>
      <c r="F184" s="9">
        <v>98.930999999999997</v>
      </c>
      <c r="G184" s="16">
        <v>0.6</v>
      </c>
      <c r="H184" s="5">
        <v>140</v>
      </c>
      <c r="I184" s="10">
        <v>23300</v>
      </c>
      <c r="J184" s="10">
        <v>21100</v>
      </c>
      <c r="K184" s="27">
        <v>30100</v>
      </c>
      <c r="L184" s="10">
        <f t="shared" ref="L184:L185" si="375">AVERAGE(I184:K184)</f>
        <v>24833.333333333332</v>
      </c>
      <c r="M184" s="10">
        <v>20000</v>
      </c>
      <c r="N184" s="80">
        <f t="shared" ref="N184:N185" si="376">M184/L184</f>
        <v>0.80536912751677858</v>
      </c>
      <c r="O184" s="10">
        <v>30600</v>
      </c>
      <c r="P184" s="10">
        <v>29600</v>
      </c>
      <c r="Q184" s="10">
        <v>32900</v>
      </c>
      <c r="R184" s="10">
        <f t="shared" ref="R184:R185" si="377">AVERAGE(O184:Q184)</f>
        <v>31033.333333333332</v>
      </c>
      <c r="S184" s="10">
        <v>20000</v>
      </c>
      <c r="T184" s="80">
        <f t="shared" ref="T184:T185" si="378">S184/R184</f>
        <v>0.64446831364124602</v>
      </c>
      <c r="U184" s="10">
        <v>0</v>
      </c>
      <c r="V184" s="10">
        <v>0</v>
      </c>
      <c r="W184" s="10">
        <v>0</v>
      </c>
      <c r="X184" s="2">
        <f t="shared" si="343"/>
        <v>0</v>
      </c>
      <c r="Y184" s="2">
        <f t="shared" si="344"/>
        <v>0</v>
      </c>
      <c r="Z184" s="13">
        <f t="shared" si="345"/>
        <v>0</v>
      </c>
      <c r="AA184" s="4">
        <f t="shared" si="346"/>
        <v>0</v>
      </c>
      <c r="AB184" s="10">
        <v>0</v>
      </c>
      <c r="AC184" s="10">
        <v>0</v>
      </c>
      <c r="AD184" s="10">
        <v>0</v>
      </c>
      <c r="AE184" s="2">
        <f t="shared" si="347"/>
        <v>0</v>
      </c>
      <c r="AF184" s="2">
        <f t="shared" si="348"/>
        <v>0</v>
      </c>
      <c r="AG184" s="13">
        <f t="shared" si="349"/>
        <v>0</v>
      </c>
      <c r="AH184" s="4">
        <f t="shared" si="350"/>
        <v>0</v>
      </c>
    </row>
    <row r="185" spans="1:34" s="78" customFormat="1" x14ac:dyDescent="0.2">
      <c r="A185" s="79">
        <v>44277</v>
      </c>
      <c r="B185" s="77" t="s">
        <v>29</v>
      </c>
      <c r="C185" s="5">
        <v>100</v>
      </c>
      <c r="D185" s="9">
        <v>100</v>
      </c>
      <c r="E185" s="16">
        <v>12.5</v>
      </c>
      <c r="F185" s="9">
        <v>101.18699999999998</v>
      </c>
      <c r="G185" s="16">
        <v>0.6</v>
      </c>
      <c r="H185" s="5">
        <v>140</v>
      </c>
      <c r="I185" s="10">
        <v>24300</v>
      </c>
      <c r="J185" s="10">
        <v>22900</v>
      </c>
      <c r="K185" s="27">
        <v>25000</v>
      </c>
      <c r="L185" s="10">
        <f t="shared" si="375"/>
        <v>24066.666666666668</v>
      </c>
      <c r="M185" s="10">
        <v>20000</v>
      </c>
      <c r="N185" s="80">
        <f t="shared" si="376"/>
        <v>0.83102493074792239</v>
      </c>
      <c r="O185" s="10">
        <v>20300</v>
      </c>
      <c r="P185" s="10">
        <v>20500</v>
      </c>
      <c r="Q185" s="10">
        <v>25800</v>
      </c>
      <c r="R185" s="10">
        <f t="shared" si="377"/>
        <v>22200</v>
      </c>
      <c r="S185" s="10">
        <v>20000</v>
      </c>
      <c r="T185" s="80">
        <f t="shared" si="378"/>
        <v>0.90090090090090091</v>
      </c>
      <c r="U185" s="10">
        <v>0</v>
      </c>
      <c r="V185" s="10">
        <v>0</v>
      </c>
      <c r="W185" s="10">
        <v>0</v>
      </c>
      <c r="X185" s="2">
        <f t="shared" si="343"/>
        <v>0</v>
      </c>
      <c r="Y185" s="2">
        <f t="shared" si="344"/>
        <v>0</v>
      </c>
      <c r="Z185" s="13">
        <f t="shared" si="345"/>
        <v>0</v>
      </c>
      <c r="AA185" s="4">
        <f t="shared" si="346"/>
        <v>0</v>
      </c>
      <c r="AB185" s="10">
        <v>0</v>
      </c>
      <c r="AC185" s="10">
        <v>0</v>
      </c>
      <c r="AD185" s="10">
        <v>0</v>
      </c>
      <c r="AE185" s="2">
        <f t="shared" si="347"/>
        <v>0</v>
      </c>
      <c r="AF185" s="2">
        <f t="shared" si="348"/>
        <v>0</v>
      </c>
      <c r="AG185" s="13">
        <f t="shared" si="349"/>
        <v>0</v>
      </c>
      <c r="AH185" s="4">
        <f t="shared" si="350"/>
        <v>0</v>
      </c>
    </row>
    <row r="186" spans="1:34" s="78" customFormat="1" x14ac:dyDescent="0.2">
      <c r="A186" s="79">
        <v>44279</v>
      </c>
      <c r="B186" s="77" t="s">
        <v>29</v>
      </c>
      <c r="C186" s="5">
        <v>100</v>
      </c>
      <c r="D186" s="9">
        <v>100</v>
      </c>
      <c r="E186" s="16">
        <v>12.5</v>
      </c>
      <c r="F186" s="9">
        <v>103.29400000000001</v>
      </c>
      <c r="G186" s="16">
        <v>0.6</v>
      </c>
      <c r="H186" s="5">
        <v>140</v>
      </c>
      <c r="I186" s="10">
        <v>24300</v>
      </c>
      <c r="J186" s="10">
        <v>22900</v>
      </c>
      <c r="K186" s="27">
        <v>25000</v>
      </c>
      <c r="L186" s="10">
        <f t="shared" ref="L186" si="379">AVERAGE(I186:K186)</f>
        <v>24066.666666666668</v>
      </c>
      <c r="M186" s="10">
        <v>20000</v>
      </c>
      <c r="N186" s="80">
        <f t="shared" ref="N186" si="380">M186/L186</f>
        <v>0.83102493074792239</v>
      </c>
      <c r="O186" s="10">
        <v>20300</v>
      </c>
      <c r="P186" s="10">
        <v>20500</v>
      </c>
      <c r="Q186" s="10">
        <v>25800</v>
      </c>
      <c r="R186" s="10">
        <f t="shared" ref="R186" si="381">AVERAGE(O186:Q186)</f>
        <v>22200</v>
      </c>
      <c r="S186" s="10">
        <v>20000</v>
      </c>
      <c r="T186" s="80">
        <f t="shared" ref="T186" si="382">S186/R186</f>
        <v>0.90090090090090091</v>
      </c>
      <c r="U186" s="10">
        <v>5</v>
      </c>
      <c r="V186" s="10">
        <v>5</v>
      </c>
      <c r="W186" s="10">
        <v>5</v>
      </c>
      <c r="X186" s="2">
        <f t="shared" si="343"/>
        <v>4.1551246537396116</v>
      </c>
      <c r="Y186" s="2">
        <f t="shared" si="344"/>
        <v>0</v>
      </c>
      <c r="Z186" s="13">
        <f t="shared" si="345"/>
        <v>19.394772903931891</v>
      </c>
      <c r="AA186" s="4">
        <f t="shared" si="346"/>
        <v>0</v>
      </c>
      <c r="AB186" s="10">
        <v>5</v>
      </c>
      <c r="AC186" s="10">
        <v>0</v>
      </c>
      <c r="AD186" s="10">
        <v>5</v>
      </c>
      <c r="AE186" s="2">
        <f t="shared" si="347"/>
        <v>3.0030030030030033</v>
      </c>
      <c r="AF186" s="2">
        <f t="shared" si="348"/>
        <v>2.6006768882415572</v>
      </c>
      <c r="AG186" s="13">
        <f t="shared" si="349"/>
        <v>14.017043079718549</v>
      </c>
      <c r="AH186" s="4">
        <f t="shared" si="350"/>
        <v>12.139115392977123</v>
      </c>
    </row>
    <row r="187" spans="1:34" s="78" customFormat="1" x14ac:dyDescent="0.2">
      <c r="A187" s="79">
        <v>44281</v>
      </c>
      <c r="B187" s="77" t="s">
        <v>29</v>
      </c>
      <c r="C187" s="5">
        <v>100</v>
      </c>
      <c r="D187" s="9">
        <v>100</v>
      </c>
      <c r="E187" s="16">
        <v>12.5</v>
      </c>
      <c r="F187" s="9">
        <v>100.822</v>
      </c>
      <c r="G187" s="16">
        <v>0.6</v>
      </c>
      <c r="H187" s="5">
        <v>140</v>
      </c>
      <c r="I187" s="10">
        <v>25700</v>
      </c>
      <c r="J187" s="10">
        <v>24800</v>
      </c>
      <c r="K187" s="27">
        <v>30600</v>
      </c>
      <c r="L187" s="10">
        <f t="shared" ref="L187:L189" si="383">AVERAGE(I187:K187)</f>
        <v>27033.333333333332</v>
      </c>
      <c r="M187" s="10">
        <v>20000</v>
      </c>
      <c r="N187" s="80">
        <f t="shared" ref="N187:N189" si="384">M187/L187</f>
        <v>0.73982737361282369</v>
      </c>
      <c r="O187" s="10">
        <v>23800</v>
      </c>
      <c r="P187" s="10">
        <v>19400</v>
      </c>
      <c r="Q187" s="10">
        <v>24300</v>
      </c>
      <c r="R187" s="10">
        <f t="shared" ref="R187:R189" si="385">AVERAGE(O187:Q187)</f>
        <v>22500</v>
      </c>
      <c r="S187" s="10">
        <v>20000</v>
      </c>
      <c r="T187" s="80">
        <f t="shared" ref="T187:T189" si="386">S187/R187</f>
        <v>0.88888888888888884</v>
      </c>
      <c r="U187" s="10">
        <v>0</v>
      </c>
      <c r="V187" s="10">
        <v>0</v>
      </c>
      <c r="W187" s="10">
        <v>0</v>
      </c>
      <c r="X187" s="2">
        <f t="shared" si="343"/>
        <v>0</v>
      </c>
      <c r="Y187" s="2">
        <f t="shared" si="344"/>
        <v>0</v>
      </c>
      <c r="Z187" s="13">
        <f t="shared" si="345"/>
        <v>0</v>
      </c>
      <c r="AA187" s="4">
        <f t="shared" si="346"/>
        <v>0</v>
      </c>
      <c r="AB187" s="10">
        <v>0</v>
      </c>
      <c r="AC187" s="10">
        <v>0</v>
      </c>
      <c r="AD187" s="10">
        <v>0</v>
      </c>
      <c r="AE187" s="2">
        <f t="shared" si="347"/>
        <v>0</v>
      </c>
      <c r="AF187" s="2">
        <f t="shared" si="348"/>
        <v>0</v>
      </c>
      <c r="AG187" s="13">
        <f t="shared" si="349"/>
        <v>0</v>
      </c>
      <c r="AH187" s="4">
        <f t="shared" si="350"/>
        <v>0</v>
      </c>
    </row>
    <row r="188" spans="1:34" s="78" customFormat="1" x14ac:dyDescent="0.2">
      <c r="A188" s="79">
        <v>44284</v>
      </c>
      <c r="B188" s="77" t="s">
        <v>29</v>
      </c>
      <c r="C188" s="5">
        <v>60</v>
      </c>
      <c r="D188" s="9">
        <v>100</v>
      </c>
      <c r="E188" s="16">
        <v>12.5</v>
      </c>
      <c r="F188" s="9">
        <v>102.99499999999999</v>
      </c>
      <c r="G188" s="16">
        <v>0.6</v>
      </c>
      <c r="H188" s="5">
        <v>140</v>
      </c>
      <c r="I188" s="10">
        <v>20600</v>
      </c>
      <c r="J188" s="10">
        <v>19100</v>
      </c>
      <c r="K188" s="27">
        <v>23400</v>
      </c>
      <c r="L188" s="10">
        <f t="shared" si="383"/>
        <v>21033.333333333332</v>
      </c>
      <c r="M188" s="10">
        <v>20000</v>
      </c>
      <c r="N188" s="80">
        <f t="shared" si="384"/>
        <v>0.95087163232963556</v>
      </c>
      <c r="O188" s="10">
        <v>21200</v>
      </c>
      <c r="P188" s="10">
        <v>20500</v>
      </c>
      <c r="Q188" s="10">
        <v>19000</v>
      </c>
      <c r="R188" s="10">
        <f t="shared" si="385"/>
        <v>20233.333333333332</v>
      </c>
      <c r="S188" s="10">
        <v>20000</v>
      </c>
      <c r="T188" s="80">
        <f t="shared" si="386"/>
        <v>0.98846787479406928</v>
      </c>
      <c r="U188" s="10">
        <v>50</v>
      </c>
      <c r="V188" s="10">
        <v>50</v>
      </c>
      <c r="W188" s="10">
        <v>50</v>
      </c>
      <c r="X188" s="2">
        <f t="shared" si="343"/>
        <v>47.543581616481781</v>
      </c>
      <c r="Y188" s="2">
        <f t="shared" si="344"/>
        <v>0</v>
      </c>
      <c r="Z188" s="13">
        <f t="shared" si="345"/>
        <v>133.53734615879497</v>
      </c>
      <c r="AA188" s="4">
        <f t="shared" si="346"/>
        <v>0</v>
      </c>
      <c r="AB188" s="10">
        <v>50</v>
      </c>
      <c r="AC188" s="10">
        <v>50</v>
      </c>
      <c r="AD188" s="10">
        <v>50</v>
      </c>
      <c r="AE188" s="2">
        <f t="shared" si="347"/>
        <v>49.423393739703464</v>
      </c>
      <c r="AF188" s="2">
        <f t="shared" si="348"/>
        <v>0</v>
      </c>
      <c r="AG188" s="13">
        <f t="shared" si="349"/>
        <v>138.81724122932391</v>
      </c>
      <c r="AH188" s="4">
        <f t="shared" si="350"/>
        <v>0</v>
      </c>
    </row>
    <row r="189" spans="1:34" s="78" customFormat="1" x14ac:dyDescent="0.2">
      <c r="A189" s="79">
        <v>44286</v>
      </c>
      <c r="B189" s="77" t="s">
        <v>29</v>
      </c>
      <c r="C189" s="5">
        <v>60</v>
      </c>
      <c r="D189" s="9">
        <v>100</v>
      </c>
      <c r="E189" s="16">
        <v>12.5</v>
      </c>
      <c r="F189" s="9">
        <v>98.179000000000016</v>
      </c>
      <c r="G189" s="16">
        <v>0.6</v>
      </c>
      <c r="H189" s="5">
        <v>140</v>
      </c>
      <c r="I189" s="10">
        <v>20600</v>
      </c>
      <c r="J189" s="10">
        <v>19100</v>
      </c>
      <c r="K189" s="27">
        <v>23400</v>
      </c>
      <c r="L189" s="10">
        <f t="shared" si="383"/>
        <v>21033.333333333332</v>
      </c>
      <c r="M189" s="10">
        <v>20000</v>
      </c>
      <c r="N189" s="80">
        <f t="shared" si="384"/>
        <v>0.95087163232963556</v>
      </c>
      <c r="O189" s="10">
        <v>21200</v>
      </c>
      <c r="P189" s="10">
        <v>20500</v>
      </c>
      <c r="Q189" s="10">
        <v>19000</v>
      </c>
      <c r="R189" s="10">
        <f t="shared" si="385"/>
        <v>20233.333333333332</v>
      </c>
      <c r="S189" s="10">
        <v>20000</v>
      </c>
      <c r="T189" s="80">
        <f t="shared" si="386"/>
        <v>0.98846787479406928</v>
      </c>
      <c r="U189" s="10">
        <v>50</v>
      </c>
      <c r="V189" s="10">
        <v>5</v>
      </c>
      <c r="W189" s="10">
        <v>50</v>
      </c>
      <c r="X189" s="2">
        <f t="shared" si="343"/>
        <v>33.280507131537242</v>
      </c>
      <c r="Y189" s="2">
        <f t="shared" si="344"/>
        <v>24.704369680063227</v>
      </c>
      <c r="Z189" s="13">
        <f t="shared" si="345"/>
        <v>98.061451810851182</v>
      </c>
      <c r="AA189" s="4">
        <f t="shared" si="346"/>
        <v>72.791750057297719</v>
      </c>
      <c r="AB189" s="10">
        <v>5</v>
      </c>
      <c r="AC189" s="10">
        <v>50</v>
      </c>
      <c r="AD189" s="10">
        <v>50</v>
      </c>
      <c r="AE189" s="2">
        <f t="shared" si="347"/>
        <v>34.596375617792425</v>
      </c>
      <c r="AF189" s="2">
        <f t="shared" si="348"/>
        <v>25.681148711894394</v>
      </c>
      <c r="AG189" s="13">
        <f t="shared" si="349"/>
        <v>101.93867560567891</v>
      </c>
      <c r="AH189" s="4">
        <f t="shared" si="350"/>
        <v>75.669842316564839</v>
      </c>
    </row>
    <row r="190" spans="1:34" s="78" customFormat="1" x14ac:dyDescent="0.2">
      <c r="A190" s="79">
        <v>44288</v>
      </c>
      <c r="B190" s="77" t="s">
        <v>29</v>
      </c>
      <c r="C190" s="5">
        <v>60</v>
      </c>
      <c r="D190" s="9">
        <v>100</v>
      </c>
      <c r="E190" s="16">
        <v>12.5</v>
      </c>
      <c r="F190" s="9">
        <v>101.637</v>
      </c>
      <c r="G190" s="16">
        <v>0.6</v>
      </c>
      <c r="H190" s="5">
        <v>140</v>
      </c>
      <c r="I190" s="10">
        <v>19900</v>
      </c>
      <c r="J190" s="10">
        <v>19200</v>
      </c>
      <c r="K190" s="27">
        <v>23200</v>
      </c>
      <c r="L190" s="10">
        <f t="shared" ref="L190:L199" si="387">AVERAGE(I190:K190)</f>
        <v>20766.666666666668</v>
      </c>
      <c r="M190" s="10">
        <v>20000</v>
      </c>
      <c r="N190" s="80">
        <f t="shared" ref="N190:N199" si="388">M190/L190</f>
        <v>0.96308186195826639</v>
      </c>
      <c r="O190" s="10">
        <v>21900</v>
      </c>
      <c r="P190" s="10">
        <v>21600</v>
      </c>
      <c r="Q190" s="10">
        <v>21600</v>
      </c>
      <c r="R190" s="10">
        <f t="shared" ref="R190:R199" si="389">AVERAGE(O190:Q190)</f>
        <v>21700</v>
      </c>
      <c r="S190" s="10">
        <v>20000</v>
      </c>
      <c r="T190" s="80">
        <f t="shared" ref="T190:T199" si="390">S190/R190</f>
        <v>0.92165898617511521</v>
      </c>
      <c r="U190" s="10">
        <v>50</v>
      </c>
      <c r="V190" s="10">
        <v>50</v>
      </c>
      <c r="W190" s="10">
        <v>50</v>
      </c>
      <c r="X190" s="2">
        <f t="shared" si="343"/>
        <v>48.154093097913318</v>
      </c>
      <c r="Y190" s="2">
        <f t="shared" si="344"/>
        <v>0</v>
      </c>
      <c r="Z190" s="13">
        <f t="shared" si="345"/>
        <v>137.05925221730902</v>
      </c>
      <c r="AA190" s="4">
        <f t="shared" si="346"/>
        <v>0</v>
      </c>
      <c r="AB190" s="10">
        <v>50</v>
      </c>
      <c r="AC190" s="10">
        <v>5</v>
      </c>
      <c r="AD190" s="10">
        <v>5</v>
      </c>
      <c r="AE190" s="2">
        <f t="shared" si="347"/>
        <v>18.433179723502306</v>
      </c>
      <c r="AF190" s="2">
        <f t="shared" si="348"/>
        <v>23.945402869615815</v>
      </c>
      <c r="AG190" s="13">
        <f t="shared" si="349"/>
        <v>52.465692246625842</v>
      </c>
      <c r="AH190" s="4">
        <f t="shared" si="350"/>
        <v>68.154933469071338</v>
      </c>
    </row>
    <row r="191" spans="1:34" s="78" customFormat="1" x14ac:dyDescent="0.2">
      <c r="A191" s="79">
        <v>44291</v>
      </c>
      <c r="B191" s="77" t="s">
        <v>29</v>
      </c>
      <c r="C191" s="5">
        <v>100</v>
      </c>
      <c r="D191" s="9">
        <v>100</v>
      </c>
      <c r="E191" s="16">
        <v>12.5</v>
      </c>
      <c r="F191" s="9">
        <v>93.529000000000011</v>
      </c>
      <c r="G191" s="16">
        <v>0.6</v>
      </c>
      <c r="H191" s="5">
        <v>140</v>
      </c>
      <c r="I191" s="10">
        <v>23200</v>
      </c>
      <c r="J191" s="10">
        <v>20300</v>
      </c>
      <c r="K191" s="27">
        <v>23800</v>
      </c>
      <c r="L191" s="10">
        <f t="shared" si="387"/>
        <v>22433.333333333332</v>
      </c>
      <c r="M191" s="10">
        <v>20000</v>
      </c>
      <c r="N191" s="80">
        <f t="shared" si="388"/>
        <v>0.89153046062407137</v>
      </c>
      <c r="O191" s="10">
        <v>21500</v>
      </c>
      <c r="P191" s="10">
        <v>20500</v>
      </c>
      <c r="Q191" s="10">
        <v>18500</v>
      </c>
      <c r="R191" s="10">
        <f t="shared" si="389"/>
        <v>20166.666666666668</v>
      </c>
      <c r="S191" s="10">
        <v>20000</v>
      </c>
      <c r="T191" s="80">
        <f t="shared" si="390"/>
        <v>0.99173553719008256</v>
      </c>
      <c r="U191" s="10">
        <v>0</v>
      </c>
      <c r="V191" s="10">
        <v>0</v>
      </c>
      <c r="W191" s="10">
        <v>5</v>
      </c>
      <c r="X191" s="2">
        <f t="shared" si="343"/>
        <v>1.4858841010401189</v>
      </c>
      <c r="Y191" s="2">
        <f t="shared" si="344"/>
        <v>2.5736267571602931</v>
      </c>
      <c r="Z191" s="13">
        <f t="shared" si="345"/>
        <v>7.659746237622862</v>
      </c>
      <c r="AA191" s="4">
        <f t="shared" si="346"/>
        <v>13.267069656647347</v>
      </c>
      <c r="AB191" s="10">
        <v>0</v>
      </c>
      <c r="AC191" s="10">
        <v>0</v>
      </c>
      <c r="AD191" s="10">
        <v>0</v>
      </c>
      <c r="AE191" s="2">
        <f t="shared" si="347"/>
        <v>0</v>
      </c>
      <c r="AF191" s="2">
        <f t="shared" si="348"/>
        <v>0</v>
      </c>
      <c r="AG191" s="13">
        <f t="shared" si="349"/>
        <v>0</v>
      </c>
      <c r="AH191" s="4">
        <f t="shared" si="350"/>
        <v>0</v>
      </c>
    </row>
    <row r="192" spans="1:34" s="78" customFormat="1" x14ac:dyDescent="0.2">
      <c r="A192" s="79">
        <v>44293</v>
      </c>
      <c r="B192" s="77" t="s">
        <v>29</v>
      </c>
      <c r="C192" s="5">
        <v>100</v>
      </c>
      <c r="D192" s="9">
        <v>100</v>
      </c>
      <c r="E192" s="16">
        <v>12.5</v>
      </c>
      <c r="F192" s="9">
        <v>101.85100000000001</v>
      </c>
      <c r="G192" s="16">
        <v>0.6</v>
      </c>
      <c r="H192" s="5">
        <v>140</v>
      </c>
      <c r="I192" s="10">
        <v>23200</v>
      </c>
      <c r="J192" s="10">
        <v>20300</v>
      </c>
      <c r="K192" s="27">
        <v>23800</v>
      </c>
      <c r="L192" s="10">
        <f t="shared" si="387"/>
        <v>22433.333333333332</v>
      </c>
      <c r="M192" s="10">
        <v>20000</v>
      </c>
      <c r="N192" s="80">
        <f t="shared" si="388"/>
        <v>0.89153046062407137</v>
      </c>
      <c r="O192" s="10">
        <v>21500</v>
      </c>
      <c r="P192" s="10">
        <v>20500</v>
      </c>
      <c r="Q192" s="10">
        <v>18500</v>
      </c>
      <c r="R192" s="10">
        <f t="shared" si="389"/>
        <v>20166.666666666668</v>
      </c>
      <c r="S192" s="10">
        <v>20000</v>
      </c>
      <c r="T192" s="80">
        <f t="shared" si="390"/>
        <v>0.99173553719008256</v>
      </c>
      <c r="U192" s="10">
        <v>0</v>
      </c>
      <c r="V192" s="10">
        <v>0</v>
      </c>
      <c r="W192" s="10">
        <v>0</v>
      </c>
      <c r="X192" s="2">
        <f t="shared" si="343"/>
        <v>0</v>
      </c>
      <c r="Y192" s="2">
        <f t="shared" si="344"/>
        <v>0</v>
      </c>
      <c r="Z192" s="13">
        <f t="shared" si="345"/>
        <v>0</v>
      </c>
      <c r="AA192" s="4">
        <f t="shared" si="346"/>
        <v>0</v>
      </c>
      <c r="AB192" s="10">
        <v>0</v>
      </c>
      <c r="AC192" s="10">
        <v>0</v>
      </c>
      <c r="AD192" s="10">
        <v>0</v>
      </c>
      <c r="AE192" s="2">
        <f t="shared" si="347"/>
        <v>0</v>
      </c>
      <c r="AF192" s="2">
        <f t="shared" si="348"/>
        <v>0</v>
      </c>
      <c r="AG192" s="13">
        <f t="shared" si="349"/>
        <v>0</v>
      </c>
      <c r="AH192" s="4">
        <f t="shared" si="350"/>
        <v>0</v>
      </c>
    </row>
    <row r="193" spans="1:34" s="78" customFormat="1" x14ac:dyDescent="0.2">
      <c r="A193" s="79">
        <v>44295</v>
      </c>
      <c r="B193" s="77" t="s">
        <v>29</v>
      </c>
      <c r="C193" s="5">
        <v>100</v>
      </c>
      <c r="D193" s="9">
        <v>100</v>
      </c>
      <c r="E193" s="16">
        <v>12.5</v>
      </c>
      <c r="F193" s="9">
        <v>99.303999999999988</v>
      </c>
      <c r="G193" s="16">
        <v>0.6</v>
      </c>
      <c r="H193" s="5">
        <v>140</v>
      </c>
      <c r="I193" s="10">
        <v>21500</v>
      </c>
      <c r="J193" s="10">
        <v>19400</v>
      </c>
      <c r="K193" s="27">
        <v>26800</v>
      </c>
      <c r="L193" s="10">
        <f t="shared" si="387"/>
        <v>22566.666666666668</v>
      </c>
      <c r="M193" s="10">
        <v>20000</v>
      </c>
      <c r="N193" s="80">
        <f t="shared" si="388"/>
        <v>0.88626292466765133</v>
      </c>
      <c r="O193" s="10">
        <v>17900</v>
      </c>
      <c r="P193" s="10">
        <v>19900</v>
      </c>
      <c r="Q193" s="10">
        <v>21700</v>
      </c>
      <c r="R193" s="10">
        <f t="shared" si="389"/>
        <v>19833.333333333332</v>
      </c>
      <c r="S193" s="10">
        <v>20000</v>
      </c>
      <c r="T193" s="80">
        <f t="shared" si="390"/>
        <v>1.0084033613445378</v>
      </c>
      <c r="U193" s="10">
        <v>0</v>
      </c>
      <c r="V193" s="10">
        <v>0</v>
      </c>
      <c r="W193" s="10">
        <v>0</v>
      </c>
      <c r="X193" s="2">
        <f t="shared" si="343"/>
        <v>0</v>
      </c>
      <c r="Y193" s="2">
        <f t="shared" si="344"/>
        <v>0</v>
      </c>
      <c r="Z193" s="13">
        <f t="shared" si="345"/>
        <v>0</v>
      </c>
      <c r="AA193" s="4">
        <f t="shared" si="346"/>
        <v>0</v>
      </c>
      <c r="AB193" s="10">
        <v>5</v>
      </c>
      <c r="AC193" s="10">
        <v>0</v>
      </c>
      <c r="AD193" s="10">
        <v>0</v>
      </c>
      <c r="AE193" s="2">
        <f t="shared" si="347"/>
        <v>1.680672268907563</v>
      </c>
      <c r="AF193" s="2">
        <f t="shared" si="348"/>
        <v>2.9110097606199616</v>
      </c>
      <c r="AG193" s="13">
        <f t="shared" si="349"/>
        <v>8.1600351411006695</v>
      </c>
      <c r="AH193" s="4">
        <f t="shared" si="350"/>
        <v>14.133595455933827</v>
      </c>
    </row>
    <row r="194" spans="1:34" s="78" customFormat="1" x14ac:dyDescent="0.2">
      <c r="A194" s="79">
        <v>44298</v>
      </c>
      <c r="B194" s="77" t="s">
        <v>29</v>
      </c>
      <c r="C194" s="5">
        <v>100</v>
      </c>
      <c r="D194" s="9">
        <v>100</v>
      </c>
      <c r="E194" s="16">
        <v>12.5</v>
      </c>
      <c r="F194" s="9">
        <v>103.279</v>
      </c>
      <c r="G194" s="16">
        <v>0.6</v>
      </c>
      <c r="H194" s="5">
        <v>140</v>
      </c>
      <c r="I194" s="10">
        <v>28900</v>
      </c>
      <c r="J194" s="10">
        <v>25700</v>
      </c>
      <c r="K194" s="27">
        <v>32700</v>
      </c>
      <c r="L194" s="10">
        <f t="shared" si="387"/>
        <v>29100</v>
      </c>
      <c r="M194" s="10">
        <v>20000</v>
      </c>
      <c r="N194" s="80">
        <f t="shared" si="388"/>
        <v>0.6872852233676976</v>
      </c>
      <c r="O194" s="10">
        <v>22000</v>
      </c>
      <c r="P194" s="10">
        <v>21500</v>
      </c>
      <c r="Q194" s="10">
        <v>20300</v>
      </c>
      <c r="R194" s="10">
        <f t="shared" si="389"/>
        <v>21266.666666666668</v>
      </c>
      <c r="S194" s="10">
        <v>20000</v>
      </c>
      <c r="T194" s="80">
        <f t="shared" si="390"/>
        <v>0.94043887147335414</v>
      </c>
      <c r="U194" s="10">
        <v>0</v>
      </c>
      <c r="V194" s="10">
        <v>0</v>
      </c>
      <c r="W194" s="10">
        <v>0</v>
      </c>
      <c r="X194" s="2">
        <f t="shared" si="343"/>
        <v>0</v>
      </c>
      <c r="Y194" s="2">
        <f t="shared" si="344"/>
        <v>0</v>
      </c>
      <c r="Z194" s="13">
        <f t="shared" si="345"/>
        <v>0</v>
      </c>
      <c r="AA194" s="4">
        <f t="shared" si="346"/>
        <v>0</v>
      </c>
      <c r="AB194" s="10">
        <v>0</v>
      </c>
      <c r="AC194" s="10">
        <v>0</v>
      </c>
      <c r="AD194" s="10">
        <v>0</v>
      </c>
      <c r="AE194" s="2">
        <f t="shared" si="347"/>
        <v>0</v>
      </c>
      <c r="AF194" s="2">
        <f t="shared" si="348"/>
        <v>0</v>
      </c>
      <c r="AG194" s="13">
        <f t="shared" si="349"/>
        <v>0</v>
      </c>
      <c r="AH194" s="4">
        <f t="shared" si="350"/>
        <v>0</v>
      </c>
    </row>
    <row r="195" spans="1:34" s="78" customFormat="1" x14ac:dyDescent="0.2">
      <c r="A195" s="79">
        <v>44300</v>
      </c>
      <c r="B195" s="77" t="s">
        <v>29</v>
      </c>
      <c r="C195" s="5">
        <v>100</v>
      </c>
      <c r="D195" s="9">
        <v>100</v>
      </c>
      <c r="E195" s="16">
        <v>12.5</v>
      </c>
      <c r="F195" s="9">
        <v>101.057</v>
      </c>
      <c r="G195" s="16">
        <v>0.6</v>
      </c>
      <c r="H195" s="5">
        <v>140</v>
      </c>
      <c r="I195" s="10">
        <v>28900</v>
      </c>
      <c r="J195" s="10">
        <v>25700</v>
      </c>
      <c r="K195" s="27">
        <v>32700</v>
      </c>
      <c r="L195" s="10">
        <f t="shared" si="387"/>
        <v>29100</v>
      </c>
      <c r="M195" s="10">
        <v>20000</v>
      </c>
      <c r="N195" s="80">
        <f t="shared" si="388"/>
        <v>0.6872852233676976</v>
      </c>
      <c r="O195" s="10">
        <v>22000</v>
      </c>
      <c r="P195" s="10">
        <v>21500</v>
      </c>
      <c r="Q195" s="10">
        <v>20300</v>
      </c>
      <c r="R195" s="10">
        <f t="shared" si="389"/>
        <v>21266.666666666668</v>
      </c>
      <c r="S195" s="10">
        <v>20000</v>
      </c>
      <c r="T195" s="80">
        <f t="shared" si="390"/>
        <v>0.94043887147335414</v>
      </c>
      <c r="U195" s="10">
        <v>0</v>
      </c>
      <c r="V195" s="10">
        <v>0</v>
      </c>
      <c r="W195" s="10">
        <v>0</v>
      </c>
      <c r="X195" s="2">
        <f t="shared" si="343"/>
        <v>0</v>
      </c>
      <c r="Y195" s="2">
        <f t="shared" si="344"/>
        <v>0</v>
      </c>
      <c r="Z195" s="13">
        <f t="shared" si="345"/>
        <v>0</v>
      </c>
      <c r="AA195" s="4">
        <f t="shared" si="346"/>
        <v>0</v>
      </c>
      <c r="AB195" s="10">
        <v>0</v>
      </c>
      <c r="AC195" s="10">
        <v>0</v>
      </c>
      <c r="AD195" s="10">
        <v>0</v>
      </c>
      <c r="AE195" s="2">
        <f t="shared" si="347"/>
        <v>0</v>
      </c>
      <c r="AF195" s="2">
        <f t="shared" si="348"/>
        <v>0</v>
      </c>
      <c r="AG195" s="13">
        <f t="shared" si="349"/>
        <v>0</v>
      </c>
      <c r="AH195" s="4">
        <f t="shared" si="350"/>
        <v>0</v>
      </c>
    </row>
    <row r="196" spans="1:34" s="76" customFormat="1" x14ac:dyDescent="0.2">
      <c r="A196" s="75">
        <v>44302</v>
      </c>
      <c r="B196" s="76" t="s">
        <v>29</v>
      </c>
      <c r="C196" s="5">
        <v>100</v>
      </c>
      <c r="D196" s="3">
        <v>100</v>
      </c>
      <c r="E196" s="81">
        <v>12.5</v>
      </c>
      <c r="F196" s="3">
        <v>99.89800000000001</v>
      </c>
      <c r="G196" s="81">
        <v>0.6</v>
      </c>
      <c r="H196" s="5">
        <v>140</v>
      </c>
      <c r="I196" s="10">
        <v>23800</v>
      </c>
      <c r="J196" s="10">
        <v>22100</v>
      </c>
      <c r="K196" s="10">
        <v>26900</v>
      </c>
      <c r="L196" s="10">
        <f t="shared" si="387"/>
        <v>24266.666666666668</v>
      </c>
      <c r="M196" s="10">
        <v>20000</v>
      </c>
      <c r="N196" s="80">
        <f t="shared" si="388"/>
        <v>0.82417582417582413</v>
      </c>
      <c r="O196" s="2">
        <v>25800</v>
      </c>
      <c r="P196" s="10">
        <v>23000</v>
      </c>
      <c r="Q196" s="10">
        <v>24800</v>
      </c>
      <c r="R196" s="10">
        <f t="shared" si="389"/>
        <v>24533.333333333332</v>
      </c>
      <c r="S196" s="10">
        <v>20000</v>
      </c>
      <c r="T196" s="80">
        <f t="shared" si="390"/>
        <v>0.81521739130434789</v>
      </c>
      <c r="U196" s="2">
        <v>0</v>
      </c>
      <c r="V196" s="2">
        <v>0</v>
      </c>
      <c r="W196" s="2">
        <v>0</v>
      </c>
      <c r="X196" s="2">
        <f t="shared" si="343"/>
        <v>0</v>
      </c>
      <c r="Y196" s="2">
        <f t="shared" si="344"/>
        <v>0</v>
      </c>
      <c r="Z196" s="13">
        <f t="shared" si="345"/>
        <v>0</v>
      </c>
      <c r="AA196" s="4">
        <f t="shared" si="346"/>
        <v>0</v>
      </c>
      <c r="AB196" s="2">
        <v>0</v>
      </c>
      <c r="AC196" s="2">
        <v>0</v>
      </c>
      <c r="AD196" s="2">
        <v>0</v>
      </c>
      <c r="AE196" s="2">
        <f t="shared" si="347"/>
        <v>0</v>
      </c>
      <c r="AF196" s="2">
        <f t="shared" si="348"/>
        <v>0</v>
      </c>
      <c r="AG196" s="13">
        <f t="shared" si="349"/>
        <v>0</v>
      </c>
      <c r="AH196" s="4">
        <f t="shared" si="350"/>
        <v>0</v>
      </c>
    </row>
    <row r="197" spans="1:34" s="76" customFormat="1" x14ac:dyDescent="0.2">
      <c r="A197" s="75">
        <v>44305</v>
      </c>
      <c r="B197" s="76" t="s">
        <v>29</v>
      </c>
      <c r="C197" s="5">
        <v>100</v>
      </c>
      <c r="D197" s="3">
        <v>100</v>
      </c>
      <c r="E197" s="81">
        <v>12.5</v>
      </c>
      <c r="F197" s="3">
        <v>98.237000000000009</v>
      </c>
      <c r="G197" s="81">
        <v>0.6</v>
      </c>
      <c r="H197" s="5">
        <v>140</v>
      </c>
      <c r="I197" s="10">
        <v>18400</v>
      </c>
      <c r="J197" s="10">
        <v>17800</v>
      </c>
      <c r="K197" s="10">
        <v>21900</v>
      </c>
      <c r="L197" s="10">
        <f t="shared" si="387"/>
        <v>19366.666666666668</v>
      </c>
      <c r="M197" s="10">
        <v>20000</v>
      </c>
      <c r="N197" s="80">
        <f t="shared" si="388"/>
        <v>1.0327022375215145</v>
      </c>
      <c r="O197" s="2">
        <v>17500</v>
      </c>
      <c r="P197" s="10">
        <v>16600</v>
      </c>
      <c r="Q197" s="10">
        <v>15500</v>
      </c>
      <c r="R197" s="10">
        <f t="shared" si="389"/>
        <v>16533.333333333332</v>
      </c>
      <c r="S197" s="10">
        <v>20000</v>
      </c>
      <c r="T197" s="80">
        <f t="shared" si="390"/>
        <v>1.2096774193548387</v>
      </c>
      <c r="U197" s="2">
        <v>0</v>
      </c>
      <c r="V197" s="2">
        <v>0</v>
      </c>
      <c r="W197" s="2">
        <v>0</v>
      </c>
      <c r="X197" s="2">
        <f t="shared" si="343"/>
        <v>0</v>
      </c>
      <c r="Y197" s="2">
        <f t="shared" si="344"/>
        <v>0</v>
      </c>
      <c r="Z197" s="13">
        <f t="shared" si="345"/>
        <v>0</v>
      </c>
      <c r="AA197" s="4">
        <f t="shared" si="346"/>
        <v>0</v>
      </c>
      <c r="AB197" s="2">
        <v>0</v>
      </c>
      <c r="AC197" s="2">
        <v>0</v>
      </c>
      <c r="AD197" s="2">
        <v>0</v>
      </c>
      <c r="AE197" s="2">
        <f t="shared" si="347"/>
        <v>0</v>
      </c>
      <c r="AF197" s="2">
        <f t="shared" si="348"/>
        <v>0</v>
      </c>
      <c r="AG197" s="13">
        <f t="shared" si="349"/>
        <v>0</v>
      </c>
      <c r="AH197" s="4">
        <f t="shared" si="350"/>
        <v>0</v>
      </c>
    </row>
    <row r="198" spans="1:34" s="76" customFormat="1" x14ac:dyDescent="0.2">
      <c r="A198" s="75">
        <v>44307</v>
      </c>
      <c r="B198" s="76" t="s">
        <v>29</v>
      </c>
      <c r="C198" s="5">
        <v>100</v>
      </c>
      <c r="D198" s="3">
        <v>100</v>
      </c>
      <c r="E198" s="81">
        <v>12.5</v>
      </c>
      <c r="F198" s="3">
        <v>99.02</v>
      </c>
      <c r="G198" s="81">
        <v>0.6</v>
      </c>
      <c r="H198" s="5">
        <v>140</v>
      </c>
      <c r="I198" s="10">
        <v>18400</v>
      </c>
      <c r="J198" s="10">
        <v>17800</v>
      </c>
      <c r="K198" s="10">
        <v>21900</v>
      </c>
      <c r="L198" s="10">
        <f t="shared" si="387"/>
        <v>19366.666666666668</v>
      </c>
      <c r="M198" s="10">
        <v>20000</v>
      </c>
      <c r="N198" s="80">
        <f t="shared" si="388"/>
        <v>1.0327022375215145</v>
      </c>
      <c r="O198" s="2">
        <v>17500</v>
      </c>
      <c r="P198" s="10">
        <v>16600</v>
      </c>
      <c r="Q198" s="10">
        <v>15500</v>
      </c>
      <c r="R198" s="10">
        <f t="shared" si="389"/>
        <v>16533.333333333332</v>
      </c>
      <c r="S198" s="10">
        <v>20000</v>
      </c>
      <c r="T198" s="80">
        <f t="shared" si="390"/>
        <v>1.2096774193548387</v>
      </c>
      <c r="U198" s="2">
        <v>0</v>
      </c>
      <c r="V198" s="2">
        <v>0</v>
      </c>
      <c r="W198" s="2">
        <v>0</v>
      </c>
      <c r="X198" s="2">
        <f t="shared" si="343"/>
        <v>0</v>
      </c>
      <c r="Y198" s="2">
        <f t="shared" si="344"/>
        <v>0</v>
      </c>
      <c r="Z198" s="13">
        <f t="shared" si="345"/>
        <v>0</v>
      </c>
      <c r="AA198" s="4">
        <f t="shared" si="346"/>
        <v>0</v>
      </c>
      <c r="AB198" s="2">
        <v>0</v>
      </c>
      <c r="AC198" s="2">
        <v>0</v>
      </c>
      <c r="AD198" s="2">
        <v>0</v>
      </c>
      <c r="AE198" s="2">
        <f t="shared" si="347"/>
        <v>0</v>
      </c>
      <c r="AF198" s="2">
        <f t="shared" si="348"/>
        <v>0</v>
      </c>
      <c r="AG198" s="13">
        <f t="shared" si="349"/>
        <v>0</v>
      </c>
      <c r="AH198" s="4">
        <f t="shared" si="350"/>
        <v>0</v>
      </c>
    </row>
    <row r="199" spans="1:34" s="76" customFormat="1" x14ac:dyDescent="0.2">
      <c r="A199" s="75">
        <v>44309</v>
      </c>
      <c r="B199" s="76" t="s">
        <v>29</v>
      </c>
      <c r="C199" s="5">
        <v>100</v>
      </c>
      <c r="D199" s="3">
        <v>100</v>
      </c>
      <c r="E199" s="81">
        <v>12.5</v>
      </c>
      <c r="F199" s="3">
        <v>101.795</v>
      </c>
      <c r="G199" s="81">
        <v>0.6</v>
      </c>
      <c r="H199" s="5">
        <v>140</v>
      </c>
      <c r="I199" s="10">
        <v>27200</v>
      </c>
      <c r="J199" s="10">
        <v>18900</v>
      </c>
      <c r="K199" s="10">
        <v>21700</v>
      </c>
      <c r="L199" s="10">
        <f t="shared" si="387"/>
        <v>22600</v>
      </c>
      <c r="M199" s="10">
        <v>20000</v>
      </c>
      <c r="N199" s="80">
        <f t="shared" si="388"/>
        <v>0.88495575221238942</v>
      </c>
      <c r="O199" s="2">
        <v>17100</v>
      </c>
      <c r="P199" s="10">
        <v>19400</v>
      </c>
      <c r="Q199" s="10">
        <v>19400</v>
      </c>
      <c r="R199" s="10">
        <f t="shared" si="389"/>
        <v>18633.333333333332</v>
      </c>
      <c r="S199" s="10">
        <v>20000</v>
      </c>
      <c r="T199" s="80">
        <f t="shared" si="390"/>
        <v>1.0733452593917712</v>
      </c>
      <c r="U199" s="2">
        <v>0</v>
      </c>
      <c r="V199" s="2">
        <v>0</v>
      </c>
      <c r="W199" s="2">
        <v>0</v>
      </c>
      <c r="X199" s="2">
        <f t="shared" si="343"/>
        <v>0</v>
      </c>
      <c r="Y199" s="2">
        <f t="shared" si="344"/>
        <v>0</v>
      </c>
      <c r="Z199" s="13">
        <f t="shared" si="345"/>
        <v>0</v>
      </c>
      <c r="AA199" s="4">
        <f t="shared" si="346"/>
        <v>0</v>
      </c>
      <c r="AB199" s="2">
        <v>0</v>
      </c>
      <c r="AC199" s="2">
        <v>0</v>
      </c>
      <c r="AD199" s="2">
        <v>0</v>
      </c>
      <c r="AE199" s="2">
        <f t="shared" si="347"/>
        <v>0</v>
      </c>
      <c r="AF199" s="2">
        <f t="shared" si="348"/>
        <v>0</v>
      </c>
      <c r="AG199" s="13">
        <f t="shared" si="349"/>
        <v>0</v>
      </c>
      <c r="AH199" s="4">
        <f t="shared" si="350"/>
        <v>0</v>
      </c>
    </row>
    <row r="200" spans="1:34" s="76" customFormat="1" x14ac:dyDescent="0.2">
      <c r="A200" s="75">
        <v>44312</v>
      </c>
      <c r="B200" s="76" t="s">
        <v>29</v>
      </c>
      <c r="C200" s="5">
        <v>100</v>
      </c>
      <c r="D200" s="3">
        <v>100</v>
      </c>
      <c r="E200" s="81">
        <v>12.5</v>
      </c>
      <c r="F200" s="3">
        <v>101.40199999999999</v>
      </c>
      <c r="G200" s="81">
        <v>0.6</v>
      </c>
      <c r="H200" s="5">
        <v>140</v>
      </c>
      <c r="I200" s="10">
        <v>21600</v>
      </c>
      <c r="J200" s="10">
        <v>20000</v>
      </c>
      <c r="K200" s="10">
        <v>23800</v>
      </c>
      <c r="L200" s="10">
        <v>21800</v>
      </c>
      <c r="M200" s="10">
        <v>20000</v>
      </c>
      <c r="N200" s="80">
        <v>0.91743119266055051</v>
      </c>
      <c r="O200" s="2">
        <v>17600</v>
      </c>
      <c r="P200" s="10">
        <v>18000</v>
      </c>
      <c r="Q200" s="10">
        <v>18800</v>
      </c>
      <c r="R200" s="10">
        <v>18133.333333333332</v>
      </c>
      <c r="S200" s="10">
        <v>20000</v>
      </c>
      <c r="T200" s="80">
        <v>1.1029411764705883</v>
      </c>
      <c r="U200" s="2">
        <v>0</v>
      </c>
      <c r="V200" s="2">
        <v>0</v>
      </c>
      <c r="W200" s="2">
        <v>0</v>
      </c>
      <c r="X200" s="2">
        <f t="shared" si="343"/>
        <v>0</v>
      </c>
      <c r="Y200" s="2">
        <f t="shared" si="344"/>
        <v>0</v>
      </c>
      <c r="Z200" s="13">
        <f t="shared" si="345"/>
        <v>0</v>
      </c>
      <c r="AA200" s="4">
        <f t="shared" si="346"/>
        <v>0</v>
      </c>
      <c r="AB200" s="2">
        <v>0</v>
      </c>
      <c r="AC200" s="2">
        <v>0</v>
      </c>
      <c r="AD200" s="2">
        <v>0</v>
      </c>
      <c r="AE200" s="2">
        <f t="shared" si="347"/>
        <v>0</v>
      </c>
      <c r="AF200" s="2">
        <f t="shared" si="348"/>
        <v>0</v>
      </c>
      <c r="AG200" s="13">
        <f t="shared" si="349"/>
        <v>0</v>
      </c>
      <c r="AH200" s="4">
        <f t="shared" si="350"/>
        <v>0</v>
      </c>
    </row>
    <row r="201" spans="1:34" s="76" customFormat="1" x14ac:dyDescent="0.2">
      <c r="A201" s="75">
        <v>44314</v>
      </c>
      <c r="B201" s="76" t="s">
        <v>29</v>
      </c>
      <c r="C201" s="5">
        <v>100</v>
      </c>
      <c r="D201" s="3">
        <v>100</v>
      </c>
      <c r="E201" s="81">
        <v>12.5</v>
      </c>
      <c r="F201" s="3">
        <v>100.26900000000002</v>
      </c>
      <c r="G201" s="81">
        <v>0.6</v>
      </c>
      <c r="H201" s="5">
        <v>140</v>
      </c>
      <c r="I201" s="10">
        <v>21600</v>
      </c>
      <c r="J201" s="10">
        <v>20000</v>
      </c>
      <c r="K201" s="10">
        <v>23800</v>
      </c>
      <c r="L201" s="10">
        <v>21800</v>
      </c>
      <c r="M201" s="10">
        <v>20000</v>
      </c>
      <c r="N201" s="80">
        <v>0.91743119266055051</v>
      </c>
      <c r="O201" s="2">
        <v>17600</v>
      </c>
      <c r="P201" s="10">
        <v>18000</v>
      </c>
      <c r="Q201" s="10">
        <v>18800</v>
      </c>
      <c r="R201" s="10">
        <v>18133.333333333332</v>
      </c>
      <c r="S201" s="10">
        <v>20000</v>
      </c>
      <c r="T201" s="80">
        <v>1.1029411764705883</v>
      </c>
      <c r="U201" s="2">
        <v>0</v>
      </c>
      <c r="V201" s="2">
        <v>0</v>
      </c>
      <c r="W201" s="2">
        <v>0</v>
      </c>
      <c r="X201" s="2">
        <f t="shared" si="343"/>
        <v>0</v>
      </c>
      <c r="Y201" s="2">
        <f t="shared" si="344"/>
        <v>0</v>
      </c>
      <c r="Z201" s="13">
        <f t="shared" si="345"/>
        <v>0</v>
      </c>
      <c r="AA201" s="4">
        <f t="shared" si="346"/>
        <v>0</v>
      </c>
      <c r="AB201" s="2">
        <v>0</v>
      </c>
      <c r="AC201" s="2">
        <v>0</v>
      </c>
      <c r="AD201" s="2">
        <v>0</v>
      </c>
      <c r="AE201" s="2">
        <f t="shared" si="347"/>
        <v>0</v>
      </c>
      <c r="AF201" s="2">
        <f t="shared" si="348"/>
        <v>0</v>
      </c>
      <c r="AG201" s="13">
        <f t="shared" si="349"/>
        <v>0</v>
      </c>
      <c r="AH201" s="4">
        <f t="shared" si="350"/>
        <v>0</v>
      </c>
    </row>
    <row r="202" spans="1:34" s="76" customFormat="1" x14ac:dyDescent="0.2">
      <c r="A202" s="75">
        <v>44316</v>
      </c>
      <c r="B202" s="76" t="s">
        <v>29</v>
      </c>
      <c r="C202" s="5">
        <v>100</v>
      </c>
      <c r="D202" s="3">
        <v>100</v>
      </c>
      <c r="E202" s="81">
        <v>12.5</v>
      </c>
      <c r="F202" s="3">
        <v>103.37599999999999</v>
      </c>
      <c r="G202" s="81">
        <v>0.6</v>
      </c>
      <c r="H202" s="5">
        <v>140</v>
      </c>
      <c r="I202" s="10">
        <v>26200</v>
      </c>
      <c r="J202" s="10">
        <v>23700</v>
      </c>
      <c r="K202" s="10">
        <v>31000</v>
      </c>
      <c r="L202" s="10">
        <f t="shared" ref="L202:L212" si="391">AVERAGE(I202:K202)</f>
        <v>26966.666666666668</v>
      </c>
      <c r="M202" s="10">
        <v>20000</v>
      </c>
      <c r="N202" s="80">
        <f t="shared" ref="N202:N212" si="392">M202/L202</f>
        <v>0.74165636588380712</v>
      </c>
      <c r="O202" s="2">
        <v>22300</v>
      </c>
      <c r="P202" s="10">
        <v>23200</v>
      </c>
      <c r="Q202" s="10">
        <v>23300</v>
      </c>
      <c r="R202" s="10">
        <f t="shared" ref="R202:R212" si="393">AVERAGE(O202:Q202)</f>
        <v>22933.333333333332</v>
      </c>
      <c r="S202" s="10">
        <v>20000</v>
      </c>
      <c r="T202" s="80">
        <f t="shared" ref="T202:T212" si="394">S202/R202</f>
        <v>0.87209302325581395</v>
      </c>
      <c r="U202" s="2">
        <v>0</v>
      </c>
      <c r="V202" s="2">
        <v>0</v>
      </c>
      <c r="W202" s="2">
        <v>0</v>
      </c>
      <c r="X202" s="2">
        <f t="shared" si="343"/>
        <v>0</v>
      </c>
      <c r="Y202" s="2">
        <f t="shared" si="344"/>
        <v>0</v>
      </c>
      <c r="Z202" s="13">
        <f t="shared" si="345"/>
        <v>0</v>
      </c>
      <c r="AA202" s="4">
        <f t="shared" si="346"/>
        <v>0</v>
      </c>
      <c r="AB202" s="2">
        <v>0</v>
      </c>
      <c r="AC202" s="2">
        <v>0</v>
      </c>
      <c r="AD202" s="2">
        <v>0</v>
      </c>
      <c r="AE202" s="2">
        <f t="shared" si="347"/>
        <v>0</v>
      </c>
      <c r="AF202" s="2">
        <f t="shared" si="348"/>
        <v>0</v>
      </c>
      <c r="AG202" s="13">
        <f t="shared" si="349"/>
        <v>0</v>
      </c>
      <c r="AH202" s="4">
        <f t="shared" si="350"/>
        <v>0</v>
      </c>
    </row>
    <row r="203" spans="1:34" s="76" customFormat="1" x14ac:dyDescent="0.2">
      <c r="A203" s="75">
        <v>44449</v>
      </c>
      <c r="B203" s="76" t="s">
        <v>29</v>
      </c>
      <c r="C203" s="5">
        <v>60</v>
      </c>
      <c r="D203" s="3">
        <v>100</v>
      </c>
      <c r="E203" s="81">
        <v>12.5</v>
      </c>
      <c r="F203" s="3">
        <v>108.25300000000001</v>
      </c>
      <c r="G203" s="81">
        <v>0.6</v>
      </c>
      <c r="H203" s="5">
        <v>140</v>
      </c>
      <c r="I203" s="2">
        <v>17100</v>
      </c>
      <c r="J203" s="2">
        <v>18900</v>
      </c>
      <c r="K203" s="2">
        <v>18300</v>
      </c>
      <c r="L203" s="2">
        <f t="shared" si="391"/>
        <v>18100</v>
      </c>
      <c r="M203" s="2">
        <v>20000</v>
      </c>
      <c r="N203" s="80">
        <f t="shared" si="392"/>
        <v>1.1049723756906078</v>
      </c>
      <c r="O203" s="2">
        <v>16300</v>
      </c>
      <c r="P203" s="95">
        <v>15400</v>
      </c>
      <c r="Q203" s="2">
        <v>18000</v>
      </c>
      <c r="R203" s="2">
        <f t="shared" si="393"/>
        <v>16566.666666666668</v>
      </c>
      <c r="S203" s="2">
        <v>20000</v>
      </c>
      <c r="T203" s="80">
        <f t="shared" si="394"/>
        <v>1.2072434607645874</v>
      </c>
      <c r="U203" s="2">
        <v>0</v>
      </c>
      <c r="V203" s="2">
        <v>0</v>
      </c>
      <c r="W203" s="2">
        <v>0</v>
      </c>
      <c r="X203" s="2">
        <f t="shared" si="343"/>
        <v>0</v>
      </c>
      <c r="Y203" s="2">
        <f t="shared" si="344"/>
        <v>0</v>
      </c>
      <c r="Z203" s="13">
        <f t="shared" si="345"/>
        <v>0</v>
      </c>
      <c r="AA203" s="4">
        <f t="shared" si="346"/>
        <v>0</v>
      </c>
      <c r="AB203" s="2">
        <v>0</v>
      </c>
      <c r="AC203" s="2">
        <v>0</v>
      </c>
      <c r="AD203" s="2">
        <v>0</v>
      </c>
      <c r="AE203" s="2">
        <f t="shared" si="347"/>
        <v>0</v>
      </c>
      <c r="AF203" s="2">
        <f t="shared" si="348"/>
        <v>0</v>
      </c>
      <c r="AG203" s="13">
        <f t="shared" si="349"/>
        <v>0</v>
      </c>
      <c r="AH203" s="4">
        <f t="shared" si="350"/>
        <v>0</v>
      </c>
    </row>
    <row r="204" spans="1:34" s="76" customFormat="1" x14ac:dyDescent="0.2">
      <c r="A204" s="75">
        <v>44452</v>
      </c>
      <c r="B204" s="76" t="s">
        <v>29</v>
      </c>
      <c r="C204" s="5">
        <v>60</v>
      </c>
      <c r="D204" s="3">
        <v>100</v>
      </c>
      <c r="E204" s="81">
        <v>12.5</v>
      </c>
      <c r="F204" s="3">
        <v>103.42599999999999</v>
      </c>
      <c r="G204" s="81">
        <v>0.6</v>
      </c>
      <c r="H204" s="5">
        <v>140</v>
      </c>
      <c r="I204" s="2">
        <v>27800</v>
      </c>
      <c r="J204" s="2">
        <v>27700</v>
      </c>
      <c r="K204" s="2">
        <v>32100</v>
      </c>
      <c r="L204" s="2">
        <f t="shared" si="391"/>
        <v>29200</v>
      </c>
      <c r="M204" s="2">
        <v>20000</v>
      </c>
      <c r="N204" s="80">
        <f t="shared" si="392"/>
        <v>0.68493150684931503</v>
      </c>
      <c r="O204" s="2">
        <v>23200</v>
      </c>
      <c r="P204" s="95">
        <v>22400</v>
      </c>
      <c r="Q204" s="2">
        <v>21200</v>
      </c>
      <c r="R204" s="2">
        <f t="shared" si="393"/>
        <v>22266.666666666668</v>
      </c>
      <c r="S204" s="2">
        <v>20000</v>
      </c>
      <c r="T204" s="80">
        <f t="shared" si="394"/>
        <v>0.89820359281437123</v>
      </c>
      <c r="U204" s="2">
        <v>0</v>
      </c>
      <c r="V204" s="2">
        <v>0</v>
      </c>
      <c r="W204" s="2">
        <v>0</v>
      </c>
      <c r="X204" s="2">
        <f t="shared" si="343"/>
        <v>0</v>
      </c>
      <c r="Y204" s="2">
        <f t="shared" si="344"/>
        <v>0</v>
      </c>
      <c r="Z204" s="13">
        <f t="shared" si="345"/>
        <v>0</v>
      </c>
      <c r="AA204" s="4">
        <f t="shared" si="346"/>
        <v>0</v>
      </c>
      <c r="AB204" s="2">
        <v>0</v>
      </c>
      <c r="AC204" s="2">
        <v>0</v>
      </c>
      <c r="AD204" s="2">
        <v>0</v>
      </c>
      <c r="AE204" s="2">
        <f t="shared" si="347"/>
        <v>0</v>
      </c>
      <c r="AF204" s="2">
        <f t="shared" si="348"/>
        <v>0</v>
      </c>
      <c r="AG204" s="13">
        <f t="shared" si="349"/>
        <v>0</v>
      </c>
      <c r="AH204" s="4">
        <f t="shared" si="350"/>
        <v>0</v>
      </c>
    </row>
    <row r="205" spans="1:34" s="76" customFormat="1" x14ac:dyDescent="0.2">
      <c r="A205" s="75">
        <v>44454</v>
      </c>
      <c r="B205" s="76" t="s">
        <v>29</v>
      </c>
      <c r="C205" s="5">
        <v>60</v>
      </c>
      <c r="D205" s="3">
        <v>100</v>
      </c>
      <c r="E205" s="81">
        <v>12.5</v>
      </c>
      <c r="F205" s="3">
        <v>101.80600000000001</v>
      </c>
      <c r="G205" s="81">
        <v>0.6</v>
      </c>
      <c r="H205" s="5">
        <v>140</v>
      </c>
      <c r="I205" s="2">
        <v>33400</v>
      </c>
      <c r="J205" s="2">
        <v>37200</v>
      </c>
      <c r="K205" s="2" t="s">
        <v>2</v>
      </c>
      <c r="L205" s="2">
        <f t="shared" si="391"/>
        <v>35300</v>
      </c>
      <c r="M205" s="2">
        <v>20000</v>
      </c>
      <c r="N205" s="80">
        <f t="shared" si="392"/>
        <v>0.56657223796033995</v>
      </c>
      <c r="O205" s="2">
        <v>18100</v>
      </c>
      <c r="P205" s="95">
        <v>16900</v>
      </c>
      <c r="Q205" s="2">
        <v>18200</v>
      </c>
      <c r="R205" s="2">
        <f t="shared" si="393"/>
        <v>17733.333333333332</v>
      </c>
      <c r="S205" s="2">
        <v>20000</v>
      </c>
      <c r="T205" s="80">
        <f t="shared" si="394"/>
        <v>1.1278195488721805</v>
      </c>
      <c r="U205" s="2">
        <v>5</v>
      </c>
      <c r="V205" s="2">
        <v>0</v>
      </c>
      <c r="W205" s="2">
        <v>0</v>
      </c>
      <c r="X205" s="2">
        <f t="shared" si="343"/>
        <v>0.94428706326723333</v>
      </c>
      <c r="Y205" s="2">
        <f t="shared" si="344"/>
        <v>1.6355531705088548</v>
      </c>
      <c r="Z205" s="13">
        <f t="shared" si="345"/>
        <v>2.6832284697171196</v>
      </c>
      <c r="AA205" s="4">
        <f t="shared" si="346"/>
        <v>4.6474880378653385</v>
      </c>
      <c r="AB205" s="2">
        <v>5</v>
      </c>
      <c r="AC205" s="2">
        <v>5</v>
      </c>
      <c r="AD205" s="2">
        <v>5</v>
      </c>
      <c r="AE205" s="2">
        <f t="shared" si="347"/>
        <v>5.6390977443609023</v>
      </c>
      <c r="AF205" s="2">
        <f t="shared" si="348"/>
        <v>0</v>
      </c>
      <c r="AG205" s="13">
        <f t="shared" si="349"/>
        <v>16.02371588024678</v>
      </c>
      <c r="AH205" s="4">
        <f t="shared" si="350"/>
        <v>0</v>
      </c>
    </row>
    <row r="206" spans="1:34" s="76" customFormat="1" x14ac:dyDescent="0.2">
      <c r="A206" s="75">
        <v>44456</v>
      </c>
      <c r="B206" s="76" t="s">
        <v>29</v>
      </c>
      <c r="C206" s="5">
        <v>60</v>
      </c>
      <c r="D206" s="3">
        <v>100</v>
      </c>
      <c r="E206" s="81">
        <v>12.5</v>
      </c>
      <c r="F206" s="3">
        <v>93.103999999999999</v>
      </c>
      <c r="G206" s="81">
        <v>0.6</v>
      </c>
      <c r="H206" s="5">
        <v>140</v>
      </c>
      <c r="I206" s="2">
        <v>20400</v>
      </c>
      <c r="J206" s="2">
        <v>20300</v>
      </c>
      <c r="K206" s="2">
        <v>24200</v>
      </c>
      <c r="L206" s="2">
        <f t="shared" si="391"/>
        <v>21633.333333333332</v>
      </c>
      <c r="M206" s="2">
        <v>20000</v>
      </c>
      <c r="N206" s="80">
        <f t="shared" si="392"/>
        <v>0.92449922958397535</v>
      </c>
      <c r="O206" s="2">
        <v>25300</v>
      </c>
      <c r="P206" s="95">
        <v>25600</v>
      </c>
      <c r="Q206" s="2">
        <v>25900</v>
      </c>
      <c r="R206" s="2">
        <f t="shared" si="393"/>
        <v>25600</v>
      </c>
      <c r="S206" s="2">
        <v>20000</v>
      </c>
      <c r="T206" s="80">
        <f t="shared" si="394"/>
        <v>0.78125</v>
      </c>
      <c r="U206" s="2">
        <v>50</v>
      </c>
      <c r="V206" s="2">
        <v>50</v>
      </c>
      <c r="W206" s="2">
        <v>50</v>
      </c>
      <c r="X206" s="2">
        <f t="shared" si="343"/>
        <v>46.224961479198768</v>
      </c>
      <c r="Y206" s="2">
        <f t="shared" si="344"/>
        <v>0</v>
      </c>
      <c r="Z206" s="13">
        <f t="shared" si="345"/>
        <v>143.62670776056498</v>
      </c>
      <c r="AA206" s="4">
        <f t="shared" si="346"/>
        <v>0</v>
      </c>
      <c r="AB206" s="2">
        <v>50</v>
      </c>
      <c r="AC206" s="2">
        <v>50</v>
      </c>
      <c r="AD206" s="2">
        <v>50</v>
      </c>
      <c r="AE206" s="2">
        <f t="shared" si="347"/>
        <v>39.0625</v>
      </c>
      <c r="AF206" s="2">
        <f t="shared" si="348"/>
        <v>0</v>
      </c>
      <c r="AG206" s="13">
        <f t="shared" si="349"/>
        <v>121.3720486153733</v>
      </c>
      <c r="AH206" s="4">
        <f t="shared" si="350"/>
        <v>0</v>
      </c>
    </row>
    <row r="207" spans="1:34" s="76" customFormat="1" x14ac:dyDescent="0.2">
      <c r="A207" s="75">
        <v>44459</v>
      </c>
      <c r="B207" s="76" t="s">
        <v>29</v>
      </c>
      <c r="C207" s="5">
        <v>60</v>
      </c>
      <c r="D207" s="3">
        <v>100</v>
      </c>
      <c r="E207" s="81">
        <v>12.5</v>
      </c>
      <c r="F207" s="3">
        <v>98.332000000000008</v>
      </c>
      <c r="G207" s="81">
        <v>0.6</v>
      </c>
      <c r="H207" s="5">
        <v>140</v>
      </c>
      <c r="I207" s="2">
        <v>24600</v>
      </c>
      <c r="J207" s="2">
        <v>23200</v>
      </c>
      <c r="K207" s="2">
        <v>29700</v>
      </c>
      <c r="L207" s="2">
        <f t="shared" si="391"/>
        <v>25833.333333333332</v>
      </c>
      <c r="M207" s="2">
        <v>20000</v>
      </c>
      <c r="N207" s="80">
        <f t="shared" si="392"/>
        <v>0.77419354838709686</v>
      </c>
      <c r="O207" s="2">
        <v>19400</v>
      </c>
      <c r="P207" s="95">
        <v>20500</v>
      </c>
      <c r="Q207" s="2">
        <v>25400</v>
      </c>
      <c r="R207" s="2">
        <f t="shared" si="393"/>
        <v>21766.666666666668</v>
      </c>
      <c r="S207" s="2">
        <v>20000</v>
      </c>
      <c r="T207" s="80">
        <f t="shared" si="394"/>
        <v>0.9188361408882082</v>
      </c>
      <c r="U207" s="2">
        <v>5</v>
      </c>
      <c r="V207" s="2">
        <v>5</v>
      </c>
      <c r="W207" s="2">
        <v>5</v>
      </c>
      <c r="X207" s="2">
        <f t="shared" si="343"/>
        <v>3.8709677419354844</v>
      </c>
      <c r="Y207" s="2">
        <f t="shared" si="344"/>
        <v>0</v>
      </c>
      <c r="Z207" s="13">
        <f t="shared" si="345"/>
        <v>11.388110362880495</v>
      </c>
      <c r="AA207" s="4">
        <f t="shared" si="346"/>
        <v>0</v>
      </c>
      <c r="AB207" s="2">
        <v>50</v>
      </c>
      <c r="AC207" s="2">
        <v>50</v>
      </c>
      <c r="AD207" s="2">
        <v>5</v>
      </c>
      <c r="AE207" s="2">
        <f t="shared" si="347"/>
        <v>32.159264931087286</v>
      </c>
      <c r="AF207" s="2">
        <f t="shared" si="348"/>
        <v>23.872063197733375</v>
      </c>
      <c r="AG207" s="13">
        <f t="shared" si="349"/>
        <v>94.610258374619718</v>
      </c>
      <c r="AH207" s="4">
        <f t="shared" si="350"/>
        <v>70.229903323740103</v>
      </c>
    </row>
    <row r="208" spans="1:34" s="76" customFormat="1" x14ac:dyDescent="0.2">
      <c r="A208" s="75">
        <v>44461</v>
      </c>
      <c r="B208" s="76" t="s">
        <v>29</v>
      </c>
      <c r="C208" s="5">
        <v>60</v>
      </c>
      <c r="D208" s="3">
        <v>100</v>
      </c>
      <c r="E208" s="81">
        <v>12.5</v>
      </c>
      <c r="F208" s="3">
        <v>103.89699999999999</v>
      </c>
      <c r="G208" s="81">
        <v>0.6</v>
      </c>
      <c r="H208" s="5">
        <v>140</v>
      </c>
      <c r="I208" s="2">
        <v>20100</v>
      </c>
      <c r="J208" s="2">
        <v>30800</v>
      </c>
      <c r="K208" s="2">
        <v>35200</v>
      </c>
      <c r="L208" s="2">
        <f t="shared" si="391"/>
        <v>28700</v>
      </c>
      <c r="M208" s="2">
        <v>20000</v>
      </c>
      <c r="N208" s="80">
        <f t="shared" si="392"/>
        <v>0.69686411149825789</v>
      </c>
      <c r="O208" s="2" t="s">
        <v>2</v>
      </c>
      <c r="P208" s="95">
        <v>20200</v>
      </c>
      <c r="Q208" s="2">
        <v>22400</v>
      </c>
      <c r="R208" s="2">
        <f t="shared" si="393"/>
        <v>21300</v>
      </c>
      <c r="S208" s="2">
        <v>20000</v>
      </c>
      <c r="T208" s="80">
        <f t="shared" si="394"/>
        <v>0.93896713615023475</v>
      </c>
      <c r="U208" s="2">
        <v>0</v>
      </c>
      <c r="V208" s="2">
        <v>5</v>
      </c>
      <c r="W208" s="2">
        <v>0</v>
      </c>
      <c r="X208" s="2">
        <f t="shared" si="343"/>
        <v>1.16144018583043</v>
      </c>
      <c r="Y208" s="2">
        <f t="shared" si="344"/>
        <v>2.0116734118105426</v>
      </c>
      <c r="Z208" s="13">
        <f t="shared" si="345"/>
        <v>3.233857125403897</v>
      </c>
      <c r="AA208" s="4">
        <f t="shared" si="346"/>
        <v>5.6012048456181853</v>
      </c>
      <c r="AB208" s="2">
        <v>0</v>
      </c>
      <c r="AC208" s="2">
        <v>0</v>
      </c>
      <c r="AD208" s="2">
        <v>0</v>
      </c>
      <c r="AE208" s="2">
        <f t="shared" si="347"/>
        <v>0</v>
      </c>
      <c r="AF208" s="2">
        <f t="shared" si="348"/>
        <v>0</v>
      </c>
      <c r="AG208" s="13">
        <f t="shared" si="349"/>
        <v>0</v>
      </c>
      <c r="AH208" s="4">
        <f t="shared" si="350"/>
        <v>0</v>
      </c>
    </row>
    <row r="209" spans="1:34" s="76" customFormat="1" x14ac:dyDescent="0.2">
      <c r="A209" s="75">
        <v>44463</v>
      </c>
      <c r="B209" s="76" t="s">
        <v>29</v>
      </c>
      <c r="C209" s="5">
        <v>60</v>
      </c>
      <c r="D209" s="3">
        <v>100</v>
      </c>
      <c r="E209" s="81">
        <v>12.5</v>
      </c>
      <c r="F209" s="3">
        <v>107.83600000000001</v>
      </c>
      <c r="G209" s="81">
        <v>0.6</v>
      </c>
      <c r="H209" s="5">
        <v>140</v>
      </c>
      <c r="I209" s="2">
        <v>26900</v>
      </c>
      <c r="J209" s="2">
        <v>29000</v>
      </c>
      <c r="K209" s="2">
        <v>36400</v>
      </c>
      <c r="L209" s="2">
        <f t="shared" si="391"/>
        <v>30766.666666666668</v>
      </c>
      <c r="M209" s="2">
        <v>20000</v>
      </c>
      <c r="N209" s="80">
        <f t="shared" si="392"/>
        <v>0.65005417118093167</v>
      </c>
      <c r="O209" s="2">
        <v>19800</v>
      </c>
      <c r="P209" s="95">
        <v>21300</v>
      </c>
      <c r="Q209" s="2">
        <v>21600</v>
      </c>
      <c r="R209" s="2">
        <f t="shared" si="393"/>
        <v>20900</v>
      </c>
      <c r="S209" s="2">
        <v>20000</v>
      </c>
      <c r="T209" s="80">
        <f t="shared" si="394"/>
        <v>0.9569377990430622</v>
      </c>
      <c r="U209" s="2">
        <v>0</v>
      </c>
      <c r="V209" s="2">
        <v>0</v>
      </c>
      <c r="W209" s="2">
        <v>0</v>
      </c>
      <c r="X209" s="2">
        <f t="shared" si="343"/>
        <v>0</v>
      </c>
      <c r="Y209" s="2">
        <f t="shared" si="344"/>
        <v>0</v>
      </c>
      <c r="Z209" s="13">
        <f t="shared" si="345"/>
        <v>0</v>
      </c>
      <c r="AA209" s="4">
        <f t="shared" si="346"/>
        <v>0</v>
      </c>
      <c r="AB209" s="2">
        <v>0</v>
      </c>
      <c r="AC209" s="2">
        <v>0</v>
      </c>
      <c r="AD209" s="2">
        <v>0</v>
      </c>
      <c r="AE209" s="2">
        <f t="shared" si="347"/>
        <v>0</v>
      </c>
      <c r="AF209" s="2">
        <f t="shared" si="348"/>
        <v>0</v>
      </c>
      <c r="AG209" s="13">
        <f t="shared" si="349"/>
        <v>0</v>
      </c>
      <c r="AH209" s="4">
        <f t="shared" si="350"/>
        <v>0</v>
      </c>
    </row>
    <row r="210" spans="1:34" s="76" customFormat="1" x14ac:dyDescent="0.2">
      <c r="A210" s="75">
        <v>44466</v>
      </c>
      <c r="B210" s="76" t="s">
        <v>29</v>
      </c>
      <c r="C210" s="5">
        <v>60</v>
      </c>
      <c r="D210" s="3">
        <v>100</v>
      </c>
      <c r="E210" s="81">
        <v>12.5</v>
      </c>
      <c r="F210" s="3">
        <v>101.68699999999998</v>
      </c>
      <c r="G210" s="81">
        <v>0.6</v>
      </c>
      <c r="H210" s="5">
        <v>140</v>
      </c>
      <c r="I210" s="2">
        <v>38900</v>
      </c>
      <c r="J210" s="2">
        <v>18300</v>
      </c>
      <c r="K210" s="2">
        <v>40700</v>
      </c>
      <c r="L210" s="2">
        <f t="shared" si="391"/>
        <v>32633.333333333332</v>
      </c>
      <c r="M210" s="2">
        <v>20000</v>
      </c>
      <c r="N210" s="80">
        <f t="shared" si="392"/>
        <v>0.61287027579162412</v>
      </c>
      <c r="O210" s="2">
        <v>1520</v>
      </c>
      <c r="P210" s="95">
        <v>20100</v>
      </c>
      <c r="Q210" s="2">
        <v>21000</v>
      </c>
      <c r="R210" s="2">
        <f t="shared" si="393"/>
        <v>14206.666666666666</v>
      </c>
      <c r="S210" s="2">
        <v>20000</v>
      </c>
      <c r="T210" s="80">
        <f t="shared" si="394"/>
        <v>1.4077897700610043</v>
      </c>
      <c r="U210" s="2">
        <v>5</v>
      </c>
      <c r="V210" s="2">
        <v>5</v>
      </c>
      <c r="W210" s="2">
        <v>50</v>
      </c>
      <c r="X210" s="2">
        <f t="shared" si="343"/>
        <v>12.257405515832483</v>
      </c>
      <c r="Y210" s="2">
        <f t="shared" si="344"/>
        <v>15.922836841797647</v>
      </c>
      <c r="Z210" s="13">
        <f t="shared" si="345"/>
        <v>34.870655147041951</v>
      </c>
      <c r="AA210" s="4">
        <f t="shared" si="346"/>
        <v>45.29830980591737</v>
      </c>
      <c r="AB210" s="2">
        <v>5</v>
      </c>
      <c r="AC210" s="2">
        <v>5</v>
      </c>
      <c r="AD210" s="2">
        <v>50</v>
      </c>
      <c r="AE210" s="2">
        <f t="shared" si="347"/>
        <v>28.155795401220086</v>
      </c>
      <c r="AF210" s="2">
        <f t="shared" si="348"/>
        <v>36.5754511218205</v>
      </c>
      <c r="AG210" s="13">
        <f t="shared" si="349"/>
        <v>80.099416679854684</v>
      </c>
      <c r="AH210" s="4">
        <f t="shared" si="350"/>
        <v>104.05219450960374</v>
      </c>
    </row>
    <row r="211" spans="1:34" s="76" customFormat="1" x14ac:dyDescent="0.2">
      <c r="A211" s="75">
        <v>44468</v>
      </c>
      <c r="B211" s="76" t="s">
        <v>29</v>
      </c>
      <c r="C211" s="5">
        <v>60</v>
      </c>
      <c r="D211" s="3">
        <v>100</v>
      </c>
      <c r="E211" s="81">
        <v>12.5</v>
      </c>
      <c r="F211" s="3">
        <v>105.86700000000002</v>
      </c>
      <c r="G211" s="81">
        <v>0.6</v>
      </c>
      <c r="H211" s="5">
        <v>140</v>
      </c>
      <c r="I211" s="2">
        <v>16000</v>
      </c>
      <c r="J211" s="2">
        <v>18700</v>
      </c>
      <c r="K211" s="2">
        <v>24000</v>
      </c>
      <c r="L211" s="2">
        <f t="shared" si="391"/>
        <v>19566.666666666668</v>
      </c>
      <c r="M211" s="2">
        <v>20000</v>
      </c>
      <c r="N211" s="80">
        <f t="shared" si="392"/>
        <v>1.0221465076660987</v>
      </c>
      <c r="O211" s="2">
        <v>18400</v>
      </c>
      <c r="P211" s="95">
        <v>18700</v>
      </c>
      <c r="Q211" s="2">
        <v>18100</v>
      </c>
      <c r="R211" s="2">
        <f t="shared" si="393"/>
        <v>18400</v>
      </c>
      <c r="S211" s="2">
        <v>20000</v>
      </c>
      <c r="T211" s="80">
        <f t="shared" si="394"/>
        <v>1.0869565217391304</v>
      </c>
      <c r="U211" s="2">
        <v>0</v>
      </c>
      <c r="V211" s="2">
        <v>0</v>
      </c>
      <c r="W211" s="2">
        <v>0</v>
      </c>
      <c r="X211" s="2">
        <f t="shared" si="343"/>
        <v>0</v>
      </c>
      <c r="Y211" s="2">
        <f t="shared" si="344"/>
        <v>0</v>
      </c>
      <c r="Z211" s="13">
        <f t="shared" si="345"/>
        <v>0</v>
      </c>
      <c r="AA211" s="4">
        <f t="shared" si="346"/>
        <v>0</v>
      </c>
      <c r="AB211" s="2">
        <v>0</v>
      </c>
      <c r="AC211" s="2">
        <v>0</v>
      </c>
      <c r="AD211" s="2">
        <v>0</v>
      </c>
      <c r="AE211" s="2">
        <f t="shared" si="347"/>
        <v>0</v>
      </c>
      <c r="AF211" s="2">
        <f t="shared" si="348"/>
        <v>0</v>
      </c>
      <c r="AG211" s="13">
        <f t="shared" si="349"/>
        <v>0</v>
      </c>
      <c r="AH211" s="4">
        <f t="shared" si="350"/>
        <v>0</v>
      </c>
    </row>
    <row r="212" spans="1:34" s="76" customFormat="1" x14ac:dyDescent="0.2">
      <c r="A212" s="75">
        <v>44470</v>
      </c>
      <c r="B212" s="76" t="s">
        <v>29</v>
      </c>
      <c r="C212" s="5">
        <v>60</v>
      </c>
      <c r="D212" s="3">
        <v>100</v>
      </c>
      <c r="E212" s="81">
        <v>12.5</v>
      </c>
      <c r="F212" s="3">
        <v>103.87400000000001</v>
      </c>
      <c r="G212" s="81">
        <v>0.6</v>
      </c>
      <c r="H212" s="5">
        <v>140</v>
      </c>
      <c r="I212" s="2">
        <v>20600</v>
      </c>
      <c r="J212" s="2">
        <v>22500</v>
      </c>
      <c r="K212" s="2">
        <v>25100</v>
      </c>
      <c r="L212" s="2">
        <f t="shared" si="391"/>
        <v>22733.333333333332</v>
      </c>
      <c r="M212" s="2">
        <v>20000</v>
      </c>
      <c r="N212" s="80">
        <f t="shared" si="392"/>
        <v>0.87976539589442815</v>
      </c>
      <c r="O212" s="2">
        <v>18600</v>
      </c>
      <c r="P212" s="95" t="s">
        <v>2</v>
      </c>
      <c r="Q212" s="2">
        <v>20300</v>
      </c>
      <c r="R212" s="2">
        <f t="shared" si="393"/>
        <v>19450</v>
      </c>
      <c r="S212" s="2">
        <v>20000</v>
      </c>
      <c r="T212" s="80">
        <f t="shared" si="394"/>
        <v>1.0282776349614395</v>
      </c>
      <c r="U212" s="2">
        <v>0</v>
      </c>
      <c r="V212" s="2">
        <v>0</v>
      </c>
      <c r="W212" s="2">
        <v>0</v>
      </c>
      <c r="X212" s="2">
        <f t="shared" si="343"/>
        <v>0</v>
      </c>
      <c r="Y212" s="2">
        <f t="shared" si="344"/>
        <v>0</v>
      </c>
      <c r="Z212" s="13">
        <f t="shared" si="345"/>
        <v>0</v>
      </c>
      <c r="AA212" s="4">
        <f t="shared" si="346"/>
        <v>0</v>
      </c>
      <c r="AB212" s="2">
        <v>0</v>
      </c>
      <c r="AC212" s="2">
        <v>0</v>
      </c>
      <c r="AD212" s="2">
        <v>0</v>
      </c>
      <c r="AE212" s="2">
        <f t="shared" si="347"/>
        <v>0</v>
      </c>
      <c r="AF212" s="2">
        <f t="shared" si="348"/>
        <v>0</v>
      </c>
      <c r="AG212" s="13">
        <f t="shared" si="349"/>
        <v>0</v>
      </c>
      <c r="AH212" s="4">
        <f t="shared" si="350"/>
        <v>0</v>
      </c>
    </row>
    <row r="213" spans="1:34" s="42" customFormat="1" x14ac:dyDescent="0.2">
      <c r="A213" s="41"/>
      <c r="C213" s="19"/>
      <c r="D213" s="20"/>
      <c r="E213" s="47"/>
      <c r="F213" s="20"/>
      <c r="G213" s="47"/>
      <c r="H213" s="19"/>
      <c r="I213" s="21"/>
      <c r="J213" s="21"/>
      <c r="K213" s="21"/>
      <c r="L213" s="21"/>
      <c r="M213" s="21"/>
      <c r="N213" s="48"/>
      <c r="O213" s="21"/>
      <c r="P213" s="21"/>
      <c r="Q213" s="21"/>
      <c r="R213" s="21"/>
      <c r="S213" s="21"/>
      <c r="T213" s="48"/>
      <c r="U213" s="21"/>
      <c r="V213" s="21"/>
      <c r="W213" s="21"/>
      <c r="X213" s="21"/>
      <c r="Y213" s="21"/>
      <c r="Z213" s="13"/>
      <c r="AA213" s="22"/>
      <c r="AB213" s="21"/>
      <c r="AC213" s="21"/>
      <c r="AD213" s="21"/>
      <c r="AE213" s="21"/>
      <c r="AF213" s="21"/>
      <c r="AG213" s="13"/>
      <c r="AH213" s="22"/>
    </row>
    <row r="214" spans="1:34" s="76" customFormat="1" x14ac:dyDescent="0.2">
      <c r="A214" s="75">
        <v>44281</v>
      </c>
      <c r="B214" s="76" t="s">
        <v>31</v>
      </c>
      <c r="C214" s="5">
        <v>100</v>
      </c>
      <c r="D214" s="3">
        <v>100</v>
      </c>
      <c r="E214" s="81">
        <v>12.5</v>
      </c>
      <c r="F214" s="3">
        <v>100.43300000000001</v>
      </c>
      <c r="G214" s="81">
        <v>0.6</v>
      </c>
      <c r="H214" s="5">
        <v>140</v>
      </c>
      <c r="I214" s="10">
        <v>25700</v>
      </c>
      <c r="J214" s="10">
        <v>24800</v>
      </c>
      <c r="K214" s="10">
        <v>30600</v>
      </c>
      <c r="L214" s="10">
        <f t="shared" ref="L214:L255" si="395">AVERAGE(I214:K214)</f>
        <v>27033.333333333332</v>
      </c>
      <c r="M214" s="10">
        <v>20000</v>
      </c>
      <c r="N214" s="80">
        <f t="shared" ref="N214:N255" si="396">M214/L214</f>
        <v>0.73982737361282369</v>
      </c>
      <c r="O214" s="2">
        <v>23800</v>
      </c>
      <c r="P214" s="10">
        <v>19400</v>
      </c>
      <c r="Q214" s="10">
        <v>24300</v>
      </c>
      <c r="R214" s="10">
        <f t="shared" ref="R214:R255" si="397">AVERAGE(O214:Q214)</f>
        <v>22500</v>
      </c>
      <c r="S214" s="10">
        <v>20000</v>
      </c>
      <c r="T214" s="80">
        <f t="shared" ref="T214:T255" si="398">S214/R214</f>
        <v>0.88888888888888884</v>
      </c>
      <c r="U214" s="2">
        <v>0</v>
      </c>
      <c r="V214" s="2">
        <v>0</v>
      </c>
      <c r="W214" s="2">
        <v>0</v>
      </c>
      <c r="X214" s="2">
        <f t="shared" ref="X214" si="399">AVERAGE(U214:W214)*N214</f>
        <v>0</v>
      </c>
      <c r="Y214" s="2">
        <f t="shared" ref="Y214" si="400">STDEV(U214:W214)*N214</f>
        <v>0</v>
      </c>
      <c r="Z214" s="13">
        <f t="shared" ref="Z214" si="401">IFERROR(((X214*$C214*($G214*1000/$H214)/$F214)*($D214+$E214))/$D214,0)</f>
        <v>0</v>
      </c>
      <c r="AA214" s="4">
        <f t="shared" ref="AA214" si="402">((Y214*$C214*($G214*1000/$H214)/$F214)*($D214+$E214))/$D214</f>
        <v>0</v>
      </c>
      <c r="AB214" s="2">
        <v>0</v>
      </c>
      <c r="AC214" s="2">
        <v>0</v>
      </c>
      <c r="AD214" s="2">
        <v>0</v>
      </c>
      <c r="AE214" s="2">
        <f t="shared" ref="AE214" si="403">AVERAGE(AB214:AD214)*T214</f>
        <v>0</v>
      </c>
      <c r="AF214" s="2">
        <f t="shared" ref="AF214" si="404">STDEV(AB214:AD214)*T214</f>
        <v>0</v>
      </c>
      <c r="AG214" s="13">
        <f t="shared" ref="AG214" si="405">IFERROR(((AE214*$C214*($G214*1000/$H214)/$F214)*($D214+$E214))/$D214,0)</f>
        <v>0</v>
      </c>
      <c r="AH214" s="4">
        <f t="shared" ref="AH214" si="406">((AF214*$C214*($G214*1000/$H214)/$F214)*($D214+$E214))/$D214</f>
        <v>0</v>
      </c>
    </row>
    <row r="215" spans="1:34" s="76" customFormat="1" x14ac:dyDescent="0.2">
      <c r="A215" s="75">
        <v>44284</v>
      </c>
      <c r="B215" s="76" t="s">
        <v>31</v>
      </c>
      <c r="C215" s="5">
        <v>60</v>
      </c>
      <c r="D215" s="3">
        <v>100</v>
      </c>
      <c r="E215" s="81">
        <v>12.5</v>
      </c>
      <c r="F215" s="3">
        <v>102.23299999999999</v>
      </c>
      <c r="G215" s="81">
        <v>0.6</v>
      </c>
      <c r="H215" s="5">
        <v>140</v>
      </c>
      <c r="I215" s="10">
        <v>20600</v>
      </c>
      <c r="J215" s="10">
        <v>19100</v>
      </c>
      <c r="K215" s="10">
        <v>23400</v>
      </c>
      <c r="L215" s="10">
        <f t="shared" si="395"/>
        <v>21033.333333333332</v>
      </c>
      <c r="M215" s="10">
        <v>20000</v>
      </c>
      <c r="N215" s="80">
        <f t="shared" si="396"/>
        <v>0.95087163232963556</v>
      </c>
      <c r="O215" s="2">
        <v>21200</v>
      </c>
      <c r="P215" s="10">
        <v>20500</v>
      </c>
      <c r="Q215" s="10">
        <v>19000</v>
      </c>
      <c r="R215" s="10">
        <f t="shared" si="397"/>
        <v>20233.333333333332</v>
      </c>
      <c r="S215" s="10">
        <v>20000</v>
      </c>
      <c r="T215" s="80">
        <f t="shared" si="398"/>
        <v>0.98846787479406928</v>
      </c>
      <c r="U215" s="2">
        <v>0</v>
      </c>
      <c r="V215" s="2">
        <v>0</v>
      </c>
      <c r="W215" s="2">
        <v>0</v>
      </c>
      <c r="X215" s="2">
        <f t="shared" ref="X215:X241" si="407">AVERAGE(U215:W215)*N215</f>
        <v>0</v>
      </c>
      <c r="Y215" s="2">
        <f t="shared" ref="Y215:Y241" si="408">STDEV(U215:W215)*N215</f>
        <v>0</v>
      </c>
      <c r="Z215" s="13">
        <f t="shared" ref="Z215:Z241" si="409">IFERROR(((X215*$C215*($G215*1000/$H215)/$F215)*($D215+$E215))/$D215,0)</f>
        <v>0</v>
      </c>
      <c r="AA215" s="4">
        <f t="shared" ref="AA215:AA241" si="410">((Y215*$C215*($G215*1000/$H215)/$F215)*($D215+$E215))/$D215</f>
        <v>0</v>
      </c>
      <c r="AB215" s="2">
        <v>0</v>
      </c>
      <c r="AC215" s="2">
        <v>0</v>
      </c>
      <c r="AD215" s="2">
        <v>0</v>
      </c>
      <c r="AE215" s="2">
        <f t="shared" ref="AE215:AE241" si="411">AVERAGE(AB215:AD215)*T215</f>
        <v>0</v>
      </c>
      <c r="AF215" s="2">
        <f t="shared" ref="AF215:AF241" si="412">STDEV(AB215:AD215)*T215</f>
        <v>0</v>
      </c>
      <c r="AG215" s="13">
        <f t="shared" ref="AG215:AG241" si="413">IFERROR(((AE215*$C215*($G215*1000/$H215)/$F215)*($D215+$E215))/$D215,0)</f>
        <v>0</v>
      </c>
      <c r="AH215" s="4">
        <f t="shared" ref="AH215:AH241" si="414">((AF215*$C215*($G215*1000/$H215)/$F215)*($D215+$E215))/$D215</f>
        <v>0</v>
      </c>
    </row>
    <row r="216" spans="1:34" s="76" customFormat="1" x14ac:dyDescent="0.2">
      <c r="A216" s="75">
        <v>44286</v>
      </c>
      <c r="B216" s="76" t="s">
        <v>31</v>
      </c>
      <c r="C216" s="5">
        <v>60</v>
      </c>
      <c r="D216" s="3">
        <v>100</v>
      </c>
      <c r="E216" s="81">
        <v>12.5</v>
      </c>
      <c r="F216" s="3">
        <v>102.21800000000002</v>
      </c>
      <c r="G216" s="81">
        <v>0.6</v>
      </c>
      <c r="H216" s="5">
        <v>140</v>
      </c>
      <c r="I216" s="10">
        <v>20600</v>
      </c>
      <c r="J216" s="10">
        <v>19100</v>
      </c>
      <c r="K216" s="10">
        <v>23400</v>
      </c>
      <c r="L216" s="10">
        <f t="shared" si="395"/>
        <v>21033.333333333332</v>
      </c>
      <c r="M216" s="10">
        <v>20000</v>
      </c>
      <c r="N216" s="80">
        <f t="shared" si="396"/>
        <v>0.95087163232963556</v>
      </c>
      <c r="O216" s="2">
        <v>21200</v>
      </c>
      <c r="P216" s="10">
        <v>20500</v>
      </c>
      <c r="Q216" s="10">
        <v>19000</v>
      </c>
      <c r="R216" s="10">
        <f t="shared" si="397"/>
        <v>20233.333333333332</v>
      </c>
      <c r="S216" s="10">
        <v>20000</v>
      </c>
      <c r="T216" s="80">
        <f t="shared" si="398"/>
        <v>0.98846787479406928</v>
      </c>
      <c r="U216" s="2">
        <v>0</v>
      </c>
      <c r="V216" s="2">
        <v>0</v>
      </c>
      <c r="W216" s="2">
        <v>0</v>
      </c>
      <c r="X216" s="2">
        <f t="shared" si="407"/>
        <v>0</v>
      </c>
      <c r="Y216" s="2">
        <f t="shared" si="408"/>
        <v>0</v>
      </c>
      <c r="Z216" s="13">
        <f t="shared" si="409"/>
        <v>0</v>
      </c>
      <c r="AA216" s="4">
        <f t="shared" si="410"/>
        <v>0</v>
      </c>
      <c r="AB216" s="2">
        <v>0</v>
      </c>
      <c r="AC216" s="2">
        <v>0</v>
      </c>
      <c r="AD216" s="2">
        <v>0</v>
      </c>
      <c r="AE216" s="2">
        <f t="shared" si="411"/>
        <v>0</v>
      </c>
      <c r="AF216" s="2">
        <f t="shared" si="412"/>
        <v>0</v>
      </c>
      <c r="AG216" s="13">
        <f t="shared" si="413"/>
        <v>0</v>
      </c>
      <c r="AH216" s="4">
        <f t="shared" si="414"/>
        <v>0</v>
      </c>
    </row>
    <row r="217" spans="1:34" s="76" customFormat="1" x14ac:dyDescent="0.2">
      <c r="A217" s="75">
        <v>44288</v>
      </c>
      <c r="B217" s="76" t="s">
        <v>31</v>
      </c>
      <c r="C217" s="5">
        <v>60</v>
      </c>
      <c r="D217" s="3">
        <v>100</v>
      </c>
      <c r="E217" s="81">
        <v>12.5</v>
      </c>
      <c r="F217" s="3">
        <v>101.658</v>
      </c>
      <c r="G217" s="81">
        <v>0.6</v>
      </c>
      <c r="H217" s="5">
        <v>140</v>
      </c>
      <c r="I217" s="10">
        <v>19900</v>
      </c>
      <c r="J217" s="10">
        <v>19200</v>
      </c>
      <c r="K217" s="10">
        <v>23200</v>
      </c>
      <c r="L217" s="10">
        <f t="shared" si="395"/>
        <v>20766.666666666668</v>
      </c>
      <c r="M217" s="10">
        <v>20000</v>
      </c>
      <c r="N217" s="80">
        <f t="shared" si="396"/>
        <v>0.96308186195826639</v>
      </c>
      <c r="O217" s="2">
        <v>21900</v>
      </c>
      <c r="P217" s="10">
        <v>21600</v>
      </c>
      <c r="Q217" s="10">
        <v>21600</v>
      </c>
      <c r="R217" s="10">
        <f t="shared" si="397"/>
        <v>21700</v>
      </c>
      <c r="S217" s="10">
        <v>20000</v>
      </c>
      <c r="T217" s="80">
        <f t="shared" si="398"/>
        <v>0.92165898617511521</v>
      </c>
      <c r="U217" s="2">
        <v>0</v>
      </c>
      <c r="V217" s="2">
        <v>0</v>
      </c>
      <c r="W217" s="2">
        <v>0</v>
      </c>
      <c r="X217" s="2">
        <f t="shared" si="407"/>
        <v>0</v>
      </c>
      <c r="Y217" s="2">
        <f t="shared" si="408"/>
        <v>0</v>
      </c>
      <c r="Z217" s="13">
        <f t="shared" si="409"/>
        <v>0</v>
      </c>
      <c r="AA217" s="4">
        <f t="shared" si="410"/>
        <v>0</v>
      </c>
      <c r="AB217" s="2">
        <v>0</v>
      </c>
      <c r="AC217" s="2">
        <v>0</v>
      </c>
      <c r="AD217" s="2">
        <v>0</v>
      </c>
      <c r="AE217" s="2">
        <f t="shared" si="411"/>
        <v>0</v>
      </c>
      <c r="AF217" s="2">
        <f t="shared" si="412"/>
        <v>0</v>
      </c>
      <c r="AG217" s="13">
        <f t="shared" si="413"/>
        <v>0</v>
      </c>
      <c r="AH217" s="4">
        <f t="shared" si="414"/>
        <v>0</v>
      </c>
    </row>
    <row r="218" spans="1:34" s="76" customFormat="1" x14ac:dyDescent="0.2">
      <c r="A218" s="75">
        <v>44291</v>
      </c>
      <c r="B218" s="76" t="s">
        <v>31</v>
      </c>
      <c r="C218" s="5">
        <v>100</v>
      </c>
      <c r="D218" s="3">
        <v>100</v>
      </c>
      <c r="E218" s="81">
        <v>12.5</v>
      </c>
      <c r="F218" s="3">
        <v>101.181</v>
      </c>
      <c r="G218" s="81">
        <v>0.6</v>
      </c>
      <c r="H218" s="5">
        <v>140</v>
      </c>
      <c r="I218" s="10">
        <v>23200</v>
      </c>
      <c r="J218" s="10">
        <v>20300</v>
      </c>
      <c r="K218" s="10">
        <v>23800</v>
      </c>
      <c r="L218" s="10">
        <f t="shared" si="395"/>
        <v>22433.333333333332</v>
      </c>
      <c r="M218" s="10">
        <v>20000</v>
      </c>
      <c r="N218" s="80">
        <f t="shared" si="396"/>
        <v>0.89153046062407137</v>
      </c>
      <c r="O218" s="2">
        <v>21500</v>
      </c>
      <c r="P218" s="10">
        <v>20500</v>
      </c>
      <c r="Q218" s="10">
        <v>18500</v>
      </c>
      <c r="R218" s="10">
        <f t="shared" si="397"/>
        <v>20166.666666666668</v>
      </c>
      <c r="S218" s="10">
        <v>20000</v>
      </c>
      <c r="T218" s="80">
        <f t="shared" si="398"/>
        <v>0.99173553719008256</v>
      </c>
      <c r="U218" s="2">
        <v>0</v>
      </c>
      <c r="V218" s="2">
        <v>0</v>
      </c>
      <c r="W218" s="2">
        <v>0</v>
      </c>
      <c r="X218" s="2">
        <f t="shared" si="407"/>
        <v>0</v>
      </c>
      <c r="Y218" s="2">
        <f t="shared" si="408"/>
        <v>0</v>
      </c>
      <c r="Z218" s="13">
        <f t="shared" si="409"/>
        <v>0</v>
      </c>
      <c r="AA218" s="4">
        <f t="shared" si="410"/>
        <v>0</v>
      </c>
      <c r="AB218" s="2">
        <v>0</v>
      </c>
      <c r="AC218" s="2">
        <v>0</v>
      </c>
      <c r="AD218" s="2">
        <v>0</v>
      </c>
      <c r="AE218" s="2">
        <f t="shared" si="411"/>
        <v>0</v>
      </c>
      <c r="AF218" s="2">
        <f t="shared" si="412"/>
        <v>0</v>
      </c>
      <c r="AG218" s="13">
        <f t="shared" si="413"/>
        <v>0</v>
      </c>
      <c r="AH218" s="4">
        <f t="shared" si="414"/>
        <v>0</v>
      </c>
    </row>
    <row r="219" spans="1:34" s="76" customFormat="1" x14ac:dyDescent="0.2">
      <c r="A219" s="75">
        <v>44293</v>
      </c>
      <c r="B219" s="76" t="s">
        <v>31</v>
      </c>
      <c r="C219" s="5">
        <v>100</v>
      </c>
      <c r="D219" s="3">
        <v>100</v>
      </c>
      <c r="E219" s="81">
        <v>12.5</v>
      </c>
      <c r="F219" s="3">
        <v>100.181</v>
      </c>
      <c r="G219" s="81">
        <v>0.6</v>
      </c>
      <c r="H219" s="5">
        <v>140</v>
      </c>
      <c r="I219" s="10">
        <v>23200</v>
      </c>
      <c r="J219" s="10">
        <v>20300</v>
      </c>
      <c r="K219" s="10">
        <v>23800</v>
      </c>
      <c r="L219" s="10">
        <f t="shared" si="395"/>
        <v>22433.333333333332</v>
      </c>
      <c r="M219" s="10">
        <v>20000</v>
      </c>
      <c r="N219" s="80">
        <f t="shared" si="396"/>
        <v>0.89153046062407137</v>
      </c>
      <c r="O219" s="2">
        <v>21500</v>
      </c>
      <c r="P219" s="10">
        <v>20500</v>
      </c>
      <c r="Q219" s="10">
        <v>18500</v>
      </c>
      <c r="R219" s="10">
        <f t="shared" si="397"/>
        <v>20166.666666666668</v>
      </c>
      <c r="S219" s="10">
        <v>20000</v>
      </c>
      <c r="T219" s="80">
        <f t="shared" si="398"/>
        <v>0.99173553719008256</v>
      </c>
      <c r="U219" s="2">
        <v>0</v>
      </c>
      <c r="V219" s="2">
        <v>0</v>
      </c>
      <c r="W219" s="2">
        <v>0</v>
      </c>
      <c r="X219" s="2">
        <f t="shared" si="407"/>
        <v>0</v>
      </c>
      <c r="Y219" s="2">
        <f t="shared" si="408"/>
        <v>0</v>
      </c>
      <c r="Z219" s="13">
        <f t="shared" si="409"/>
        <v>0</v>
      </c>
      <c r="AA219" s="4">
        <f t="shared" si="410"/>
        <v>0</v>
      </c>
      <c r="AB219" s="2">
        <v>0</v>
      </c>
      <c r="AC219" s="2">
        <v>0</v>
      </c>
      <c r="AD219" s="2">
        <v>0</v>
      </c>
      <c r="AE219" s="2">
        <f t="shared" si="411"/>
        <v>0</v>
      </c>
      <c r="AF219" s="2">
        <f t="shared" si="412"/>
        <v>0</v>
      </c>
      <c r="AG219" s="13">
        <f t="shared" si="413"/>
        <v>0</v>
      </c>
      <c r="AH219" s="4">
        <f t="shared" si="414"/>
        <v>0</v>
      </c>
    </row>
    <row r="220" spans="1:34" s="76" customFormat="1" x14ac:dyDescent="0.2">
      <c r="A220" s="75">
        <v>44295</v>
      </c>
      <c r="B220" s="76" t="s">
        <v>31</v>
      </c>
      <c r="C220" s="5">
        <v>100</v>
      </c>
      <c r="D220" s="3">
        <v>100</v>
      </c>
      <c r="E220" s="81">
        <v>12.5</v>
      </c>
      <c r="F220" s="3">
        <v>100.41500000000001</v>
      </c>
      <c r="G220" s="81">
        <v>0.6</v>
      </c>
      <c r="H220" s="5">
        <v>140</v>
      </c>
      <c r="I220" s="10">
        <v>21500</v>
      </c>
      <c r="J220" s="10">
        <v>19400</v>
      </c>
      <c r="K220" s="10">
        <v>26800</v>
      </c>
      <c r="L220" s="10">
        <f t="shared" si="395"/>
        <v>22566.666666666668</v>
      </c>
      <c r="M220" s="10">
        <v>20000</v>
      </c>
      <c r="N220" s="80">
        <f t="shared" si="396"/>
        <v>0.88626292466765133</v>
      </c>
      <c r="O220" s="2">
        <v>17900</v>
      </c>
      <c r="P220" s="10">
        <v>19900</v>
      </c>
      <c r="Q220" s="10">
        <v>21700</v>
      </c>
      <c r="R220" s="10">
        <f t="shared" si="397"/>
        <v>19833.333333333332</v>
      </c>
      <c r="S220" s="10">
        <v>20000</v>
      </c>
      <c r="T220" s="80">
        <f t="shared" si="398"/>
        <v>1.0084033613445378</v>
      </c>
      <c r="U220" s="2">
        <v>0</v>
      </c>
      <c r="V220" s="2">
        <v>0</v>
      </c>
      <c r="W220" s="2">
        <v>0</v>
      </c>
      <c r="X220" s="2">
        <f t="shared" si="407"/>
        <v>0</v>
      </c>
      <c r="Y220" s="2">
        <f t="shared" si="408"/>
        <v>0</v>
      </c>
      <c r="Z220" s="13">
        <f t="shared" si="409"/>
        <v>0</v>
      </c>
      <c r="AA220" s="4">
        <f t="shared" si="410"/>
        <v>0</v>
      </c>
      <c r="AB220" s="2">
        <v>0</v>
      </c>
      <c r="AC220" s="2">
        <v>0</v>
      </c>
      <c r="AD220" s="2">
        <v>0</v>
      </c>
      <c r="AE220" s="2">
        <f t="shared" si="411"/>
        <v>0</v>
      </c>
      <c r="AF220" s="2">
        <f t="shared" si="412"/>
        <v>0</v>
      </c>
      <c r="AG220" s="13">
        <f t="shared" si="413"/>
        <v>0</v>
      </c>
      <c r="AH220" s="4">
        <f t="shared" si="414"/>
        <v>0</v>
      </c>
    </row>
    <row r="221" spans="1:34" s="76" customFormat="1" x14ac:dyDescent="0.2">
      <c r="A221" s="75">
        <v>44298</v>
      </c>
      <c r="B221" s="76" t="s">
        <v>31</v>
      </c>
      <c r="C221" s="5">
        <v>100</v>
      </c>
      <c r="D221" s="3">
        <v>100</v>
      </c>
      <c r="E221" s="81">
        <v>12.5</v>
      </c>
      <c r="F221" s="3">
        <v>100.67199999999998</v>
      </c>
      <c r="G221" s="81">
        <v>0.6</v>
      </c>
      <c r="H221" s="5">
        <v>140</v>
      </c>
      <c r="I221" s="10">
        <v>28900</v>
      </c>
      <c r="J221" s="10">
        <v>25700</v>
      </c>
      <c r="K221" s="10">
        <v>32700</v>
      </c>
      <c r="L221" s="10">
        <f t="shared" si="395"/>
        <v>29100</v>
      </c>
      <c r="M221" s="10">
        <v>20000</v>
      </c>
      <c r="N221" s="80">
        <f t="shared" si="396"/>
        <v>0.6872852233676976</v>
      </c>
      <c r="O221" s="2">
        <v>22000</v>
      </c>
      <c r="P221" s="10">
        <v>21500</v>
      </c>
      <c r="Q221" s="10">
        <v>20300</v>
      </c>
      <c r="R221" s="10">
        <f t="shared" si="397"/>
        <v>21266.666666666668</v>
      </c>
      <c r="S221" s="10">
        <v>20000</v>
      </c>
      <c r="T221" s="80">
        <f t="shared" si="398"/>
        <v>0.94043887147335414</v>
      </c>
      <c r="U221" s="2">
        <v>0</v>
      </c>
      <c r="V221" s="2">
        <v>0</v>
      </c>
      <c r="W221" s="2">
        <v>0</v>
      </c>
      <c r="X221" s="2">
        <f t="shared" si="407"/>
        <v>0</v>
      </c>
      <c r="Y221" s="2">
        <f t="shared" si="408"/>
        <v>0</v>
      </c>
      <c r="Z221" s="13">
        <f t="shared" si="409"/>
        <v>0</v>
      </c>
      <c r="AA221" s="4">
        <f t="shared" si="410"/>
        <v>0</v>
      </c>
      <c r="AB221" s="2">
        <v>0</v>
      </c>
      <c r="AC221" s="2">
        <v>5</v>
      </c>
      <c r="AD221" s="2">
        <v>0</v>
      </c>
      <c r="AE221" s="2">
        <f t="shared" si="411"/>
        <v>1.567398119122257</v>
      </c>
      <c r="AF221" s="2">
        <f t="shared" si="412"/>
        <v>2.7148131780076441</v>
      </c>
      <c r="AG221" s="13">
        <f t="shared" si="413"/>
        <v>7.506653363735154</v>
      </c>
      <c r="AH221" s="4">
        <f t="shared" si="414"/>
        <v>13.001905020797102</v>
      </c>
    </row>
    <row r="222" spans="1:34" s="76" customFormat="1" x14ac:dyDescent="0.2">
      <c r="A222" s="75">
        <v>44300</v>
      </c>
      <c r="B222" s="76" t="s">
        <v>31</v>
      </c>
      <c r="C222" s="5">
        <v>100</v>
      </c>
      <c r="D222" s="3">
        <v>100</v>
      </c>
      <c r="E222" s="81">
        <v>12.5</v>
      </c>
      <c r="F222" s="3">
        <v>102.736</v>
      </c>
      <c r="G222" s="81">
        <v>0.6</v>
      </c>
      <c r="H222" s="5">
        <v>140</v>
      </c>
      <c r="I222" s="10">
        <v>28900</v>
      </c>
      <c r="J222" s="10">
        <v>25700</v>
      </c>
      <c r="K222" s="10">
        <v>32700</v>
      </c>
      <c r="L222" s="10">
        <f t="shared" si="395"/>
        <v>29100</v>
      </c>
      <c r="M222" s="10">
        <v>20000</v>
      </c>
      <c r="N222" s="80">
        <f t="shared" si="396"/>
        <v>0.6872852233676976</v>
      </c>
      <c r="O222" s="2">
        <v>22000</v>
      </c>
      <c r="P222" s="10">
        <v>21500</v>
      </c>
      <c r="Q222" s="10">
        <v>20300</v>
      </c>
      <c r="R222" s="10">
        <f t="shared" si="397"/>
        <v>21266.666666666668</v>
      </c>
      <c r="S222" s="10">
        <v>20000</v>
      </c>
      <c r="T222" s="80">
        <f t="shared" si="398"/>
        <v>0.94043887147335414</v>
      </c>
      <c r="U222" s="2">
        <v>0</v>
      </c>
      <c r="V222" s="2">
        <v>0</v>
      </c>
      <c r="W222" s="2">
        <v>0</v>
      </c>
      <c r="X222" s="2">
        <f t="shared" si="407"/>
        <v>0</v>
      </c>
      <c r="Y222" s="2">
        <f t="shared" si="408"/>
        <v>0</v>
      </c>
      <c r="Z222" s="13">
        <f t="shared" si="409"/>
        <v>0</v>
      </c>
      <c r="AA222" s="4">
        <f t="shared" si="410"/>
        <v>0</v>
      </c>
      <c r="AB222" s="2">
        <v>5</v>
      </c>
      <c r="AC222" s="2">
        <v>0</v>
      </c>
      <c r="AD222" s="2">
        <v>0</v>
      </c>
      <c r="AE222" s="2">
        <f t="shared" si="411"/>
        <v>1.567398119122257</v>
      </c>
      <c r="AF222" s="2">
        <f t="shared" si="412"/>
        <v>2.7148131780076441</v>
      </c>
      <c r="AG222" s="13">
        <f t="shared" si="413"/>
        <v>7.355842230901974</v>
      </c>
      <c r="AH222" s="4">
        <f t="shared" si="414"/>
        <v>12.740692476383014</v>
      </c>
    </row>
    <row r="223" spans="1:34" s="76" customFormat="1" x14ac:dyDescent="0.2">
      <c r="A223" s="75">
        <v>44302</v>
      </c>
      <c r="B223" s="76" t="s">
        <v>31</v>
      </c>
      <c r="C223" s="5">
        <v>100</v>
      </c>
      <c r="D223" s="3">
        <v>100</v>
      </c>
      <c r="E223" s="81">
        <v>12.5</v>
      </c>
      <c r="F223" s="3">
        <v>99.22699999999999</v>
      </c>
      <c r="G223" s="81">
        <v>0.6</v>
      </c>
      <c r="H223" s="5">
        <v>140</v>
      </c>
      <c r="I223" s="10">
        <v>23800</v>
      </c>
      <c r="J223" s="10">
        <v>22100</v>
      </c>
      <c r="K223" s="10">
        <v>26900</v>
      </c>
      <c r="L223" s="10">
        <f t="shared" si="395"/>
        <v>24266.666666666668</v>
      </c>
      <c r="M223" s="10">
        <v>20000</v>
      </c>
      <c r="N223" s="80">
        <f t="shared" si="396"/>
        <v>0.82417582417582413</v>
      </c>
      <c r="O223" s="2">
        <v>25800</v>
      </c>
      <c r="P223" s="10">
        <v>23000</v>
      </c>
      <c r="Q223" s="10">
        <v>24800</v>
      </c>
      <c r="R223" s="10">
        <f t="shared" si="397"/>
        <v>24533.333333333332</v>
      </c>
      <c r="S223" s="10">
        <v>20000</v>
      </c>
      <c r="T223" s="80">
        <f t="shared" si="398"/>
        <v>0.81521739130434789</v>
      </c>
      <c r="U223" s="2">
        <v>0</v>
      </c>
      <c r="V223" s="2">
        <v>0</v>
      </c>
      <c r="W223" s="2">
        <v>0</v>
      </c>
      <c r="X223" s="2">
        <f t="shared" si="407"/>
        <v>0</v>
      </c>
      <c r="Y223" s="2">
        <f t="shared" si="408"/>
        <v>0</v>
      </c>
      <c r="Z223" s="13">
        <f t="shared" si="409"/>
        <v>0</v>
      </c>
      <c r="AA223" s="4">
        <f t="shared" si="410"/>
        <v>0</v>
      </c>
      <c r="AB223" s="2">
        <v>0</v>
      </c>
      <c r="AC223" s="2">
        <v>0</v>
      </c>
      <c r="AD223" s="2">
        <v>0</v>
      </c>
      <c r="AE223" s="2">
        <f t="shared" si="411"/>
        <v>0</v>
      </c>
      <c r="AF223" s="2">
        <f t="shared" si="412"/>
        <v>0</v>
      </c>
      <c r="AG223" s="13">
        <f t="shared" si="413"/>
        <v>0</v>
      </c>
      <c r="AH223" s="4">
        <f t="shared" si="414"/>
        <v>0</v>
      </c>
    </row>
    <row r="224" spans="1:34" s="76" customFormat="1" x14ac:dyDescent="0.2">
      <c r="A224" s="75">
        <v>44305</v>
      </c>
      <c r="B224" s="76" t="s">
        <v>31</v>
      </c>
      <c r="C224" s="5">
        <v>100</v>
      </c>
      <c r="D224" s="3">
        <v>100</v>
      </c>
      <c r="E224" s="81">
        <v>12.5</v>
      </c>
      <c r="F224" s="3">
        <v>99.597000000000008</v>
      </c>
      <c r="G224" s="81">
        <v>0.6</v>
      </c>
      <c r="H224" s="5">
        <v>140</v>
      </c>
      <c r="I224" s="10">
        <v>18400</v>
      </c>
      <c r="J224" s="10">
        <v>17800</v>
      </c>
      <c r="K224" s="10">
        <v>21900</v>
      </c>
      <c r="L224" s="10">
        <f t="shared" si="395"/>
        <v>19366.666666666668</v>
      </c>
      <c r="M224" s="10">
        <v>20000</v>
      </c>
      <c r="N224" s="80">
        <f t="shared" si="396"/>
        <v>1.0327022375215145</v>
      </c>
      <c r="O224" s="2">
        <v>17500</v>
      </c>
      <c r="P224" s="10">
        <v>16600</v>
      </c>
      <c r="Q224" s="10">
        <v>15500</v>
      </c>
      <c r="R224" s="10">
        <f t="shared" si="397"/>
        <v>16533.333333333332</v>
      </c>
      <c r="S224" s="10">
        <v>20000</v>
      </c>
      <c r="T224" s="80">
        <f t="shared" si="398"/>
        <v>1.2096774193548387</v>
      </c>
      <c r="U224" s="2">
        <v>0</v>
      </c>
      <c r="V224" s="2">
        <v>0</v>
      </c>
      <c r="W224" s="2">
        <v>0</v>
      </c>
      <c r="X224" s="2">
        <f t="shared" si="407"/>
        <v>0</v>
      </c>
      <c r="Y224" s="2">
        <f t="shared" si="408"/>
        <v>0</v>
      </c>
      <c r="Z224" s="13">
        <f t="shared" si="409"/>
        <v>0</v>
      </c>
      <c r="AA224" s="4">
        <f t="shared" si="410"/>
        <v>0</v>
      </c>
      <c r="AB224" s="2">
        <v>0</v>
      </c>
      <c r="AC224" s="2">
        <v>0</v>
      </c>
      <c r="AD224" s="2">
        <v>0</v>
      </c>
      <c r="AE224" s="2">
        <f t="shared" si="411"/>
        <v>0</v>
      </c>
      <c r="AF224" s="2">
        <f t="shared" si="412"/>
        <v>0</v>
      </c>
      <c r="AG224" s="13">
        <f t="shared" si="413"/>
        <v>0</v>
      </c>
      <c r="AH224" s="4">
        <f t="shared" si="414"/>
        <v>0</v>
      </c>
    </row>
    <row r="225" spans="1:39" s="76" customFormat="1" x14ac:dyDescent="0.2">
      <c r="A225" s="75">
        <v>44307</v>
      </c>
      <c r="B225" s="76" t="s">
        <v>31</v>
      </c>
      <c r="C225" s="5">
        <v>100</v>
      </c>
      <c r="D225" s="3">
        <v>100</v>
      </c>
      <c r="E225" s="81">
        <v>12.5</v>
      </c>
      <c r="F225" s="3">
        <v>99.730999999999995</v>
      </c>
      <c r="G225" s="81">
        <v>0.6</v>
      </c>
      <c r="H225" s="5">
        <v>140</v>
      </c>
      <c r="I225" s="10">
        <v>18400</v>
      </c>
      <c r="J225" s="10">
        <v>17800</v>
      </c>
      <c r="K225" s="10">
        <v>21900</v>
      </c>
      <c r="L225" s="10">
        <f t="shared" si="395"/>
        <v>19366.666666666668</v>
      </c>
      <c r="M225" s="10">
        <v>20000</v>
      </c>
      <c r="N225" s="80">
        <f t="shared" si="396"/>
        <v>1.0327022375215145</v>
      </c>
      <c r="O225" s="2">
        <v>17500</v>
      </c>
      <c r="P225" s="10">
        <v>16600</v>
      </c>
      <c r="Q225" s="10">
        <v>15500</v>
      </c>
      <c r="R225" s="10">
        <f t="shared" si="397"/>
        <v>16533.333333333332</v>
      </c>
      <c r="S225" s="10">
        <v>20000</v>
      </c>
      <c r="T225" s="80">
        <f t="shared" si="398"/>
        <v>1.2096774193548387</v>
      </c>
      <c r="U225" s="2">
        <v>0</v>
      </c>
      <c r="V225" s="2">
        <v>0</v>
      </c>
      <c r="W225" s="2">
        <v>5</v>
      </c>
      <c r="X225" s="2">
        <f t="shared" si="407"/>
        <v>1.7211703958691909</v>
      </c>
      <c r="Y225" s="2">
        <f t="shared" si="408"/>
        <v>2.9811545741288761</v>
      </c>
      <c r="Z225" s="13">
        <f t="shared" si="409"/>
        <v>8.320883299015092</v>
      </c>
      <c r="AA225" s="4">
        <f t="shared" si="410"/>
        <v>14.412192637745475</v>
      </c>
      <c r="AB225" s="2">
        <v>5</v>
      </c>
      <c r="AC225" s="2">
        <v>0</v>
      </c>
      <c r="AD225" s="2">
        <v>5</v>
      </c>
      <c r="AE225" s="2">
        <f t="shared" si="411"/>
        <v>4.032258064516129</v>
      </c>
      <c r="AF225" s="2">
        <f t="shared" si="412"/>
        <v>3.4920379184856398</v>
      </c>
      <c r="AG225" s="13">
        <f t="shared" si="413"/>
        <v>19.49368224487004</v>
      </c>
      <c r="AH225" s="4">
        <f t="shared" si="414"/>
        <v>16.882024037359116</v>
      </c>
    </row>
    <row r="226" spans="1:39" s="76" customFormat="1" x14ac:dyDescent="0.2">
      <c r="A226" s="75">
        <v>44309</v>
      </c>
      <c r="B226" s="76" t="s">
        <v>31</v>
      </c>
      <c r="C226" s="5">
        <v>100</v>
      </c>
      <c r="D226" s="3">
        <v>100</v>
      </c>
      <c r="E226" s="81">
        <v>12.5</v>
      </c>
      <c r="F226" s="3">
        <v>102.869</v>
      </c>
      <c r="G226" s="81">
        <v>0.6</v>
      </c>
      <c r="H226" s="5">
        <v>140</v>
      </c>
      <c r="I226" s="10">
        <v>27200</v>
      </c>
      <c r="J226" s="10">
        <v>18900</v>
      </c>
      <c r="K226" s="10">
        <v>21700</v>
      </c>
      <c r="L226" s="10">
        <f t="shared" si="395"/>
        <v>22600</v>
      </c>
      <c r="M226" s="10">
        <v>20000</v>
      </c>
      <c r="N226" s="80">
        <f t="shared" si="396"/>
        <v>0.88495575221238942</v>
      </c>
      <c r="O226" s="2">
        <v>17100</v>
      </c>
      <c r="P226" s="10">
        <v>19400</v>
      </c>
      <c r="Q226" s="10">
        <v>19400</v>
      </c>
      <c r="R226" s="10">
        <f t="shared" si="397"/>
        <v>18633.333333333332</v>
      </c>
      <c r="S226" s="10">
        <v>20000</v>
      </c>
      <c r="T226" s="80">
        <f t="shared" si="398"/>
        <v>1.0733452593917712</v>
      </c>
      <c r="U226" s="2">
        <v>0</v>
      </c>
      <c r="V226" s="2">
        <v>0</v>
      </c>
      <c r="W226" s="2">
        <v>0</v>
      </c>
      <c r="X226" s="2">
        <f t="shared" si="407"/>
        <v>0</v>
      </c>
      <c r="Y226" s="2">
        <f t="shared" si="408"/>
        <v>0</v>
      </c>
      <c r="Z226" s="13">
        <f t="shared" si="409"/>
        <v>0</v>
      </c>
      <c r="AA226" s="4">
        <f t="shared" si="410"/>
        <v>0</v>
      </c>
      <c r="AB226" s="2">
        <v>0</v>
      </c>
      <c r="AC226" s="2">
        <v>0</v>
      </c>
      <c r="AD226" s="2">
        <v>0</v>
      </c>
      <c r="AE226" s="2">
        <f t="shared" si="411"/>
        <v>0</v>
      </c>
      <c r="AF226" s="2">
        <f t="shared" si="412"/>
        <v>0</v>
      </c>
      <c r="AG226" s="13">
        <f t="shared" si="413"/>
        <v>0</v>
      </c>
      <c r="AH226" s="4">
        <f t="shared" si="414"/>
        <v>0</v>
      </c>
    </row>
    <row r="227" spans="1:39" s="76" customFormat="1" x14ac:dyDescent="0.2">
      <c r="A227" s="75">
        <v>44312</v>
      </c>
      <c r="B227" s="76" t="s">
        <v>31</v>
      </c>
      <c r="C227" s="5">
        <v>100</v>
      </c>
      <c r="D227" s="3">
        <v>100</v>
      </c>
      <c r="E227" s="81">
        <v>12.5</v>
      </c>
      <c r="F227" s="3">
        <v>99.560999999999993</v>
      </c>
      <c r="G227" s="81">
        <v>0.6</v>
      </c>
      <c r="H227" s="5">
        <v>140</v>
      </c>
      <c r="I227" s="10">
        <v>21600</v>
      </c>
      <c r="J227" s="10">
        <v>20000</v>
      </c>
      <c r="K227" s="10">
        <v>23800</v>
      </c>
      <c r="L227" s="10">
        <v>21800</v>
      </c>
      <c r="M227" s="10">
        <v>20000</v>
      </c>
      <c r="N227" s="80">
        <v>0.91743119266055051</v>
      </c>
      <c r="O227" s="2">
        <v>17600</v>
      </c>
      <c r="P227" s="10">
        <v>18000</v>
      </c>
      <c r="Q227" s="10">
        <v>18800</v>
      </c>
      <c r="R227" s="10">
        <v>18133.333333333332</v>
      </c>
      <c r="S227" s="10">
        <v>20000</v>
      </c>
      <c r="T227" s="80">
        <v>1.1029411764705883</v>
      </c>
      <c r="U227" s="2">
        <v>0</v>
      </c>
      <c r="V227" s="2">
        <v>0</v>
      </c>
      <c r="W227" s="2">
        <v>0</v>
      </c>
      <c r="X227" s="2">
        <f t="shared" si="407"/>
        <v>0</v>
      </c>
      <c r="Y227" s="2">
        <f t="shared" si="408"/>
        <v>0</v>
      </c>
      <c r="Z227" s="13">
        <f t="shared" si="409"/>
        <v>0</v>
      </c>
      <c r="AA227" s="4">
        <f t="shared" si="410"/>
        <v>0</v>
      </c>
      <c r="AB227" s="2">
        <v>0</v>
      </c>
      <c r="AC227" s="2">
        <v>0</v>
      </c>
      <c r="AD227" s="2">
        <v>0</v>
      </c>
      <c r="AE227" s="2">
        <f t="shared" si="411"/>
        <v>0</v>
      </c>
      <c r="AF227" s="2">
        <f t="shared" si="412"/>
        <v>0</v>
      </c>
      <c r="AG227" s="13">
        <f t="shared" si="413"/>
        <v>0</v>
      </c>
      <c r="AH227" s="4">
        <f t="shared" si="414"/>
        <v>0</v>
      </c>
    </row>
    <row r="228" spans="1:39" s="76" customFormat="1" x14ac:dyDescent="0.2">
      <c r="A228" s="75">
        <v>44314</v>
      </c>
      <c r="B228" s="76" t="s">
        <v>31</v>
      </c>
      <c r="C228" s="5">
        <v>100</v>
      </c>
      <c r="D228" s="3">
        <v>100</v>
      </c>
      <c r="E228" s="81">
        <v>12.5</v>
      </c>
      <c r="F228" s="3">
        <v>103.628</v>
      </c>
      <c r="G228" s="81">
        <v>0.6</v>
      </c>
      <c r="H228" s="5">
        <v>140</v>
      </c>
      <c r="I228" s="10">
        <v>21600</v>
      </c>
      <c r="J228" s="10">
        <v>20000</v>
      </c>
      <c r="K228" s="10">
        <v>23800</v>
      </c>
      <c r="L228" s="10">
        <v>21800</v>
      </c>
      <c r="M228" s="10">
        <v>20000</v>
      </c>
      <c r="N228" s="80">
        <v>0.91743119266055051</v>
      </c>
      <c r="O228" s="2">
        <v>17600</v>
      </c>
      <c r="P228" s="10">
        <v>18000</v>
      </c>
      <c r="Q228" s="10">
        <v>18800</v>
      </c>
      <c r="R228" s="10">
        <v>18133.333333333332</v>
      </c>
      <c r="S228" s="10">
        <v>20000</v>
      </c>
      <c r="T228" s="80">
        <v>1.1029411764705883</v>
      </c>
      <c r="U228" s="2">
        <v>0</v>
      </c>
      <c r="V228" s="2">
        <v>0</v>
      </c>
      <c r="W228" s="2">
        <v>0</v>
      </c>
      <c r="X228" s="2">
        <f t="shared" si="407"/>
        <v>0</v>
      </c>
      <c r="Y228" s="2">
        <f t="shared" si="408"/>
        <v>0</v>
      </c>
      <c r="Z228" s="13">
        <f t="shared" si="409"/>
        <v>0</v>
      </c>
      <c r="AA228" s="4">
        <f t="shared" si="410"/>
        <v>0</v>
      </c>
      <c r="AB228" s="2">
        <v>0</v>
      </c>
      <c r="AC228" s="2">
        <v>0</v>
      </c>
      <c r="AD228" s="2">
        <v>0</v>
      </c>
      <c r="AE228" s="2">
        <f t="shared" si="411"/>
        <v>0</v>
      </c>
      <c r="AF228" s="2">
        <f t="shared" si="412"/>
        <v>0</v>
      </c>
      <c r="AG228" s="13">
        <f t="shared" si="413"/>
        <v>0</v>
      </c>
      <c r="AH228" s="4">
        <f t="shared" si="414"/>
        <v>0</v>
      </c>
    </row>
    <row r="229" spans="1:39" s="76" customFormat="1" x14ac:dyDescent="0.2">
      <c r="A229" s="75">
        <v>44316</v>
      </c>
      <c r="B229" s="76" t="s">
        <v>31</v>
      </c>
      <c r="C229" s="5">
        <v>100</v>
      </c>
      <c r="D229" s="3">
        <v>100</v>
      </c>
      <c r="E229" s="81">
        <v>12.5</v>
      </c>
      <c r="F229" s="3">
        <v>102.114</v>
      </c>
      <c r="G229" s="81">
        <v>0.6</v>
      </c>
      <c r="H229" s="5">
        <v>140</v>
      </c>
      <c r="I229" s="10">
        <v>26200</v>
      </c>
      <c r="J229" s="10">
        <v>23700</v>
      </c>
      <c r="K229" s="10">
        <v>31000</v>
      </c>
      <c r="L229" s="10">
        <f t="shared" ref="L229:L241" si="415">AVERAGE(I229:K229)</f>
        <v>26966.666666666668</v>
      </c>
      <c r="M229" s="10">
        <v>20000</v>
      </c>
      <c r="N229" s="80">
        <f t="shared" ref="N229:N241" si="416">M229/L229</f>
        <v>0.74165636588380712</v>
      </c>
      <c r="O229" s="2">
        <v>22300</v>
      </c>
      <c r="P229" s="10">
        <v>23200</v>
      </c>
      <c r="Q229" s="10">
        <v>23300</v>
      </c>
      <c r="R229" s="10">
        <f t="shared" ref="R229:R241" si="417">AVERAGE(O229:Q229)</f>
        <v>22933.333333333332</v>
      </c>
      <c r="S229" s="10">
        <v>20000</v>
      </c>
      <c r="T229" s="80">
        <f t="shared" ref="T229:T241" si="418">S229/R229</f>
        <v>0.87209302325581395</v>
      </c>
      <c r="U229" s="2">
        <v>0</v>
      </c>
      <c r="V229" s="2">
        <v>0</v>
      </c>
      <c r="W229" s="2">
        <v>0</v>
      </c>
      <c r="X229" s="2">
        <f t="shared" si="407"/>
        <v>0</v>
      </c>
      <c r="Y229" s="2">
        <f t="shared" si="408"/>
        <v>0</v>
      </c>
      <c r="Z229" s="13">
        <f t="shared" si="409"/>
        <v>0</v>
      </c>
      <c r="AA229" s="4">
        <f t="shared" si="410"/>
        <v>0</v>
      </c>
      <c r="AB229" s="2">
        <v>0</v>
      </c>
      <c r="AC229" s="2">
        <v>0</v>
      </c>
      <c r="AD229" s="2">
        <v>0</v>
      </c>
      <c r="AE229" s="2">
        <f t="shared" si="411"/>
        <v>0</v>
      </c>
      <c r="AF229" s="2">
        <f t="shared" si="412"/>
        <v>0</v>
      </c>
      <c r="AG229" s="13">
        <f t="shared" si="413"/>
        <v>0</v>
      </c>
      <c r="AH229" s="4">
        <f t="shared" si="414"/>
        <v>0</v>
      </c>
    </row>
    <row r="230" spans="1:39" s="76" customFormat="1" x14ac:dyDescent="0.2">
      <c r="A230" s="75">
        <v>44319</v>
      </c>
      <c r="B230" s="76" t="s">
        <v>31</v>
      </c>
      <c r="C230" s="5">
        <v>100</v>
      </c>
      <c r="D230" s="3">
        <v>100</v>
      </c>
      <c r="E230" s="81">
        <v>12.5</v>
      </c>
      <c r="F230" s="3">
        <v>101.63600000000001</v>
      </c>
      <c r="G230" s="81">
        <v>0.6</v>
      </c>
      <c r="H230" s="5">
        <v>140</v>
      </c>
      <c r="I230" s="10">
        <v>20100</v>
      </c>
      <c r="J230" s="10">
        <v>19000</v>
      </c>
      <c r="K230" s="10">
        <v>22500</v>
      </c>
      <c r="L230" s="10">
        <f t="shared" si="415"/>
        <v>20533.333333333332</v>
      </c>
      <c r="M230" s="10">
        <v>20000</v>
      </c>
      <c r="N230" s="80">
        <f t="shared" si="416"/>
        <v>0.97402597402597413</v>
      </c>
      <c r="O230" s="2">
        <v>16600</v>
      </c>
      <c r="P230" s="10">
        <v>16000</v>
      </c>
      <c r="Q230" s="10">
        <v>15900</v>
      </c>
      <c r="R230" s="10">
        <f t="shared" si="417"/>
        <v>16166.666666666666</v>
      </c>
      <c r="S230" s="10">
        <v>20000</v>
      </c>
      <c r="T230" s="80">
        <f t="shared" si="418"/>
        <v>1.2371134020618557</v>
      </c>
      <c r="U230" s="2">
        <v>0</v>
      </c>
      <c r="V230" s="2">
        <v>0</v>
      </c>
      <c r="W230" s="2">
        <v>0</v>
      </c>
      <c r="X230" s="2">
        <f t="shared" si="407"/>
        <v>0</v>
      </c>
      <c r="Y230" s="2">
        <f t="shared" si="408"/>
        <v>0</v>
      </c>
      <c r="Z230" s="13">
        <f t="shared" si="409"/>
        <v>0</v>
      </c>
      <c r="AA230" s="4">
        <f t="shared" si="410"/>
        <v>0</v>
      </c>
      <c r="AB230" s="2">
        <v>0</v>
      </c>
      <c r="AC230" s="2">
        <v>0</v>
      </c>
      <c r="AD230" s="2">
        <v>0</v>
      </c>
      <c r="AE230" s="2">
        <f t="shared" si="411"/>
        <v>0</v>
      </c>
      <c r="AF230" s="2">
        <f t="shared" si="412"/>
        <v>0</v>
      </c>
      <c r="AG230" s="13">
        <f t="shared" si="413"/>
        <v>0</v>
      </c>
      <c r="AH230" s="4">
        <f t="shared" si="414"/>
        <v>0</v>
      </c>
    </row>
    <row r="231" spans="1:39" s="76" customFormat="1" x14ac:dyDescent="0.2">
      <c r="A231" s="75">
        <v>44321</v>
      </c>
      <c r="B231" s="76" t="s">
        <v>31</v>
      </c>
      <c r="C231" s="5">
        <v>100</v>
      </c>
      <c r="D231" s="3">
        <v>100</v>
      </c>
      <c r="E231" s="81">
        <v>12.5</v>
      </c>
      <c r="F231" s="3">
        <v>101.54599999999999</v>
      </c>
      <c r="G231" s="81">
        <v>0.6</v>
      </c>
      <c r="H231" s="5">
        <v>140</v>
      </c>
      <c r="I231" s="10">
        <v>20100</v>
      </c>
      <c r="J231" s="10">
        <v>19000</v>
      </c>
      <c r="K231" s="10">
        <v>22500</v>
      </c>
      <c r="L231" s="10">
        <f t="shared" si="415"/>
        <v>20533.333333333332</v>
      </c>
      <c r="M231" s="10">
        <v>20000</v>
      </c>
      <c r="N231" s="80">
        <f t="shared" si="416"/>
        <v>0.97402597402597413</v>
      </c>
      <c r="O231" s="2">
        <v>16600</v>
      </c>
      <c r="P231" s="10">
        <v>16000</v>
      </c>
      <c r="Q231" s="10">
        <v>15900</v>
      </c>
      <c r="R231" s="10">
        <f t="shared" si="417"/>
        <v>16166.666666666666</v>
      </c>
      <c r="S231" s="10">
        <v>20000</v>
      </c>
      <c r="T231" s="80">
        <f t="shared" si="418"/>
        <v>1.2371134020618557</v>
      </c>
      <c r="U231" s="2">
        <v>0</v>
      </c>
      <c r="V231" s="2">
        <v>0</v>
      </c>
      <c r="W231" s="2">
        <v>0</v>
      </c>
      <c r="X231" s="2">
        <f t="shared" si="407"/>
        <v>0</v>
      </c>
      <c r="Y231" s="2">
        <f t="shared" si="408"/>
        <v>0</v>
      </c>
      <c r="Z231" s="13">
        <f t="shared" si="409"/>
        <v>0</v>
      </c>
      <c r="AA231" s="4">
        <f t="shared" si="410"/>
        <v>0</v>
      </c>
      <c r="AB231" s="2">
        <v>0</v>
      </c>
      <c r="AC231" s="2">
        <v>0</v>
      </c>
      <c r="AD231" s="2">
        <v>0</v>
      </c>
      <c r="AE231" s="2">
        <f t="shared" si="411"/>
        <v>0</v>
      </c>
      <c r="AF231" s="2">
        <f t="shared" si="412"/>
        <v>0</v>
      </c>
      <c r="AG231" s="13">
        <f t="shared" si="413"/>
        <v>0</v>
      </c>
      <c r="AH231" s="4">
        <f t="shared" si="414"/>
        <v>0</v>
      </c>
    </row>
    <row r="232" spans="1:39" s="78" customFormat="1" x14ac:dyDescent="0.2">
      <c r="A232" s="75">
        <v>44449</v>
      </c>
      <c r="B232" s="78" t="s">
        <v>31</v>
      </c>
      <c r="C232" s="5">
        <v>60</v>
      </c>
      <c r="D232" s="9">
        <v>100</v>
      </c>
      <c r="E232" s="16">
        <v>12.5</v>
      </c>
      <c r="F232" s="9">
        <v>101.896</v>
      </c>
      <c r="G232" s="16">
        <v>0.6</v>
      </c>
      <c r="H232" s="5">
        <v>140</v>
      </c>
      <c r="I232" s="2">
        <v>17100</v>
      </c>
      <c r="J232" s="2">
        <v>18900</v>
      </c>
      <c r="K232" s="2">
        <v>18300</v>
      </c>
      <c r="L232" s="10">
        <f t="shared" si="415"/>
        <v>18100</v>
      </c>
      <c r="M232" s="10">
        <v>20000</v>
      </c>
      <c r="N232" s="80">
        <f t="shared" si="416"/>
        <v>1.1049723756906078</v>
      </c>
      <c r="O232" s="2">
        <v>16300</v>
      </c>
      <c r="P232" s="95">
        <v>15400</v>
      </c>
      <c r="Q232" s="2">
        <v>18000</v>
      </c>
      <c r="R232" s="10">
        <f t="shared" si="417"/>
        <v>16566.666666666668</v>
      </c>
      <c r="S232" s="10">
        <v>20000</v>
      </c>
      <c r="T232" s="80">
        <f t="shared" si="418"/>
        <v>1.2072434607645874</v>
      </c>
      <c r="U232" s="10">
        <v>0</v>
      </c>
      <c r="V232" s="2">
        <v>0</v>
      </c>
      <c r="W232" s="10">
        <v>0</v>
      </c>
      <c r="X232" s="2">
        <f t="shared" si="407"/>
        <v>0</v>
      </c>
      <c r="Y232" s="2">
        <f t="shared" si="408"/>
        <v>0</v>
      </c>
      <c r="Z232" s="13">
        <f t="shared" si="409"/>
        <v>0</v>
      </c>
      <c r="AA232" s="4">
        <f t="shared" si="410"/>
        <v>0</v>
      </c>
      <c r="AB232" s="2">
        <v>0</v>
      </c>
      <c r="AC232" s="10">
        <v>0</v>
      </c>
      <c r="AD232" s="2">
        <v>0</v>
      </c>
      <c r="AE232" s="2">
        <f t="shared" si="411"/>
        <v>0</v>
      </c>
      <c r="AF232" s="2">
        <f t="shared" si="412"/>
        <v>0</v>
      </c>
      <c r="AG232" s="13">
        <f t="shared" si="413"/>
        <v>0</v>
      </c>
      <c r="AH232" s="4">
        <f t="shared" si="414"/>
        <v>0</v>
      </c>
    </row>
    <row r="233" spans="1:39" s="78" customFormat="1" x14ac:dyDescent="0.2">
      <c r="A233" s="75">
        <v>44452</v>
      </c>
      <c r="B233" s="78" t="s">
        <v>31</v>
      </c>
      <c r="C233" s="5">
        <v>60</v>
      </c>
      <c r="D233" s="9">
        <v>100</v>
      </c>
      <c r="E233" s="16">
        <v>12.5</v>
      </c>
      <c r="F233" s="9">
        <v>101.684</v>
      </c>
      <c r="G233" s="16">
        <v>0.6</v>
      </c>
      <c r="H233" s="5">
        <v>140</v>
      </c>
      <c r="I233" s="2">
        <v>27800</v>
      </c>
      <c r="J233" s="2">
        <v>27700</v>
      </c>
      <c r="K233" s="2">
        <v>32100</v>
      </c>
      <c r="L233" s="10">
        <f t="shared" si="415"/>
        <v>29200</v>
      </c>
      <c r="M233" s="10">
        <v>20000</v>
      </c>
      <c r="N233" s="80">
        <f t="shared" si="416"/>
        <v>0.68493150684931503</v>
      </c>
      <c r="O233" s="2">
        <v>23200</v>
      </c>
      <c r="P233" s="95">
        <v>22400</v>
      </c>
      <c r="Q233" s="2">
        <v>21200</v>
      </c>
      <c r="R233" s="10">
        <f t="shared" si="417"/>
        <v>22266.666666666668</v>
      </c>
      <c r="S233" s="10">
        <v>20000</v>
      </c>
      <c r="T233" s="80">
        <f t="shared" si="418"/>
        <v>0.89820359281437123</v>
      </c>
      <c r="U233" s="10">
        <v>0</v>
      </c>
      <c r="V233" s="2">
        <v>0</v>
      </c>
      <c r="W233" s="10">
        <v>0</v>
      </c>
      <c r="X233" s="2">
        <f t="shared" si="407"/>
        <v>0</v>
      </c>
      <c r="Y233" s="2">
        <f t="shared" si="408"/>
        <v>0</v>
      </c>
      <c r="Z233" s="13">
        <f t="shared" si="409"/>
        <v>0</v>
      </c>
      <c r="AA233" s="4">
        <f t="shared" si="410"/>
        <v>0</v>
      </c>
      <c r="AB233" s="2">
        <v>0</v>
      </c>
      <c r="AC233" s="10">
        <v>0</v>
      </c>
      <c r="AD233" s="2">
        <v>0</v>
      </c>
      <c r="AE233" s="2">
        <f t="shared" si="411"/>
        <v>0</v>
      </c>
      <c r="AF233" s="2">
        <f t="shared" si="412"/>
        <v>0</v>
      </c>
      <c r="AG233" s="13">
        <f t="shared" si="413"/>
        <v>0</v>
      </c>
      <c r="AH233" s="4">
        <f t="shared" si="414"/>
        <v>0</v>
      </c>
    </row>
    <row r="234" spans="1:39" s="78" customFormat="1" x14ac:dyDescent="0.2">
      <c r="A234" s="75">
        <v>44454</v>
      </c>
      <c r="B234" s="78" t="s">
        <v>31</v>
      </c>
      <c r="C234" s="5">
        <v>60</v>
      </c>
      <c r="D234" s="9">
        <v>100</v>
      </c>
      <c r="E234" s="16">
        <v>12.5</v>
      </c>
      <c r="F234" s="9">
        <v>100.934</v>
      </c>
      <c r="G234" s="16">
        <v>0.6</v>
      </c>
      <c r="H234" s="5">
        <v>140</v>
      </c>
      <c r="I234" s="2">
        <v>33400</v>
      </c>
      <c r="J234" s="2">
        <v>37200</v>
      </c>
      <c r="K234" s="2" t="s">
        <v>2</v>
      </c>
      <c r="L234" s="10">
        <f t="shared" si="415"/>
        <v>35300</v>
      </c>
      <c r="M234" s="10">
        <v>20000</v>
      </c>
      <c r="N234" s="80">
        <f t="shared" si="416"/>
        <v>0.56657223796033995</v>
      </c>
      <c r="O234" s="2">
        <v>18100</v>
      </c>
      <c r="P234" s="95">
        <v>16900</v>
      </c>
      <c r="Q234" s="2">
        <v>18200</v>
      </c>
      <c r="R234" s="10">
        <f t="shared" si="417"/>
        <v>17733.333333333332</v>
      </c>
      <c r="S234" s="10">
        <v>20000</v>
      </c>
      <c r="T234" s="80">
        <f t="shared" si="418"/>
        <v>1.1278195488721805</v>
      </c>
      <c r="U234" s="10">
        <v>5</v>
      </c>
      <c r="V234" s="2">
        <v>5</v>
      </c>
      <c r="W234" s="10">
        <v>5</v>
      </c>
      <c r="X234" s="2">
        <f t="shared" si="407"/>
        <v>2.8328611898017</v>
      </c>
      <c r="Y234" s="2">
        <f t="shared" si="408"/>
        <v>0</v>
      </c>
      <c r="Z234" s="13">
        <f t="shared" si="409"/>
        <v>8.1192291275889517</v>
      </c>
      <c r="AA234" s="4">
        <f t="shared" si="410"/>
        <v>0</v>
      </c>
      <c r="AB234" s="2">
        <v>5</v>
      </c>
      <c r="AC234" s="2">
        <v>0</v>
      </c>
      <c r="AD234" s="2">
        <v>5</v>
      </c>
      <c r="AE234" s="2">
        <f t="shared" si="411"/>
        <v>3.759398496240602</v>
      </c>
      <c r="AF234" s="2">
        <f t="shared" si="412"/>
        <v>3.2557346006933785</v>
      </c>
      <c r="AG234" s="13">
        <f t="shared" si="413"/>
        <v>10.774766473830452</v>
      </c>
      <c r="AH234" s="4">
        <f t="shared" si="414"/>
        <v>9.3312214861820468</v>
      </c>
    </row>
    <row r="235" spans="1:39" s="78" customFormat="1" x14ac:dyDescent="0.2">
      <c r="A235" s="75">
        <v>44456</v>
      </c>
      <c r="B235" s="78" t="s">
        <v>31</v>
      </c>
      <c r="C235" s="5">
        <v>60</v>
      </c>
      <c r="D235" s="9">
        <v>100</v>
      </c>
      <c r="E235" s="16">
        <v>12.5</v>
      </c>
      <c r="F235" s="9">
        <v>102.02500000000002</v>
      </c>
      <c r="G235" s="16">
        <v>0.6</v>
      </c>
      <c r="H235" s="5">
        <v>140</v>
      </c>
      <c r="I235" s="2">
        <v>20400</v>
      </c>
      <c r="J235" s="2">
        <v>20300</v>
      </c>
      <c r="K235" s="2">
        <v>24200</v>
      </c>
      <c r="L235" s="10">
        <f t="shared" si="415"/>
        <v>21633.333333333332</v>
      </c>
      <c r="M235" s="10">
        <v>20000</v>
      </c>
      <c r="N235" s="80">
        <f t="shared" si="416"/>
        <v>0.92449922958397535</v>
      </c>
      <c r="O235" s="2">
        <v>25300</v>
      </c>
      <c r="P235" s="95">
        <v>25600</v>
      </c>
      <c r="Q235" s="2">
        <v>25900</v>
      </c>
      <c r="R235" s="10">
        <f t="shared" si="417"/>
        <v>25600</v>
      </c>
      <c r="S235" s="10">
        <v>20000</v>
      </c>
      <c r="T235" s="80">
        <f t="shared" si="418"/>
        <v>0.78125</v>
      </c>
      <c r="U235" s="10">
        <v>50</v>
      </c>
      <c r="V235" s="2">
        <v>50</v>
      </c>
      <c r="W235" s="10">
        <v>50</v>
      </c>
      <c r="X235" s="2">
        <f t="shared" si="407"/>
        <v>46.224961479198768</v>
      </c>
      <c r="Y235" s="2">
        <f t="shared" si="408"/>
        <v>0</v>
      </c>
      <c r="Z235" s="13">
        <f t="shared" si="409"/>
        <v>131.06808134613712</v>
      </c>
      <c r="AA235" s="4">
        <f t="shared" si="410"/>
        <v>0</v>
      </c>
      <c r="AB235" s="2">
        <v>50</v>
      </c>
      <c r="AC235" s="2">
        <v>50</v>
      </c>
      <c r="AD235" s="2">
        <v>50</v>
      </c>
      <c r="AE235" s="2">
        <f t="shared" si="411"/>
        <v>39.0625</v>
      </c>
      <c r="AF235" s="2">
        <f t="shared" si="412"/>
        <v>0</v>
      </c>
      <c r="AG235" s="13">
        <f t="shared" si="413"/>
        <v>110.75935520005598</v>
      </c>
      <c r="AH235" s="4">
        <f t="shared" si="414"/>
        <v>0</v>
      </c>
    </row>
    <row r="236" spans="1:39" s="78" customFormat="1" x14ac:dyDescent="0.2">
      <c r="A236" s="75">
        <v>44459</v>
      </c>
      <c r="B236" s="78" t="s">
        <v>31</v>
      </c>
      <c r="C236" s="5">
        <v>60</v>
      </c>
      <c r="D236" s="9">
        <v>100</v>
      </c>
      <c r="E236" s="16">
        <v>12.5</v>
      </c>
      <c r="F236" s="9">
        <v>103.94399999999999</v>
      </c>
      <c r="G236" s="16">
        <v>0.6</v>
      </c>
      <c r="H236" s="5">
        <v>140</v>
      </c>
      <c r="I236" s="2">
        <v>24600</v>
      </c>
      <c r="J236" s="2">
        <v>23200</v>
      </c>
      <c r="K236" s="2">
        <v>29700</v>
      </c>
      <c r="L236" s="10">
        <f t="shared" si="415"/>
        <v>25833.333333333332</v>
      </c>
      <c r="M236" s="10">
        <v>20000</v>
      </c>
      <c r="N236" s="80">
        <f t="shared" si="416"/>
        <v>0.77419354838709686</v>
      </c>
      <c r="O236" s="2">
        <v>19400</v>
      </c>
      <c r="P236" s="95">
        <v>20500</v>
      </c>
      <c r="Q236" s="2">
        <v>25400</v>
      </c>
      <c r="R236" s="10">
        <f t="shared" si="417"/>
        <v>21766.666666666668</v>
      </c>
      <c r="S236" s="10">
        <v>20000</v>
      </c>
      <c r="T236" s="80">
        <f t="shared" si="418"/>
        <v>0.9188361408882082</v>
      </c>
      <c r="U236" s="10">
        <v>50</v>
      </c>
      <c r="V236" s="2">
        <v>50</v>
      </c>
      <c r="W236" s="10">
        <v>50</v>
      </c>
      <c r="X236" s="2">
        <f t="shared" si="407"/>
        <v>38.70967741935484</v>
      </c>
      <c r="Y236" s="2">
        <f t="shared" si="408"/>
        <v>0</v>
      </c>
      <c r="Z236" s="13">
        <f t="shared" si="409"/>
        <v>107.73259333898686</v>
      </c>
      <c r="AA236" s="4">
        <f t="shared" si="410"/>
        <v>0</v>
      </c>
      <c r="AB236" s="2">
        <v>50</v>
      </c>
      <c r="AC236" s="2">
        <v>50</v>
      </c>
      <c r="AD236" s="2">
        <v>50</v>
      </c>
      <c r="AE236" s="2">
        <f t="shared" si="411"/>
        <v>45.94180704441041</v>
      </c>
      <c r="AF236" s="2">
        <f t="shared" si="412"/>
        <v>0</v>
      </c>
      <c r="AG236" s="13">
        <f t="shared" si="413"/>
        <v>127.86027540231977</v>
      </c>
      <c r="AH236" s="4">
        <f t="shared" si="414"/>
        <v>0</v>
      </c>
      <c r="AI236" s="76"/>
      <c r="AJ236" s="76"/>
      <c r="AK236" s="76"/>
      <c r="AL236" s="76"/>
      <c r="AM236" s="76"/>
    </row>
    <row r="237" spans="1:39" s="78" customFormat="1" x14ac:dyDescent="0.2">
      <c r="A237" s="75">
        <v>44461</v>
      </c>
      <c r="B237" s="78" t="s">
        <v>31</v>
      </c>
      <c r="C237" s="5">
        <v>60</v>
      </c>
      <c r="D237" s="9">
        <v>100</v>
      </c>
      <c r="E237" s="16">
        <v>12.5</v>
      </c>
      <c r="F237" s="9">
        <v>98.295999999999992</v>
      </c>
      <c r="G237" s="16">
        <v>0.6</v>
      </c>
      <c r="H237" s="5">
        <v>140</v>
      </c>
      <c r="I237" s="2">
        <v>20100</v>
      </c>
      <c r="J237" s="2">
        <v>30800</v>
      </c>
      <c r="K237" s="2">
        <v>35200</v>
      </c>
      <c r="L237" s="10">
        <f t="shared" si="415"/>
        <v>28700</v>
      </c>
      <c r="M237" s="10">
        <v>20000</v>
      </c>
      <c r="N237" s="80">
        <f t="shared" si="416"/>
        <v>0.69686411149825789</v>
      </c>
      <c r="O237" s="2" t="s">
        <v>2</v>
      </c>
      <c r="P237" s="95">
        <v>20200</v>
      </c>
      <c r="Q237" s="2">
        <v>22400</v>
      </c>
      <c r="R237" s="10">
        <f t="shared" si="417"/>
        <v>21300</v>
      </c>
      <c r="S237" s="10">
        <v>20000</v>
      </c>
      <c r="T237" s="80">
        <f t="shared" si="418"/>
        <v>0.93896713615023475</v>
      </c>
      <c r="U237" s="10">
        <v>500</v>
      </c>
      <c r="V237" s="2">
        <v>500</v>
      </c>
      <c r="W237" s="10">
        <v>500</v>
      </c>
      <c r="X237" s="2">
        <f t="shared" si="407"/>
        <v>348.43205574912895</v>
      </c>
      <c r="Y237" s="2">
        <f t="shared" si="408"/>
        <v>0</v>
      </c>
      <c r="Z237" s="13">
        <f t="shared" si="409"/>
        <v>1025.4376182899264</v>
      </c>
      <c r="AA237" s="4">
        <f t="shared" si="410"/>
        <v>0</v>
      </c>
      <c r="AB237" s="2">
        <v>500</v>
      </c>
      <c r="AC237" s="2">
        <v>500</v>
      </c>
      <c r="AD237" s="2">
        <v>500</v>
      </c>
      <c r="AE237" s="2">
        <f t="shared" si="411"/>
        <v>469.48356807511738</v>
      </c>
      <c r="AF237" s="2">
        <f t="shared" si="412"/>
        <v>0</v>
      </c>
      <c r="AG237" s="13">
        <f t="shared" si="413"/>
        <v>1381.6929410760977</v>
      </c>
      <c r="AH237" s="4">
        <f t="shared" si="414"/>
        <v>0</v>
      </c>
      <c r="AI237" s="76"/>
      <c r="AJ237" s="76"/>
      <c r="AK237" s="76"/>
      <c r="AL237" s="76"/>
      <c r="AM237" s="76"/>
    </row>
    <row r="238" spans="1:39" s="78" customFormat="1" x14ac:dyDescent="0.2">
      <c r="A238" s="75">
        <v>44463</v>
      </c>
      <c r="B238" s="78" t="s">
        <v>31</v>
      </c>
      <c r="C238" s="5">
        <v>60</v>
      </c>
      <c r="D238" s="9">
        <v>100</v>
      </c>
      <c r="E238" s="16">
        <v>12.5</v>
      </c>
      <c r="F238" s="9">
        <v>102.967</v>
      </c>
      <c r="G238" s="16">
        <v>0.6</v>
      </c>
      <c r="H238" s="5">
        <v>140</v>
      </c>
      <c r="I238" s="2">
        <v>26900</v>
      </c>
      <c r="J238" s="2">
        <v>29000</v>
      </c>
      <c r="K238" s="2">
        <v>36400</v>
      </c>
      <c r="L238" s="10">
        <f t="shared" si="415"/>
        <v>30766.666666666668</v>
      </c>
      <c r="M238" s="10">
        <v>20000</v>
      </c>
      <c r="N238" s="80">
        <f t="shared" si="416"/>
        <v>0.65005417118093167</v>
      </c>
      <c r="O238" s="2">
        <v>19800</v>
      </c>
      <c r="P238" s="95">
        <v>21300</v>
      </c>
      <c r="Q238" s="2">
        <v>21600</v>
      </c>
      <c r="R238" s="10">
        <f t="shared" si="417"/>
        <v>20900</v>
      </c>
      <c r="S238" s="10">
        <v>20000</v>
      </c>
      <c r="T238" s="80">
        <f t="shared" si="418"/>
        <v>0.9569377990430622</v>
      </c>
      <c r="U238" s="10">
        <v>50</v>
      </c>
      <c r="V238" s="2">
        <v>50</v>
      </c>
      <c r="W238" s="10">
        <v>50</v>
      </c>
      <c r="X238" s="2">
        <f t="shared" si="407"/>
        <v>32.502708559046582</v>
      </c>
      <c r="Y238" s="2">
        <f t="shared" si="408"/>
        <v>0</v>
      </c>
      <c r="Z238" s="13">
        <f t="shared" si="409"/>
        <v>91.316336901377994</v>
      </c>
      <c r="AA238" s="4">
        <f t="shared" si="410"/>
        <v>0</v>
      </c>
      <c r="AB238" s="2">
        <v>50</v>
      </c>
      <c r="AC238" s="2">
        <v>50</v>
      </c>
      <c r="AD238" s="2">
        <v>50</v>
      </c>
      <c r="AE238" s="2">
        <f t="shared" si="411"/>
        <v>47.846889952153113</v>
      </c>
      <c r="AF238" s="2">
        <f t="shared" si="412"/>
        <v>0</v>
      </c>
      <c r="AG238" s="13">
        <f t="shared" si="413"/>
        <v>134.42580376391058</v>
      </c>
      <c r="AH238" s="4">
        <f t="shared" si="414"/>
        <v>0</v>
      </c>
      <c r="AI238" s="76"/>
      <c r="AJ238" s="76"/>
      <c r="AK238" s="76"/>
      <c r="AL238" s="76"/>
      <c r="AM238" s="76"/>
    </row>
    <row r="239" spans="1:39" s="78" customFormat="1" x14ac:dyDescent="0.2">
      <c r="A239" s="75">
        <v>44466</v>
      </c>
      <c r="B239" s="78" t="s">
        <v>31</v>
      </c>
      <c r="C239" s="5">
        <v>60</v>
      </c>
      <c r="D239" s="9">
        <v>100</v>
      </c>
      <c r="E239" s="16">
        <v>12.5</v>
      </c>
      <c r="F239" s="9">
        <v>103.69</v>
      </c>
      <c r="G239" s="16">
        <v>0.6</v>
      </c>
      <c r="H239" s="5">
        <v>140</v>
      </c>
      <c r="I239" s="2">
        <v>38900</v>
      </c>
      <c r="J239" s="2">
        <v>18300</v>
      </c>
      <c r="K239" s="2">
        <v>40700</v>
      </c>
      <c r="L239" s="10">
        <f t="shared" si="415"/>
        <v>32633.333333333332</v>
      </c>
      <c r="M239" s="10">
        <v>20000</v>
      </c>
      <c r="N239" s="80">
        <f t="shared" si="416"/>
        <v>0.61287027579162412</v>
      </c>
      <c r="O239" s="2">
        <v>1520</v>
      </c>
      <c r="P239" s="95">
        <v>20100</v>
      </c>
      <c r="Q239" s="2">
        <v>21000</v>
      </c>
      <c r="R239" s="10">
        <f t="shared" si="417"/>
        <v>14206.666666666666</v>
      </c>
      <c r="S239" s="10">
        <v>20000</v>
      </c>
      <c r="T239" s="80">
        <f t="shared" si="418"/>
        <v>1.4077897700610043</v>
      </c>
      <c r="U239" s="10">
        <v>0</v>
      </c>
      <c r="V239" s="2">
        <v>0</v>
      </c>
      <c r="W239" s="10">
        <v>0</v>
      </c>
      <c r="X239" s="2">
        <f t="shared" si="407"/>
        <v>0</v>
      </c>
      <c r="Y239" s="2">
        <f t="shared" si="408"/>
        <v>0</v>
      </c>
      <c r="Z239" s="13">
        <f t="shared" si="409"/>
        <v>0</v>
      </c>
      <c r="AA239" s="4">
        <f t="shared" si="410"/>
        <v>0</v>
      </c>
      <c r="AB239" s="2">
        <v>0</v>
      </c>
      <c r="AC239" s="2">
        <v>0</v>
      </c>
      <c r="AD239" s="2">
        <v>0</v>
      </c>
      <c r="AE239" s="2">
        <f t="shared" si="411"/>
        <v>0</v>
      </c>
      <c r="AF239" s="2">
        <f t="shared" si="412"/>
        <v>0</v>
      </c>
      <c r="AG239" s="13">
        <f t="shared" si="413"/>
        <v>0</v>
      </c>
      <c r="AH239" s="4">
        <f t="shared" si="414"/>
        <v>0</v>
      </c>
      <c r="AI239" s="76"/>
      <c r="AJ239" s="76"/>
      <c r="AK239" s="76"/>
      <c r="AL239" s="76"/>
      <c r="AM239" s="76"/>
    </row>
    <row r="240" spans="1:39" s="78" customFormat="1" x14ac:dyDescent="0.2">
      <c r="A240" s="75">
        <v>44468</v>
      </c>
      <c r="B240" s="78" t="s">
        <v>31</v>
      </c>
      <c r="C240" s="5">
        <v>60</v>
      </c>
      <c r="D240" s="9">
        <v>100</v>
      </c>
      <c r="E240" s="16">
        <v>12.5</v>
      </c>
      <c r="F240" s="9">
        <v>99.742999999999981</v>
      </c>
      <c r="G240" s="16">
        <v>0.6</v>
      </c>
      <c r="H240" s="5">
        <v>140</v>
      </c>
      <c r="I240" s="2">
        <v>16000</v>
      </c>
      <c r="J240" s="2">
        <v>18700</v>
      </c>
      <c r="K240" s="2">
        <v>24000</v>
      </c>
      <c r="L240" s="10">
        <f t="shared" si="415"/>
        <v>19566.666666666668</v>
      </c>
      <c r="M240" s="10">
        <v>20000</v>
      </c>
      <c r="N240" s="80">
        <f t="shared" si="416"/>
        <v>1.0221465076660987</v>
      </c>
      <c r="O240" s="2">
        <v>18400</v>
      </c>
      <c r="P240" s="95">
        <v>18700</v>
      </c>
      <c r="Q240" s="2">
        <v>18100</v>
      </c>
      <c r="R240" s="10">
        <f t="shared" si="417"/>
        <v>18400</v>
      </c>
      <c r="S240" s="10">
        <v>20000</v>
      </c>
      <c r="T240" s="80">
        <f t="shared" si="418"/>
        <v>1.0869565217391304</v>
      </c>
      <c r="U240" s="10">
        <v>50</v>
      </c>
      <c r="V240" s="2">
        <v>50</v>
      </c>
      <c r="W240" s="10">
        <v>50</v>
      </c>
      <c r="X240" s="2">
        <f t="shared" si="407"/>
        <v>51.107325383304939</v>
      </c>
      <c r="Y240" s="2">
        <f t="shared" si="408"/>
        <v>0</v>
      </c>
      <c r="Z240" s="13">
        <f t="shared" si="409"/>
        <v>148.22713502443071</v>
      </c>
      <c r="AA240" s="4">
        <f t="shared" si="410"/>
        <v>0</v>
      </c>
      <c r="AB240" s="2">
        <v>50</v>
      </c>
      <c r="AC240" s="2">
        <v>50</v>
      </c>
      <c r="AD240" s="2">
        <v>50</v>
      </c>
      <c r="AE240" s="2">
        <f t="shared" si="411"/>
        <v>54.347826086956516</v>
      </c>
      <c r="AF240" s="2">
        <f t="shared" si="412"/>
        <v>0</v>
      </c>
      <c r="AG240" s="13">
        <f t="shared" si="413"/>
        <v>157.62559467271885</v>
      </c>
      <c r="AH240" s="4">
        <f t="shared" si="414"/>
        <v>0</v>
      </c>
    </row>
    <row r="241" spans="1:34" s="78" customFormat="1" x14ac:dyDescent="0.2">
      <c r="A241" s="75">
        <v>44470</v>
      </c>
      <c r="B241" s="78" t="s">
        <v>31</v>
      </c>
      <c r="C241" s="5">
        <v>60</v>
      </c>
      <c r="D241" s="9">
        <v>100</v>
      </c>
      <c r="E241" s="16">
        <v>12.5</v>
      </c>
      <c r="F241" s="9">
        <v>104.65299999999999</v>
      </c>
      <c r="G241" s="16">
        <v>0.6</v>
      </c>
      <c r="H241" s="5">
        <v>140</v>
      </c>
      <c r="I241" s="2">
        <v>20600</v>
      </c>
      <c r="J241" s="2">
        <v>22500</v>
      </c>
      <c r="K241" s="2">
        <v>25100</v>
      </c>
      <c r="L241" s="10">
        <f t="shared" si="415"/>
        <v>22733.333333333332</v>
      </c>
      <c r="M241" s="10">
        <v>20000</v>
      </c>
      <c r="N241" s="80">
        <f t="shared" si="416"/>
        <v>0.87976539589442815</v>
      </c>
      <c r="O241" s="2">
        <v>18607</v>
      </c>
      <c r="P241" s="95" t="s">
        <v>2</v>
      </c>
      <c r="Q241" s="2">
        <v>20307</v>
      </c>
      <c r="R241" s="10">
        <f t="shared" si="417"/>
        <v>19457</v>
      </c>
      <c r="S241" s="10">
        <v>20000</v>
      </c>
      <c r="T241" s="80">
        <f t="shared" si="418"/>
        <v>1.0279076938890888</v>
      </c>
      <c r="U241" s="10">
        <v>0</v>
      </c>
      <c r="V241" s="2">
        <v>5</v>
      </c>
      <c r="W241" s="10">
        <v>0</v>
      </c>
      <c r="X241" s="2">
        <f t="shared" si="407"/>
        <v>1.466275659824047</v>
      </c>
      <c r="Y241" s="2">
        <f t="shared" si="408"/>
        <v>2.5396639407168289</v>
      </c>
      <c r="Z241" s="13">
        <f t="shared" si="409"/>
        <v>4.0531337046425469</v>
      </c>
      <c r="AA241" s="4">
        <f t="shared" si="410"/>
        <v>7.0202335063107579</v>
      </c>
      <c r="AB241" s="2">
        <v>0</v>
      </c>
      <c r="AC241" s="2">
        <v>0</v>
      </c>
      <c r="AD241" s="2">
        <v>0</v>
      </c>
      <c r="AE241" s="2">
        <f t="shared" si="411"/>
        <v>0</v>
      </c>
      <c r="AF241" s="2">
        <f t="shared" si="412"/>
        <v>0</v>
      </c>
      <c r="AG241" s="13">
        <f t="shared" si="413"/>
        <v>0</v>
      </c>
      <c r="AH241" s="4">
        <f t="shared" si="414"/>
        <v>0</v>
      </c>
    </row>
    <row r="242" spans="1:34" s="76" customFormat="1" x14ac:dyDescent="0.2">
      <c r="A242" s="75"/>
      <c r="C242" s="5"/>
      <c r="D242" s="3"/>
      <c r="E242" s="81"/>
      <c r="F242" s="3"/>
      <c r="G242" s="81"/>
      <c r="H242" s="5"/>
      <c r="I242" s="10"/>
      <c r="J242" s="10"/>
      <c r="K242" s="10"/>
      <c r="L242" s="10"/>
      <c r="M242" s="10"/>
      <c r="N242" s="80"/>
      <c r="O242" s="2"/>
      <c r="P242" s="10"/>
      <c r="Q242" s="10"/>
      <c r="R242" s="10"/>
      <c r="S242" s="10"/>
      <c r="T242" s="80"/>
      <c r="U242" s="2"/>
      <c r="V242" s="2"/>
      <c r="W242" s="2"/>
      <c r="X242" s="2"/>
      <c r="Y242" s="2"/>
      <c r="Z242" s="13"/>
      <c r="AA242" s="4"/>
      <c r="AB242" s="2"/>
      <c r="AC242" s="2"/>
      <c r="AD242" s="2"/>
      <c r="AE242" s="2"/>
      <c r="AF242" s="2"/>
      <c r="AG242" s="13"/>
      <c r="AH242" s="4"/>
    </row>
    <row r="243" spans="1:34" s="76" customFormat="1" x14ac:dyDescent="0.2">
      <c r="A243" s="75">
        <v>44281</v>
      </c>
      <c r="B243" s="76" t="s">
        <v>30</v>
      </c>
      <c r="C243" s="5">
        <v>100</v>
      </c>
      <c r="D243" s="3">
        <v>100</v>
      </c>
      <c r="E243" s="81">
        <v>12.5</v>
      </c>
      <c r="F243" s="3">
        <v>95.716999999999999</v>
      </c>
      <c r="G243" s="81">
        <v>0.6</v>
      </c>
      <c r="H243" s="5">
        <v>140</v>
      </c>
      <c r="I243" s="10">
        <v>25700</v>
      </c>
      <c r="J243" s="10">
        <v>24800</v>
      </c>
      <c r="K243" s="10">
        <v>30600</v>
      </c>
      <c r="L243" s="10">
        <f t="shared" si="395"/>
        <v>27033.333333333332</v>
      </c>
      <c r="M243" s="10">
        <v>20000</v>
      </c>
      <c r="N243" s="80">
        <f t="shared" si="396"/>
        <v>0.73982737361282369</v>
      </c>
      <c r="O243" s="2">
        <v>23800</v>
      </c>
      <c r="P243" s="10">
        <v>19400</v>
      </c>
      <c r="Q243" s="10">
        <v>24300</v>
      </c>
      <c r="R243" s="10">
        <f t="shared" si="397"/>
        <v>22500</v>
      </c>
      <c r="S243" s="10">
        <v>20000</v>
      </c>
      <c r="T243" s="80">
        <f t="shared" si="398"/>
        <v>0.88888888888888884</v>
      </c>
      <c r="U243" s="2">
        <v>0</v>
      </c>
      <c r="V243" s="2">
        <v>0</v>
      </c>
      <c r="W243" s="2">
        <v>0</v>
      </c>
      <c r="X243" s="2">
        <f t="shared" ref="X243" si="419">AVERAGE(U243:W243)*N243</f>
        <v>0</v>
      </c>
      <c r="Y243" s="2">
        <f t="shared" ref="Y243" si="420">STDEV(U243:W243)*N243</f>
        <v>0</v>
      </c>
      <c r="Z243" s="13">
        <f t="shared" ref="Z243" si="421">IFERROR(((X243*$C243*($G243*1000/$H243)/$F243)*($D243+$E243))/$D243,0)</f>
        <v>0</v>
      </c>
      <c r="AA243" s="4">
        <f t="shared" ref="AA243" si="422">((Y243*$C243*($G243*1000/$H243)/$F243)*($D243+$E243))/$D243</f>
        <v>0</v>
      </c>
      <c r="AB243" s="2">
        <v>0</v>
      </c>
      <c r="AC243" s="2">
        <v>0</v>
      </c>
      <c r="AD243" s="2">
        <v>0</v>
      </c>
      <c r="AE243" s="2">
        <f t="shared" ref="AE243" si="423">AVERAGE(AB243:AD243)*T243</f>
        <v>0</v>
      </c>
      <c r="AF243" s="2">
        <f t="shared" ref="AF243" si="424">STDEV(AB243:AD243)*T243</f>
        <v>0</v>
      </c>
      <c r="AG243" s="13">
        <f t="shared" ref="AG243" si="425">IFERROR(((AE243*$C243*($G243*1000/$H243)/$F243)*($D243+$E243))/$D243,0)</f>
        <v>0</v>
      </c>
      <c r="AH243" s="4">
        <f t="shared" ref="AH243" si="426">((AF243*$C243*($G243*1000/$H243)/$F243)*($D243+$E243))/$D243</f>
        <v>0</v>
      </c>
    </row>
    <row r="244" spans="1:34" s="76" customFormat="1" x14ac:dyDescent="0.2">
      <c r="A244" s="75">
        <v>44284</v>
      </c>
      <c r="B244" s="76" t="s">
        <v>30</v>
      </c>
      <c r="C244" s="5">
        <v>60</v>
      </c>
      <c r="D244" s="3">
        <v>100</v>
      </c>
      <c r="E244" s="81">
        <v>12.5</v>
      </c>
      <c r="F244" s="3">
        <v>100.75</v>
      </c>
      <c r="G244" s="81">
        <v>0.6</v>
      </c>
      <c r="H244" s="5">
        <v>140</v>
      </c>
      <c r="I244" s="10">
        <v>20600</v>
      </c>
      <c r="J244" s="10">
        <v>19100</v>
      </c>
      <c r="K244" s="10">
        <v>23400</v>
      </c>
      <c r="L244" s="10">
        <f t="shared" si="395"/>
        <v>21033.333333333332</v>
      </c>
      <c r="M244" s="10">
        <v>20000</v>
      </c>
      <c r="N244" s="80">
        <f t="shared" si="396"/>
        <v>0.95087163232963556</v>
      </c>
      <c r="O244" s="2">
        <v>21200</v>
      </c>
      <c r="P244" s="10">
        <v>20500</v>
      </c>
      <c r="Q244" s="10">
        <v>19000</v>
      </c>
      <c r="R244" s="10">
        <f t="shared" si="397"/>
        <v>20233.333333333332</v>
      </c>
      <c r="S244" s="10">
        <v>20000</v>
      </c>
      <c r="T244" s="80">
        <f t="shared" si="398"/>
        <v>0.98846787479406928</v>
      </c>
      <c r="U244" s="2">
        <v>0</v>
      </c>
      <c r="V244" s="2">
        <v>0</v>
      </c>
      <c r="W244" s="2">
        <v>0</v>
      </c>
      <c r="X244" s="2">
        <f t="shared" ref="X244:X270" si="427">AVERAGE(U244:W244)*N244</f>
        <v>0</v>
      </c>
      <c r="Y244" s="2">
        <f t="shared" ref="Y244:Y270" si="428">STDEV(U244:W244)*N244</f>
        <v>0</v>
      </c>
      <c r="Z244" s="13">
        <f t="shared" ref="Z244:Z270" si="429">IFERROR(((X244*$C244*($G244*1000/$H244)/$F244)*($D244+$E244))/$D244,0)</f>
        <v>0</v>
      </c>
      <c r="AA244" s="4">
        <f t="shared" ref="AA244:AA270" si="430">((Y244*$C244*($G244*1000/$H244)/$F244)*($D244+$E244))/$D244</f>
        <v>0</v>
      </c>
      <c r="AB244" s="2">
        <v>0</v>
      </c>
      <c r="AC244" s="2">
        <v>0</v>
      </c>
      <c r="AD244" s="2">
        <v>0</v>
      </c>
      <c r="AE244" s="2">
        <f t="shared" ref="AE244:AE270" si="431">AVERAGE(AB244:AD244)*T244</f>
        <v>0</v>
      </c>
      <c r="AF244" s="2">
        <f t="shared" ref="AF244:AF270" si="432">STDEV(AB244:AD244)*T244</f>
        <v>0</v>
      </c>
      <c r="AG244" s="13">
        <f t="shared" ref="AG244:AG270" si="433">IFERROR(((AE244*$C244*($G244*1000/$H244)/$F244)*($D244+$E244))/$D244,0)</f>
        <v>0</v>
      </c>
      <c r="AH244" s="4">
        <f t="shared" ref="AH244:AH270" si="434">((AF244*$C244*($G244*1000/$H244)/$F244)*($D244+$E244))/$D244</f>
        <v>0</v>
      </c>
    </row>
    <row r="245" spans="1:34" s="76" customFormat="1" x14ac:dyDescent="0.2">
      <c r="A245" s="75">
        <v>44286</v>
      </c>
      <c r="B245" s="76" t="s">
        <v>30</v>
      </c>
      <c r="C245" s="5">
        <v>60</v>
      </c>
      <c r="D245" s="3">
        <v>100</v>
      </c>
      <c r="E245" s="81">
        <v>12.5</v>
      </c>
      <c r="F245" s="3">
        <v>100.916</v>
      </c>
      <c r="G245" s="81">
        <v>0.6</v>
      </c>
      <c r="H245" s="5">
        <v>140</v>
      </c>
      <c r="I245" s="10">
        <v>20600</v>
      </c>
      <c r="J245" s="10">
        <v>19100</v>
      </c>
      <c r="K245" s="10">
        <v>23400</v>
      </c>
      <c r="L245" s="10">
        <f t="shared" si="395"/>
        <v>21033.333333333332</v>
      </c>
      <c r="M245" s="10">
        <v>20000</v>
      </c>
      <c r="N245" s="80">
        <f t="shared" si="396"/>
        <v>0.95087163232963556</v>
      </c>
      <c r="O245" s="2">
        <v>21200</v>
      </c>
      <c r="P245" s="10">
        <v>20500</v>
      </c>
      <c r="Q245" s="10">
        <v>19000</v>
      </c>
      <c r="R245" s="10">
        <f t="shared" si="397"/>
        <v>20233.333333333332</v>
      </c>
      <c r="S245" s="10">
        <v>20000</v>
      </c>
      <c r="T245" s="80">
        <f t="shared" si="398"/>
        <v>0.98846787479406928</v>
      </c>
      <c r="U245" s="2">
        <v>0</v>
      </c>
      <c r="V245" s="2">
        <v>0</v>
      </c>
      <c r="W245" s="2">
        <v>0</v>
      </c>
      <c r="X245" s="2">
        <f t="shared" si="427"/>
        <v>0</v>
      </c>
      <c r="Y245" s="2">
        <f t="shared" si="428"/>
        <v>0</v>
      </c>
      <c r="Z245" s="13">
        <f t="shared" si="429"/>
        <v>0</v>
      </c>
      <c r="AA245" s="4">
        <f t="shared" si="430"/>
        <v>0</v>
      </c>
      <c r="AB245" s="2">
        <v>0</v>
      </c>
      <c r="AC245" s="2">
        <v>0</v>
      </c>
      <c r="AD245" s="2">
        <v>0</v>
      </c>
      <c r="AE245" s="2">
        <f t="shared" si="431"/>
        <v>0</v>
      </c>
      <c r="AF245" s="2">
        <f t="shared" si="432"/>
        <v>0</v>
      </c>
      <c r="AG245" s="13">
        <f t="shared" si="433"/>
        <v>0</v>
      </c>
      <c r="AH245" s="4">
        <f t="shared" si="434"/>
        <v>0</v>
      </c>
    </row>
    <row r="246" spans="1:34" s="76" customFormat="1" x14ac:dyDescent="0.2">
      <c r="A246" s="75">
        <v>44288</v>
      </c>
      <c r="B246" s="76" t="s">
        <v>30</v>
      </c>
      <c r="C246" s="5">
        <v>60</v>
      </c>
      <c r="D246" s="3">
        <v>100</v>
      </c>
      <c r="E246" s="81">
        <v>12.5</v>
      </c>
      <c r="F246" s="3">
        <v>97.054999999999993</v>
      </c>
      <c r="G246" s="81">
        <v>0.6</v>
      </c>
      <c r="H246" s="5">
        <v>140</v>
      </c>
      <c r="I246" s="10">
        <v>19900</v>
      </c>
      <c r="J246" s="10">
        <v>19200</v>
      </c>
      <c r="K246" s="10">
        <v>23200</v>
      </c>
      <c r="L246" s="10">
        <f t="shared" si="395"/>
        <v>20766.666666666668</v>
      </c>
      <c r="M246" s="10">
        <v>20000</v>
      </c>
      <c r="N246" s="80">
        <f t="shared" si="396"/>
        <v>0.96308186195826639</v>
      </c>
      <c r="O246" s="2">
        <v>21900</v>
      </c>
      <c r="P246" s="10">
        <v>21600</v>
      </c>
      <c r="Q246" s="10">
        <v>21600</v>
      </c>
      <c r="R246" s="10">
        <f t="shared" si="397"/>
        <v>21700</v>
      </c>
      <c r="S246" s="10">
        <v>20000</v>
      </c>
      <c r="T246" s="80">
        <f t="shared" si="398"/>
        <v>0.92165898617511521</v>
      </c>
      <c r="U246" s="2">
        <v>0</v>
      </c>
      <c r="V246" s="2">
        <v>0</v>
      </c>
      <c r="W246" s="2">
        <v>0</v>
      </c>
      <c r="X246" s="2">
        <f t="shared" si="427"/>
        <v>0</v>
      </c>
      <c r="Y246" s="2">
        <f t="shared" si="428"/>
        <v>0</v>
      </c>
      <c r="Z246" s="13">
        <f t="shared" si="429"/>
        <v>0</v>
      </c>
      <c r="AA246" s="4">
        <f t="shared" si="430"/>
        <v>0</v>
      </c>
      <c r="AB246" s="2">
        <v>0</v>
      </c>
      <c r="AC246" s="2">
        <v>0</v>
      </c>
      <c r="AD246" s="2">
        <v>0</v>
      </c>
      <c r="AE246" s="2">
        <f t="shared" si="431"/>
        <v>0</v>
      </c>
      <c r="AF246" s="2">
        <f t="shared" si="432"/>
        <v>0</v>
      </c>
      <c r="AG246" s="13">
        <f t="shared" si="433"/>
        <v>0</v>
      </c>
      <c r="AH246" s="4">
        <f t="shared" si="434"/>
        <v>0</v>
      </c>
    </row>
    <row r="247" spans="1:34" s="76" customFormat="1" x14ac:dyDescent="0.2">
      <c r="A247" s="75">
        <v>44291</v>
      </c>
      <c r="B247" s="76" t="s">
        <v>30</v>
      </c>
      <c r="C247" s="5">
        <v>100</v>
      </c>
      <c r="D247" s="3">
        <v>100</v>
      </c>
      <c r="E247" s="81">
        <v>12.5</v>
      </c>
      <c r="F247" s="3">
        <v>101.90100000000001</v>
      </c>
      <c r="G247" s="81">
        <v>0.6</v>
      </c>
      <c r="H247" s="5">
        <v>140</v>
      </c>
      <c r="I247" s="10">
        <v>23200</v>
      </c>
      <c r="J247" s="10">
        <v>20300</v>
      </c>
      <c r="K247" s="10">
        <v>23800</v>
      </c>
      <c r="L247" s="10">
        <f t="shared" si="395"/>
        <v>22433.333333333332</v>
      </c>
      <c r="M247" s="10">
        <v>20000</v>
      </c>
      <c r="N247" s="80">
        <f t="shared" si="396"/>
        <v>0.89153046062407137</v>
      </c>
      <c r="O247" s="2">
        <v>21500</v>
      </c>
      <c r="P247" s="10">
        <v>20500</v>
      </c>
      <c r="Q247" s="10">
        <v>18500</v>
      </c>
      <c r="R247" s="10">
        <f t="shared" si="397"/>
        <v>20166.666666666668</v>
      </c>
      <c r="S247" s="10">
        <v>20000</v>
      </c>
      <c r="T247" s="80">
        <f t="shared" si="398"/>
        <v>0.99173553719008256</v>
      </c>
      <c r="U247" s="2">
        <v>0</v>
      </c>
      <c r="V247" s="2">
        <v>0</v>
      </c>
      <c r="W247" s="2">
        <v>0</v>
      </c>
      <c r="X247" s="2">
        <f t="shared" si="427"/>
        <v>0</v>
      </c>
      <c r="Y247" s="2">
        <f t="shared" si="428"/>
        <v>0</v>
      </c>
      <c r="Z247" s="13">
        <f t="shared" si="429"/>
        <v>0</v>
      </c>
      <c r="AA247" s="4">
        <f t="shared" si="430"/>
        <v>0</v>
      </c>
      <c r="AB247" s="2">
        <v>0</v>
      </c>
      <c r="AC247" s="2">
        <v>0</v>
      </c>
      <c r="AD247" s="2">
        <v>0</v>
      </c>
      <c r="AE247" s="2">
        <f t="shared" si="431"/>
        <v>0</v>
      </c>
      <c r="AF247" s="2">
        <f t="shared" si="432"/>
        <v>0</v>
      </c>
      <c r="AG247" s="13">
        <f t="shared" si="433"/>
        <v>0</v>
      </c>
      <c r="AH247" s="4">
        <f t="shared" si="434"/>
        <v>0</v>
      </c>
    </row>
    <row r="248" spans="1:34" s="76" customFormat="1" x14ac:dyDescent="0.2">
      <c r="A248" s="75">
        <v>44293</v>
      </c>
      <c r="B248" s="76" t="s">
        <v>30</v>
      </c>
      <c r="C248" s="5">
        <v>100</v>
      </c>
      <c r="D248" s="3">
        <v>100</v>
      </c>
      <c r="E248" s="81">
        <v>12.5</v>
      </c>
      <c r="F248" s="3">
        <v>99.570000000000007</v>
      </c>
      <c r="G248" s="81">
        <v>0.6</v>
      </c>
      <c r="H248" s="5">
        <v>140</v>
      </c>
      <c r="I248" s="10">
        <v>23200</v>
      </c>
      <c r="J248" s="10">
        <v>20300</v>
      </c>
      <c r="K248" s="10">
        <v>23800</v>
      </c>
      <c r="L248" s="10">
        <f t="shared" si="395"/>
        <v>22433.333333333332</v>
      </c>
      <c r="M248" s="10">
        <v>20000</v>
      </c>
      <c r="N248" s="80">
        <f t="shared" si="396"/>
        <v>0.89153046062407137</v>
      </c>
      <c r="O248" s="2">
        <v>21500</v>
      </c>
      <c r="P248" s="10">
        <v>20500</v>
      </c>
      <c r="Q248" s="10">
        <v>18500</v>
      </c>
      <c r="R248" s="10">
        <f t="shared" si="397"/>
        <v>20166.666666666668</v>
      </c>
      <c r="S248" s="10">
        <v>20000</v>
      </c>
      <c r="T248" s="80">
        <f t="shared" si="398"/>
        <v>0.99173553719008256</v>
      </c>
      <c r="U248" s="2">
        <v>0</v>
      </c>
      <c r="V248" s="2">
        <v>0</v>
      </c>
      <c r="W248" s="2">
        <v>0</v>
      </c>
      <c r="X248" s="2">
        <f t="shared" si="427"/>
        <v>0</v>
      </c>
      <c r="Y248" s="2">
        <f t="shared" si="428"/>
        <v>0</v>
      </c>
      <c r="Z248" s="13">
        <f t="shared" si="429"/>
        <v>0</v>
      </c>
      <c r="AA248" s="4">
        <f t="shared" si="430"/>
        <v>0</v>
      </c>
      <c r="AB248" s="2">
        <v>0</v>
      </c>
      <c r="AC248" s="2">
        <v>0</v>
      </c>
      <c r="AD248" s="2">
        <v>0</v>
      </c>
      <c r="AE248" s="2">
        <f t="shared" si="431"/>
        <v>0</v>
      </c>
      <c r="AF248" s="2">
        <f t="shared" si="432"/>
        <v>0</v>
      </c>
      <c r="AG248" s="13">
        <f t="shared" si="433"/>
        <v>0</v>
      </c>
      <c r="AH248" s="4">
        <f t="shared" si="434"/>
        <v>0</v>
      </c>
    </row>
    <row r="249" spans="1:34" s="76" customFormat="1" x14ac:dyDescent="0.2">
      <c r="A249" s="75">
        <v>44295</v>
      </c>
      <c r="B249" s="76" t="s">
        <v>30</v>
      </c>
      <c r="C249" s="5">
        <v>100</v>
      </c>
      <c r="D249" s="3">
        <v>100</v>
      </c>
      <c r="E249" s="81">
        <v>12.5</v>
      </c>
      <c r="F249" s="3">
        <v>97.558999999999997</v>
      </c>
      <c r="G249" s="81">
        <v>0.6</v>
      </c>
      <c r="H249" s="5">
        <v>140</v>
      </c>
      <c r="I249" s="10">
        <v>21500</v>
      </c>
      <c r="J249" s="10">
        <v>19400</v>
      </c>
      <c r="K249" s="10">
        <v>26800</v>
      </c>
      <c r="L249" s="10">
        <f t="shared" si="395"/>
        <v>22566.666666666668</v>
      </c>
      <c r="M249" s="10">
        <v>20000</v>
      </c>
      <c r="N249" s="80">
        <f t="shared" si="396"/>
        <v>0.88626292466765133</v>
      </c>
      <c r="O249" s="2">
        <v>17900</v>
      </c>
      <c r="P249" s="10">
        <v>19900</v>
      </c>
      <c r="Q249" s="10">
        <v>21700</v>
      </c>
      <c r="R249" s="10">
        <f t="shared" si="397"/>
        <v>19833.333333333332</v>
      </c>
      <c r="S249" s="10">
        <v>20000</v>
      </c>
      <c r="T249" s="80">
        <f t="shared" si="398"/>
        <v>1.0084033613445378</v>
      </c>
      <c r="U249" s="2">
        <v>0</v>
      </c>
      <c r="V249" s="2">
        <v>0</v>
      </c>
      <c r="W249" s="2">
        <v>0</v>
      </c>
      <c r="X249" s="2">
        <f t="shared" si="427"/>
        <v>0</v>
      </c>
      <c r="Y249" s="2">
        <f t="shared" si="428"/>
        <v>0</v>
      </c>
      <c r="Z249" s="13">
        <f t="shared" si="429"/>
        <v>0</v>
      </c>
      <c r="AA249" s="4">
        <f t="shared" si="430"/>
        <v>0</v>
      </c>
      <c r="AB249" s="2">
        <v>0</v>
      </c>
      <c r="AC249" s="2">
        <v>0</v>
      </c>
      <c r="AD249" s="2">
        <v>0</v>
      </c>
      <c r="AE249" s="2">
        <f t="shared" si="431"/>
        <v>0</v>
      </c>
      <c r="AF249" s="2">
        <f t="shared" si="432"/>
        <v>0</v>
      </c>
      <c r="AG249" s="13">
        <f t="shared" si="433"/>
        <v>0</v>
      </c>
      <c r="AH249" s="4">
        <f t="shared" si="434"/>
        <v>0</v>
      </c>
    </row>
    <row r="250" spans="1:34" s="76" customFormat="1" x14ac:dyDescent="0.2">
      <c r="A250" s="75">
        <v>44298</v>
      </c>
      <c r="B250" s="76" t="s">
        <v>30</v>
      </c>
      <c r="C250" s="5">
        <v>100</v>
      </c>
      <c r="D250" s="3">
        <v>100</v>
      </c>
      <c r="E250" s="81">
        <v>12.5</v>
      </c>
      <c r="F250" s="3">
        <v>100.43599999999999</v>
      </c>
      <c r="G250" s="81">
        <v>0.6</v>
      </c>
      <c r="H250" s="5">
        <v>140</v>
      </c>
      <c r="I250" s="10">
        <v>28900</v>
      </c>
      <c r="J250" s="10">
        <v>25700</v>
      </c>
      <c r="K250" s="10">
        <v>32700</v>
      </c>
      <c r="L250" s="10">
        <f t="shared" si="395"/>
        <v>29100</v>
      </c>
      <c r="M250" s="10">
        <v>20000</v>
      </c>
      <c r="N250" s="80">
        <f t="shared" si="396"/>
        <v>0.6872852233676976</v>
      </c>
      <c r="O250" s="2">
        <v>22000</v>
      </c>
      <c r="P250" s="10">
        <v>21500</v>
      </c>
      <c r="Q250" s="10">
        <v>20300</v>
      </c>
      <c r="R250" s="10">
        <f t="shared" si="397"/>
        <v>21266.666666666668</v>
      </c>
      <c r="S250" s="10">
        <v>20000</v>
      </c>
      <c r="T250" s="80">
        <f t="shared" si="398"/>
        <v>0.94043887147335414</v>
      </c>
      <c r="U250" s="2">
        <v>0</v>
      </c>
      <c r="V250" s="2">
        <v>0</v>
      </c>
      <c r="W250" s="2">
        <v>0</v>
      </c>
      <c r="X250" s="2">
        <f t="shared" si="427"/>
        <v>0</v>
      </c>
      <c r="Y250" s="2">
        <f t="shared" si="428"/>
        <v>0</v>
      </c>
      <c r="Z250" s="13">
        <f t="shared" si="429"/>
        <v>0</v>
      </c>
      <c r="AA250" s="4">
        <f t="shared" si="430"/>
        <v>0</v>
      </c>
      <c r="AB250" s="2">
        <v>0</v>
      </c>
      <c r="AC250" s="2">
        <v>0</v>
      </c>
      <c r="AD250" s="2">
        <v>0</v>
      </c>
      <c r="AE250" s="2">
        <f t="shared" si="431"/>
        <v>0</v>
      </c>
      <c r="AF250" s="2">
        <f t="shared" si="432"/>
        <v>0</v>
      </c>
      <c r="AG250" s="13">
        <f t="shared" si="433"/>
        <v>0</v>
      </c>
      <c r="AH250" s="4">
        <f t="shared" si="434"/>
        <v>0</v>
      </c>
    </row>
    <row r="251" spans="1:34" s="76" customFormat="1" x14ac:dyDescent="0.2">
      <c r="A251" s="75">
        <v>44300</v>
      </c>
      <c r="B251" s="76" t="s">
        <v>30</v>
      </c>
      <c r="C251" s="5">
        <v>100</v>
      </c>
      <c r="D251" s="3">
        <v>100</v>
      </c>
      <c r="E251" s="81">
        <v>12.5</v>
      </c>
      <c r="F251" s="3">
        <v>101.755</v>
      </c>
      <c r="G251" s="81">
        <v>0.6</v>
      </c>
      <c r="H251" s="5">
        <v>140</v>
      </c>
      <c r="I251" s="10">
        <v>28900</v>
      </c>
      <c r="J251" s="10">
        <v>25700</v>
      </c>
      <c r="K251" s="10">
        <v>32700</v>
      </c>
      <c r="L251" s="10">
        <f t="shared" si="395"/>
        <v>29100</v>
      </c>
      <c r="M251" s="10">
        <v>20000</v>
      </c>
      <c r="N251" s="80">
        <f t="shared" si="396"/>
        <v>0.6872852233676976</v>
      </c>
      <c r="O251" s="2">
        <v>22000</v>
      </c>
      <c r="P251" s="10">
        <v>21500</v>
      </c>
      <c r="Q251" s="10">
        <v>20300</v>
      </c>
      <c r="R251" s="10">
        <f t="shared" si="397"/>
        <v>21266.666666666668</v>
      </c>
      <c r="S251" s="10">
        <v>20000</v>
      </c>
      <c r="T251" s="80">
        <f t="shared" si="398"/>
        <v>0.94043887147335414</v>
      </c>
      <c r="U251" s="2">
        <v>0</v>
      </c>
      <c r="V251" s="2">
        <v>0</v>
      </c>
      <c r="W251" s="2">
        <v>0</v>
      </c>
      <c r="X251" s="2">
        <f t="shared" si="427"/>
        <v>0</v>
      </c>
      <c r="Y251" s="2">
        <f t="shared" si="428"/>
        <v>0</v>
      </c>
      <c r="Z251" s="13">
        <f t="shared" si="429"/>
        <v>0</v>
      </c>
      <c r="AA251" s="4">
        <f t="shared" si="430"/>
        <v>0</v>
      </c>
      <c r="AB251" s="2">
        <v>0</v>
      </c>
      <c r="AC251" s="2">
        <v>0</v>
      </c>
      <c r="AD251" s="2">
        <v>0</v>
      </c>
      <c r="AE251" s="2">
        <f t="shared" si="431"/>
        <v>0</v>
      </c>
      <c r="AF251" s="2">
        <f t="shared" si="432"/>
        <v>0</v>
      </c>
      <c r="AG251" s="13">
        <f t="shared" si="433"/>
        <v>0</v>
      </c>
      <c r="AH251" s="4">
        <f t="shared" si="434"/>
        <v>0</v>
      </c>
    </row>
    <row r="252" spans="1:34" s="76" customFormat="1" x14ac:dyDescent="0.2">
      <c r="A252" s="75">
        <v>44302</v>
      </c>
      <c r="B252" s="76" t="s">
        <v>30</v>
      </c>
      <c r="C252" s="5">
        <v>100</v>
      </c>
      <c r="D252" s="3">
        <v>100</v>
      </c>
      <c r="E252" s="81">
        <v>12.5</v>
      </c>
      <c r="F252" s="3">
        <v>101.21000000000001</v>
      </c>
      <c r="G252" s="81">
        <v>0.6</v>
      </c>
      <c r="H252" s="5">
        <v>140</v>
      </c>
      <c r="I252" s="10">
        <v>23800</v>
      </c>
      <c r="J252" s="10">
        <v>22100</v>
      </c>
      <c r="K252" s="10">
        <v>26900</v>
      </c>
      <c r="L252" s="10">
        <f t="shared" si="395"/>
        <v>24266.666666666668</v>
      </c>
      <c r="M252" s="10">
        <v>20000</v>
      </c>
      <c r="N252" s="80">
        <f t="shared" si="396"/>
        <v>0.82417582417582413</v>
      </c>
      <c r="O252" s="2">
        <v>25800</v>
      </c>
      <c r="P252" s="10">
        <v>23000</v>
      </c>
      <c r="Q252" s="10">
        <v>24800</v>
      </c>
      <c r="R252" s="10">
        <f t="shared" si="397"/>
        <v>24533.333333333332</v>
      </c>
      <c r="S252" s="10">
        <v>20000</v>
      </c>
      <c r="T252" s="80">
        <f t="shared" si="398"/>
        <v>0.81521739130434789</v>
      </c>
      <c r="U252" s="2">
        <v>0</v>
      </c>
      <c r="V252" s="2">
        <v>0</v>
      </c>
      <c r="W252" s="2">
        <v>0</v>
      </c>
      <c r="X252" s="2">
        <f t="shared" si="427"/>
        <v>0</v>
      </c>
      <c r="Y252" s="2">
        <f t="shared" si="428"/>
        <v>0</v>
      </c>
      <c r="Z252" s="13">
        <f t="shared" si="429"/>
        <v>0</v>
      </c>
      <c r="AA252" s="4">
        <f t="shared" si="430"/>
        <v>0</v>
      </c>
      <c r="AB252" s="2">
        <v>0</v>
      </c>
      <c r="AC252" s="2">
        <v>0</v>
      </c>
      <c r="AD252" s="2">
        <v>0</v>
      </c>
      <c r="AE252" s="2">
        <f t="shared" si="431"/>
        <v>0</v>
      </c>
      <c r="AF252" s="2">
        <f t="shared" si="432"/>
        <v>0</v>
      </c>
      <c r="AG252" s="13">
        <f t="shared" si="433"/>
        <v>0</v>
      </c>
      <c r="AH252" s="4">
        <f t="shared" si="434"/>
        <v>0</v>
      </c>
    </row>
    <row r="253" spans="1:34" s="76" customFormat="1" x14ac:dyDescent="0.2">
      <c r="A253" s="75">
        <v>44305</v>
      </c>
      <c r="B253" s="76" t="s">
        <v>30</v>
      </c>
      <c r="C253" s="5">
        <v>100</v>
      </c>
      <c r="D253" s="3">
        <v>100</v>
      </c>
      <c r="E253" s="81">
        <v>12.5</v>
      </c>
      <c r="F253" s="3">
        <v>98.603000000000009</v>
      </c>
      <c r="G253" s="81">
        <v>0.6</v>
      </c>
      <c r="H253" s="5">
        <v>140</v>
      </c>
      <c r="I253" s="10">
        <v>18400</v>
      </c>
      <c r="J253" s="10">
        <v>17800</v>
      </c>
      <c r="K253" s="10">
        <v>21900</v>
      </c>
      <c r="L253" s="10">
        <f t="shared" si="395"/>
        <v>19366.666666666668</v>
      </c>
      <c r="M253" s="10">
        <v>20000</v>
      </c>
      <c r="N253" s="80">
        <f t="shared" si="396"/>
        <v>1.0327022375215145</v>
      </c>
      <c r="O253" s="2">
        <v>17500</v>
      </c>
      <c r="P253" s="10">
        <v>16600</v>
      </c>
      <c r="Q253" s="10">
        <v>15500</v>
      </c>
      <c r="R253" s="10">
        <f t="shared" si="397"/>
        <v>16533.333333333332</v>
      </c>
      <c r="S253" s="10">
        <v>20000</v>
      </c>
      <c r="T253" s="80">
        <f t="shared" si="398"/>
        <v>1.2096774193548387</v>
      </c>
      <c r="U253" s="2">
        <v>0</v>
      </c>
      <c r="V253" s="2">
        <v>0</v>
      </c>
      <c r="W253" s="2">
        <v>0</v>
      </c>
      <c r="X253" s="2">
        <f t="shared" si="427"/>
        <v>0</v>
      </c>
      <c r="Y253" s="2">
        <f t="shared" si="428"/>
        <v>0</v>
      </c>
      <c r="Z253" s="13">
        <f t="shared" si="429"/>
        <v>0</v>
      </c>
      <c r="AA253" s="4">
        <f t="shared" si="430"/>
        <v>0</v>
      </c>
      <c r="AB253" s="2">
        <v>0</v>
      </c>
      <c r="AC253" s="2">
        <v>0</v>
      </c>
      <c r="AD253" s="2">
        <v>0</v>
      </c>
      <c r="AE253" s="2">
        <f t="shared" si="431"/>
        <v>0</v>
      </c>
      <c r="AF253" s="2">
        <f t="shared" si="432"/>
        <v>0</v>
      </c>
      <c r="AG253" s="13">
        <f t="shared" si="433"/>
        <v>0</v>
      </c>
      <c r="AH253" s="4">
        <f t="shared" si="434"/>
        <v>0</v>
      </c>
    </row>
    <row r="254" spans="1:34" s="76" customFormat="1" x14ac:dyDescent="0.2">
      <c r="A254" s="75">
        <v>44307</v>
      </c>
      <c r="B254" s="76" t="s">
        <v>30</v>
      </c>
      <c r="C254" s="5">
        <v>100</v>
      </c>
      <c r="D254" s="3">
        <v>100</v>
      </c>
      <c r="E254" s="81">
        <v>12.5</v>
      </c>
      <c r="F254" s="3">
        <v>92.48099999999998</v>
      </c>
      <c r="G254" s="81">
        <v>0.6</v>
      </c>
      <c r="H254" s="5">
        <v>140</v>
      </c>
      <c r="I254" s="10">
        <v>18400</v>
      </c>
      <c r="J254" s="10">
        <v>17800</v>
      </c>
      <c r="K254" s="10">
        <v>21900</v>
      </c>
      <c r="L254" s="10">
        <f t="shared" si="395"/>
        <v>19366.666666666668</v>
      </c>
      <c r="M254" s="10">
        <v>20000</v>
      </c>
      <c r="N254" s="80">
        <f t="shared" si="396"/>
        <v>1.0327022375215145</v>
      </c>
      <c r="O254" s="2">
        <v>17500</v>
      </c>
      <c r="P254" s="10">
        <v>16600</v>
      </c>
      <c r="Q254" s="10">
        <v>15500</v>
      </c>
      <c r="R254" s="10">
        <f t="shared" si="397"/>
        <v>16533.333333333332</v>
      </c>
      <c r="S254" s="10">
        <v>20000</v>
      </c>
      <c r="T254" s="80">
        <f t="shared" si="398"/>
        <v>1.2096774193548387</v>
      </c>
      <c r="U254" s="2">
        <v>0</v>
      </c>
      <c r="V254" s="2">
        <v>0</v>
      </c>
      <c r="W254" s="2">
        <v>0</v>
      </c>
      <c r="X254" s="2">
        <f t="shared" si="427"/>
        <v>0</v>
      </c>
      <c r="Y254" s="2">
        <f t="shared" si="428"/>
        <v>0</v>
      </c>
      <c r="Z254" s="13">
        <f t="shared" si="429"/>
        <v>0</v>
      </c>
      <c r="AA254" s="4">
        <f t="shared" si="430"/>
        <v>0</v>
      </c>
      <c r="AB254" s="2">
        <v>0</v>
      </c>
      <c r="AC254" s="2">
        <v>0</v>
      </c>
      <c r="AD254" s="2">
        <v>0</v>
      </c>
      <c r="AE254" s="2">
        <f t="shared" si="431"/>
        <v>0</v>
      </c>
      <c r="AF254" s="2">
        <f t="shared" si="432"/>
        <v>0</v>
      </c>
      <c r="AG254" s="13">
        <f t="shared" si="433"/>
        <v>0</v>
      </c>
      <c r="AH254" s="4">
        <f t="shared" si="434"/>
        <v>0</v>
      </c>
    </row>
    <row r="255" spans="1:34" s="76" customFormat="1" x14ac:dyDescent="0.2">
      <c r="A255" s="75">
        <v>44309</v>
      </c>
      <c r="B255" s="76" t="s">
        <v>30</v>
      </c>
      <c r="C255" s="5">
        <v>100</v>
      </c>
      <c r="D255" s="3">
        <v>100</v>
      </c>
      <c r="E255" s="81">
        <v>12.5</v>
      </c>
      <c r="F255" s="3">
        <v>99.844999999999999</v>
      </c>
      <c r="G255" s="81">
        <v>0.6</v>
      </c>
      <c r="H255" s="5">
        <v>140</v>
      </c>
      <c r="I255" s="10">
        <v>27200</v>
      </c>
      <c r="J255" s="10">
        <v>18900</v>
      </c>
      <c r="K255" s="10">
        <v>21700</v>
      </c>
      <c r="L255" s="10">
        <f t="shared" si="395"/>
        <v>22600</v>
      </c>
      <c r="M255" s="10">
        <v>20000</v>
      </c>
      <c r="N255" s="80">
        <f t="shared" si="396"/>
        <v>0.88495575221238942</v>
      </c>
      <c r="O255" s="2">
        <v>17100</v>
      </c>
      <c r="P255" s="10">
        <v>19400</v>
      </c>
      <c r="Q255" s="10">
        <v>19400</v>
      </c>
      <c r="R255" s="10">
        <f t="shared" si="397"/>
        <v>18633.333333333332</v>
      </c>
      <c r="S255" s="10">
        <v>20000</v>
      </c>
      <c r="T255" s="80">
        <f t="shared" si="398"/>
        <v>1.0733452593917712</v>
      </c>
      <c r="U255" s="2">
        <v>0</v>
      </c>
      <c r="V255" s="2">
        <v>0</v>
      </c>
      <c r="W255" s="2">
        <v>0</v>
      </c>
      <c r="X255" s="2">
        <f t="shared" si="427"/>
        <v>0</v>
      </c>
      <c r="Y255" s="2">
        <f t="shared" si="428"/>
        <v>0</v>
      </c>
      <c r="Z255" s="13">
        <f t="shared" si="429"/>
        <v>0</v>
      </c>
      <c r="AA255" s="4">
        <f t="shared" si="430"/>
        <v>0</v>
      </c>
      <c r="AB255" s="2">
        <v>0</v>
      </c>
      <c r="AC255" s="2">
        <v>0</v>
      </c>
      <c r="AD255" s="2">
        <v>0</v>
      </c>
      <c r="AE255" s="2">
        <f t="shared" si="431"/>
        <v>0</v>
      </c>
      <c r="AF255" s="2">
        <f t="shared" si="432"/>
        <v>0</v>
      </c>
      <c r="AG255" s="13">
        <f t="shared" si="433"/>
        <v>0</v>
      </c>
      <c r="AH255" s="4">
        <f t="shared" si="434"/>
        <v>0</v>
      </c>
    </row>
    <row r="256" spans="1:34" s="76" customFormat="1" x14ac:dyDescent="0.2">
      <c r="A256" s="75">
        <v>44312</v>
      </c>
      <c r="B256" s="76" t="s">
        <v>30</v>
      </c>
      <c r="C256" s="5">
        <v>100</v>
      </c>
      <c r="D256" s="3">
        <v>100</v>
      </c>
      <c r="E256" s="81">
        <v>12.5</v>
      </c>
      <c r="F256" s="3">
        <v>101.02200000000002</v>
      </c>
      <c r="G256" s="81">
        <v>0.6</v>
      </c>
      <c r="H256" s="5">
        <v>140</v>
      </c>
      <c r="I256" s="10">
        <v>21600</v>
      </c>
      <c r="J256" s="10">
        <v>20000</v>
      </c>
      <c r="K256" s="10">
        <v>23800</v>
      </c>
      <c r="L256" s="10">
        <v>21800</v>
      </c>
      <c r="M256" s="10">
        <v>20000</v>
      </c>
      <c r="N256" s="80">
        <v>0.91743119266055051</v>
      </c>
      <c r="O256" s="2">
        <v>17600</v>
      </c>
      <c r="P256" s="10">
        <v>18000</v>
      </c>
      <c r="Q256" s="10">
        <v>18800</v>
      </c>
      <c r="R256" s="10">
        <v>18133.333333333332</v>
      </c>
      <c r="S256" s="10">
        <v>20000</v>
      </c>
      <c r="T256" s="80">
        <v>1.1029411764705883</v>
      </c>
      <c r="U256" s="2">
        <v>0</v>
      </c>
      <c r="V256" s="2">
        <v>0</v>
      </c>
      <c r="W256" s="2">
        <v>0</v>
      </c>
      <c r="X256" s="2">
        <f t="shared" si="427"/>
        <v>0</v>
      </c>
      <c r="Y256" s="2">
        <f t="shared" si="428"/>
        <v>0</v>
      </c>
      <c r="Z256" s="13">
        <f t="shared" si="429"/>
        <v>0</v>
      </c>
      <c r="AA256" s="4">
        <f t="shared" si="430"/>
        <v>0</v>
      </c>
      <c r="AB256" s="2">
        <v>0</v>
      </c>
      <c r="AC256" s="2">
        <v>0</v>
      </c>
      <c r="AD256" s="2">
        <v>0</v>
      </c>
      <c r="AE256" s="2">
        <f t="shared" si="431"/>
        <v>0</v>
      </c>
      <c r="AF256" s="2">
        <f t="shared" si="432"/>
        <v>0</v>
      </c>
      <c r="AG256" s="13">
        <f t="shared" si="433"/>
        <v>0</v>
      </c>
      <c r="AH256" s="4">
        <f t="shared" si="434"/>
        <v>0</v>
      </c>
    </row>
    <row r="257" spans="1:34" s="76" customFormat="1" x14ac:dyDescent="0.2">
      <c r="A257" s="75">
        <v>44314</v>
      </c>
      <c r="B257" s="76" t="s">
        <v>30</v>
      </c>
      <c r="C257" s="5">
        <v>100</v>
      </c>
      <c r="D257" s="3">
        <v>100</v>
      </c>
      <c r="E257" s="81">
        <v>12.5</v>
      </c>
      <c r="F257" s="3">
        <v>91.83</v>
      </c>
      <c r="G257" s="81">
        <v>0.6</v>
      </c>
      <c r="H257" s="5">
        <v>140</v>
      </c>
      <c r="I257" s="10">
        <v>21600</v>
      </c>
      <c r="J257" s="10">
        <v>20000</v>
      </c>
      <c r="K257" s="10">
        <v>23800</v>
      </c>
      <c r="L257" s="10">
        <v>21800</v>
      </c>
      <c r="M257" s="10">
        <v>20000</v>
      </c>
      <c r="N257" s="80">
        <v>0.91743119266055051</v>
      </c>
      <c r="O257" s="2">
        <v>17600</v>
      </c>
      <c r="P257" s="10">
        <v>18000</v>
      </c>
      <c r="Q257" s="10">
        <v>18800</v>
      </c>
      <c r="R257" s="10">
        <v>18133.333333333332</v>
      </c>
      <c r="S257" s="10">
        <v>20000</v>
      </c>
      <c r="T257" s="80">
        <v>1.1029411764705883</v>
      </c>
      <c r="U257" s="2">
        <v>0</v>
      </c>
      <c r="V257" s="2">
        <v>0</v>
      </c>
      <c r="W257" s="2">
        <v>0</v>
      </c>
      <c r="X257" s="2">
        <f t="shared" si="427"/>
        <v>0</v>
      </c>
      <c r="Y257" s="2">
        <f t="shared" si="428"/>
        <v>0</v>
      </c>
      <c r="Z257" s="13">
        <f t="shared" si="429"/>
        <v>0</v>
      </c>
      <c r="AA257" s="4">
        <f t="shared" si="430"/>
        <v>0</v>
      </c>
      <c r="AB257" s="2">
        <v>0</v>
      </c>
      <c r="AC257" s="2">
        <v>0</v>
      </c>
      <c r="AD257" s="2">
        <v>0</v>
      </c>
      <c r="AE257" s="2">
        <f t="shared" si="431"/>
        <v>0</v>
      </c>
      <c r="AF257" s="2">
        <f t="shared" si="432"/>
        <v>0</v>
      </c>
      <c r="AG257" s="13">
        <f t="shared" si="433"/>
        <v>0</v>
      </c>
      <c r="AH257" s="4">
        <f t="shared" si="434"/>
        <v>0</v>
      </c>
    </row>
    <row r="258" spans="1:34" s="76" customFormat="1" x14ac:dyDescent="0.2">
      <c r="A258" s="75">
        <v>44316</v>
      </c>
      <c r="B258" s="76" t="s">
        <v>30</v>
      </c>
      <c r="C258" s="5">
        <v>100</v>
      </c>
      <c r="D258" s="3">
        <v>100</v>
      </c>
      <c r="E258" s="81">
        <v>12.5</v>
      </c>
      <c r="F258" s="3">
        <v>102.53400000000001</v>
      </c>
      <c r="G258" s="81">
        <v>0.6</v>
      </c>
      <c r="H258" s="5">
        <v>140</v>
      </c>
      <c r="I258" s="10">
        <v>26200</v>
      </c>
      <c r="J258" s="10">
        <v>23700</v>
      </c>
      <c r="K258" s="10">
        <v>31000</v>
      </c>
      <c r="L258" s="10">
        <f t="shared" ref="L258:L270" si="435">AVERAGE(I258:K258)</f>
        <v>26966.666666666668</v>
      </c>
      <c r="M258" s="10">
        <v>20000</v>
      </c>
      <c r="N258" s="80">
        <f t="shared" ref="N258:N270" si="436">M258/L258</f>
        <v>0.74165636588380712</v>
      </c>
      <c r="O258" s="2">
        <v>22300</v>
      </c>
      <c r="P258" s="10">
        <v>23200</v>
      </c>
      <c r="Q258" s="10">
        <v>23300</v>
      </c>
      <c r="R258" s="10">
        <f t="shared" ref="R258:R270" si="437">AVERAGE(O258:Q258)</f>
        <v>22933.333333333332</v>
      </c>
      <c r="S258" s="10">
        <v>20000</v>
      </c>
      <c r="T258" s="80">
        <f t="shared" ref="T258:T270" si="438">S258/R258</f>
        <v>0.87209302325581395</v>
      </c>
      <c r="U258" s="2">
        <v>0</v>
      </c>
      <c r="V258" s="2">
        <v>0</v>
      </c>
      <c r="W258" s="2">
        <v>0</v>
      </c>
      <c r="X258" s="2">
        <f t="shared" si="427"/>
        <v>0</v>
      </c>
      <c r="Y258" s="2">
        <f t="shared" si="428"/>
        <v>0</v>
      </c>
      <c r="Z258" s="13">
        <f t="shared" si="429"/>
        <v>0</v>
      </c>
      <c r="AA258" s="4">
        <f t="shared" si="430"/>
        <v>0</v>
      </c>
      <c r="AB258" s="2">
        <v>0</v>
      </c>
      <c r="AC258" s="2">
        <v>0</v>
      </c>
      <c r="AD258" s="2">
        <v>0</v>
      </c>
      <c r="AE258" s="2">
        <f t="shared" si="431"/>
        <v>0</v>
      </c>
      <c r="AF258" s="2">
        <f t="shared" si="432"/>
        <v>0</v>
      </c>
      <c r="AG258" s="13">
        <f t="shared" si="433"/>
        <v>0</v>
      </c>
      <c r="AH258" s="4">
        <f t="shared" si="434"/>
        <v>0</v>
      </c>
    </row>
    <row r="259" spans="1:34" s="76" customFormat="1" x14ac:dyDescent="0.2">
      <c r="A259" s="75">
        <v>44319</v>
      </c>
      <c r="B259" s="76" t="s">
        <v>30</v>
      </c>
      <c r="C259" s="5">
        <v>100</v>
      </c>
      <c r="D259" s="3">
        <v>100</v>
      </c>
      <c r="E259" s="81">
        <v>12.5</v>
      </c>
      <c r="F259" s="3">
        <v>101.643</v>
      </c>
      <c r="G259" s="81">
        <v>0.6</v>
      </c>
      <c r="H259" s="5">
        <v>140</v>
      </c>
      <c r="I259" s="10">
        <v>20100</v>
      </c>
      <c r="J259" s="10">
        <v>19000</v>
      </c>
      <c r="K259" s="10">
        <v>22500</v>
      </c>
      <c r="L259" s="10">
        <f t="shared" si="435"/>
        <v>20533.333333333332</v>
      </c>
      <c r="M259" s="10">
        <v>20000</v>
      </c>
      <c r="N259" s="80">
        <f t="shared" si="436"/>
        <v>0.97402597402597413</v>
      </c>
      <c r="O259" s="2">
        <v>16600</v>
      </c>
      <c r="P259" s="10">
        <v>16000</v>
      </c>
      <c r="Q259" s="10">
        <v>15900</v>
      </c>
      <c r="R259" s="10">
        <f t="shared" si="437"/>
        <v>16166.666666666666</v>
      </c>
      <c r="S259" s="10">
        <v>20000</v>
      </c>
      <c r="T259" s="80">
        <f t="shared" si="438"/>
        <v>1.2371134020618557</v>
      </c>
      <c r="U259" s="2">
        <v>0</v>
      </c>
      <c r="V259" s="2">
        <v>0</v>
      </c>
      <c r="W259" s="2">
        <v>0</v>
      </c>
      <c r="X259" s="2">
        <f t="shared" si="427"/>
        <v>0</v>
      </c>
      <c r="Y259" s="2">
        <f t="shared" si="428"/>
        <v>0</v>
      </c>
      <c r="Z259" s="13">
        <f t="shared" si="429"/>
        <v>0</v>
      </c>
      <c r="AA259" s="4">
        <f t="shared" si="430"/>
        <v>0</v>
      </c>
      <c r="AB259" s="2">
        <v>0</v>
      </c>
      <c r="AC259" s="2">
        <v>0</v>
      </c>
      <c r="AD259" s="2">
        <v>0</v>
      </c>
      <c r="AE259" s="2">
        <f t="shared" si="431"/>
        <v>0</v>
      </c>
      <c r="AF259" s="2">
        <f t="shared" si="432"/>
        <v>0</v>
      </c>
      <c r="AG259" s="13">
        <f t="shared" si="433"/>
        <v>0</v>
      </c>
      <c r="AH259" s="4">
        <f t="shared" si="434"/>
        <v>0</v>
      </c>
    </row>
    <row r="260" spans="1:34" s="76" customFormat="1" x14ac:dyDescent="0.2">
      <c r="A260" s="75">
        <v>44321</v>
      </c>
      <c r="B260" s="76" t="s">
        <v>30</v>
      </c>
      <c r="C260" s="5">
        <v>100</v>
      </c>
      <c r="D260" s="3">
        <v>100</v>
      </c>
      <c r="E260" s="81">
        <v>12.5</v>
      </c>
      <c r="F260" s="3">
        <v>101.16199999999999</v>
      </c>
      <c r="G260" s="81">
        <v>0.6</v>
      </c>
      <c r="H260" s="5">
        <v>140</v>
      </c>
      <c r="I260" s="10">
        <v>20100</v>
      </c>
      <c r="J260" s="10">
        <v>19000</v>
      </c>
      <c r="K260" s="10">
        <v>22500</v>
      </c>
      <c r="L260" s="10">
        <f t="shared" si="435"/>
        <v>20533.333333333332</v>
      </c>
      <c r="M260" s="10">
        <v>20000</v>
      </c>
      <c r="N260" s="80">
        <f t="shared" si="436"/>
        <v>0.97402597402597413</v>
      </c>
      <c r="O260" s="2">
        <v>16600</v>
      </c>
      <c r="P260" s="10">
        <v>16000</v>
      </c>
      <c r="Q260" s="10">
        <v>15900</v>
      </c>
      <c r="R260" s="10">
        <f t="shared" si="437"/>
        <v>16166.666666666666</v>
      </c>
      <c r="S260" s="10">
        <v>20000</v>
      </c>
      <c r="T260" s="80">
        <f t="shared" si="438"/>
        <v>1.2371134020618557</v>
      </c>
      <c r="U260" s="2">
        <v>0</v>
      </c>
      <c r="V260" s="2">
        <v>0</v>
      </c>
      <c r="W260" s="2">
        <v>0</v>
      </c>
      <c r="X260" s="2">
        <f t="shared" si="427"/>
        <v>0</v>
      </c>
      <c r="Y260" s="2">
        <f t="shared" si="428"/>
        <v>0</v>
      </c>
      <c r="Z260" s="13">
        <f t="shared" si="429"/>
        <v>0</v>
      </c>
      <c r="AA260" s="4">
        <f t="shared" si="430"/>
        <v>0</v>
      </c>
      <c r="AB260" s="2">
        <v>0</v>
      </c>
      <c r="AC260" s="2">
        <v>0</v>
      </c>
      <c r="AD260" s="2">
        <v>0</v>
      </c>
      <c r="AE260" s="2">
        <f t="shared" si="431"/>
        <v>0</v>
      </c>
      <c r="AF260" s="2">
        <f t="shared" si="432"/>
        <v>0</v>
      </c>
      <c r="AG260" s="13">
        <f t="shared" si="433"/>
        <v>0</v>
      </c>
      <c r="AH260" s="4">
        <f t="shared" si="434"/>
        <v>0</v>
      </c>
    </row>
    <row r="261" spans="1:34" s="76" customFormat="1" x14ac:dyDescent="0.2">
      <c r="A261" s="75">
        <v>44449</v>
      </c>
      <c r="B261" s="76" t="s">
        <v>30</v>
      </c>
      <c r="C261" s="5">
        <v>60</v>
      </c>
      <c r="D261" s="3">
        <v>100</v>
      </c>
      <c r="E261" s="81">
        <v>12.5</v>
      </c>
      <c r="F261" s="3">
        <v>108.07199999999999</v>
      </c>
      <c r="G261" s="81">
        <v>0.6</v>
      </c>
      <c r="H261" s="5">
        <v>140</v>
      </c>
      <c r="I261" s="2">
        <v>17100</v>
      </c>
      <c r="J261" s="2">
        <v>18900</v>
      </c>
      <c r="K261" s="2">
        <v>18300</v>
      </c>
      <c r="L261" s="2">
        <f t="shared" si="435"/>
        <v>18100</v>
      </c>
      <c r="M261" s="2">
        <v>20000</v>
      </c>
      <c r="N261" s="80">
        <f t="shared" si="436"/>
        <v>1.1049723756906078</v>
      </c>
      <c r="O261" s="2">
        <v>16300</v>
      </c>
      <c r="P261" s="95">
        <v>15400</v>
      </c>
      <c r="Q261" s="2">
        <v>18000</v>
      </c>
      <c r="R261" s="2">
        <f t="shared" si="437"/>
        <v>16566.666666666668</v>
      </c>
      <c r="S261" s="2">
        <v>20000</v>
      </c>
      <c r="T261" s="80">
        <f t="shared" si="438"/>
        <v>1.2072434607645874</v>
      </c>
      <c r="U261" s="2">
        <v>0</v>
      </c>
      <c r="V261" s="2">
        <v>0</v>
      </c>
      <c r="W261" s="2">
        <v>0</v>
      </c>
      <c r="X261" s="2">
        <f t="shared" si="427"/>
        <v>0</v>
      </c>
      <c r="Y261" s="2">
        <f t="shared" si="428"/>
        <v>0</v>
      </c>
      <c r="Z261" s="13">
        <f t="shared" si="429"/>
        <v>0</v>
      </c>
      <c r="AA261" s="4">
        <f t="shared" si="430"/>
        <v>0</v>
      </c>
      <c r="AB261" s="2">
        <v>0</v>
      </c>
      <c r="AC261" s="2">
        <v>0</v>
      </c>
      <c r="AD261" s="2">
        <v>0</v>
      </c>
      <c r="AE261" s="2">
        <f t="shared" si="431"/>
        <v>0</v>
      </c>
      <c r="AF261" s="2">
        <f t="shared" si="432"/>
        <v>0</v>
      </c>
      <c r="AG261" s="13">
        <f t="shared" si="433"/>
        <v>0</v>
      </c>
      <c r="AH261" s="4">
        <f t="shared" si="434"/>
        <v>0</v>
      </c>
    </row>
    <row r="262" spans="1:34" s="76" customFormat="1" x14ac:dyDescent="0.2">
      <c r="A262" s="75">
        <v>44452</v>
      </c>
      <c r="B262" s="76" t="s">
        <v>30</v>
      </c>
      <c r="C262" s="5">
        <v>60</v>
      </c>
      <c r="D262" s="3">
        <v>100</v>
      </c>
      <c r="E262" s="81">
        <v>12.5</v>
      </c>
      <c r="F262" s="3">
        <v>106.03299999999999</v>
      </c>
      <c r="G262" s="81">
        <v>0.6</v>
      </c>
      <c r="H262" s="5">
        <v>140</v>
      </c>
      <c r="I262" s="2">
        <v>27800</v>
      </c>
      <c r="J262" s="2">
        <v>27700</v>
      </c>
      <c r="K262" s="2">
        <v>32100</v>
      </c>
      <c r="L262" s="2">
        <f t="shared" si="435"/>
        <v>29200</v>
      </c>
      <c r="M262" s="2">
        <v>20000</v>
      </c>
      <c r="N262" s="80">
        <f t="shared" si="436"/>
        <v>0.68493150684931503</v>
      </c>
      <c r="O262" s="2">
        <v>23200</v>
      </c>
      <c r="P262" s="95">
        <v>22400</v>
      </c>
      <c r="Q262" s="2">
        <v>21200</v>
      </c>
      <c r="R262" s="2">
        <f t="shared" si="437"/>
        <v>22266.666666666668</v>
      </c>
      <c r="S262" s="2">
        <v>20000</v>
      </c>
      <c r="T262" s="80">
        <f t="shared" si="438"/>
        <v>0.89820359281437123</v>
      </c>
      <c r="U262" s="2">
        <v>0</v>
      </c>
      <c r="V262" s="2">
        <v>0</v>
      </c>
      <c r="W262" s="2">
        <v>0</v>
      </c>
      <c r="X262" s="2">
        <f t="shared" si="427"/>
        <v>0</v>
      </c>
      <c r="Y262" s="2">
        <f t="shared" si="428"/>
        <v>0</v>
      </c>
      <c r="Z262" s="13">
        <f t="shared" si="429"/>
        <v>0</v>
      </c>
      <c r="AA262" s="4">
        <f t="shared" si="430"/>
        <v>0</v>
      </c>
      <c r="AB262" s="2">
        <v>0</v>
      </c>
      <c r="AC262" s="2">
        <v>0</v>
      </c>
      <c r="AD262" s="2">
        <v>0</v>
      </c>
      <c r="AE262" s="2">
        <f t="shared" si="431"/>
        <v>0</v>
      </c>
      <c r="AF262" s="2">
        <f t="shared" si="432"/>
        <v>0</v>
      </c>
      <c r="AG262" s="13">
        <f t="shared" si="433"/>
        <v>0</v>
      </c>
      <c r="AH262" s="4">
        <f t="shared" si="434"/>
        <v>0</v>
      </c>
    </row>
    <row r="263" spans="1:34" s="76" customFormat="1" x14ac:dyDescent="0.2">
      <c r="A263" s="75">
        <v>44454</v>
      </c>
      <c r="B263" s="76" t="s">
        <v>30</v>
      </c>
      <c r="C263" s="5">
        <v>60</v>
      </c>
      <c r="D263" s="3">
        <v>100</v>
      </c>
      <c r="E263" s="81">
        <v>12.5</v>
      </c>
      <c r="F263" s="3">
        <v>104.31</v>
      </c>
      <c r="G263" s="81">
        <v>0.6</v>
      </c>
      <c r="H263" s="5">
        <v>140</v>
      </c>
      <c r="I263" s="2">
        <v>33400</v>
      </c>
      <c r="J263" s="2">
        <v>37200</v>
      </c>
      <c r="K263" s="2" t="s">
        <v>2</v>
      </c>
      <c r="L263" s="2">
        <f t="shared" si="435"/>
        <v>35300</v>
      </c>
      <c r="M263" s="2">
        <v>20000</v>
      </c>
      <c r="N263" s="80">
        <f t="shared" si="436"/>
        <v>0.56657223796033995</v>
      </c>
      <c r="O263" s="2">
        <v>18100</v>
      </c>
      <c r="P263" s="95">
        <v>16900</v>
      </c>
      <c r="Q263" s="2">
        <v>18200</v>
      </c>
      <c r="R263" s="2">
        <f t="shared" si="437"/>
        <v>17733.333333333332</v>
      </c>
      <c r="S263" s="2">
        <v>20000</v>
      </c>
      <c r="T263" s="80">
        <f t="shared" si="438"/>
        <v>1.1278195488721805</v>
      </c>
      <c r="U263" s="2">
        <v>0</v>
      </c>
      <c r="V263" s="2">
        <v>0</v>
      </c>
      <c r="W263" s="2">
        <v>0</v>
      </c>
      <c r="X263" s="2">
        <f t="shared" si="427"/>
        <v>0</v>
      </c>
      <c r="Y263" s="2">
        <f t="shared" si="428"/>
        <v>0</v>
      </c>
      <c r="Z263" s="13">
        <f t="shared" si="429"/>
        <v>0</v>
      </c>
      <c r="AA263" s="4">
        <f t="shared" si="430"/>
        <v>0</v>
      </c>
      <c r="AB263" s="2">
        <v>0</v>
      </c>
      <c r="AC263" s="2">
        <v>0</v>
      </c>
      <c r="AD263" s="2">
        <v>0</v>
      </c>
      <c r="AE263" s="2">
        <f t="shared" si="431"/>
        <v>0</v>
      </c>
      <c r="AF263" s="2">
        <f t="shared" si="432"/>
        <v>0</v>
      </c>
      <c r="AG263" s="13">
        <f t="shared" si="433"/>
        <v>0</v>
      </c>
      <c r="AH263" s="4">
        <f t="shared" si="434"/>
        <v>0</v>
      </c>
    </row>
    <row r="264" spans="1:34" s="76" customFormat="1" x14ac:dyDescent="0.2">
      <c r="A264" s="75">
        <v>44456</v>
      </c>
      <c r="B264" s="76" t="s">
        <v>30</v>
      </c>
      <c r="C264" s="5">
        <v>60</v>
      </c>
      <c r="D264" s="3">
        <v>100</v>
      </c>
      <c r="E264" s="81">
        <v>12.5</v>
      </c>
      <c r="F264" s="3">
        <v>104.03600000000002</v>
      </c>
      <c r="G264" s="81">
        <v>0.6</v>
      </c>
      <c r="H264" s="5">
        <v>140</v>
      </c>
      <c r="I264" s="2">
        <v>20400</v>
      </c>
      <c r="J264" s="2">
        <v>20300</v>
      </c>
      <c r="K264" s="2">
        <v>24200</v>
      </c>
      <c r="L264" s="2">
        <f t="shared" si="435"/>
        <v>21633.333333333332</v>
      </c>
      <c r="M264" s="2">
        <v>20000</v>
      </c>
      <c r="N264" s="80">
        <f t="shared" si="436"/>
        <v>0.92449922958397535</v>
      </c>
      <c r="O264" s="2">
        <v>25300</v>
      </c>
      <c r="P264" s="95">
        <v>25600</v>
      </c>
      <c r="Q264" s="2">
        <v>25900</v>
      </c>
      <c r="R264" s="2">
        <f t="shared" si="437"/>
        <v>25600</v>
      </c>
      <c r="S264" s="2">
        <v>20000</v>
      </c>
      <c r="T264" s="80">
        <f t="shared" si="438"/>
        <v>0.78125</v>
      </c>
      <c r="U264" s="2">
        <v>0</v>
      </c>
      <c r="V264" s="2">
        <v>0</v>
      </c>
      <c r="W264" s="2">
        <v>0</v>
      </c>
      <c r="X264" s="2">
        <f t="shared" si="427"/>
        <v>0</v>
      </c>
      <c r="Y264" s="2">
        <f t="shared" si="428"/>
        <v>0</v>
      </c>
      <c r="Z264" s="13">
        <f t="shared" si="429"/>
        <v>0</v>
      </c>
      <c r="AA264" s="4">
        <f t="shared" si="430"/>
        <v>0</v>
      </c>
      <c r="AB264" s="2">
        <v>0</v>
      </c>
      <c r="AC264" s="2">
        <v>0</v>
      </c>
      <c r="AD264" s="2">
        <v>0</v>
      </c>
      <c r="AE264" s="2">
        <f t="shared" si="431"/>
        <v>0</v>
      </c>
      <c r="AF264" s="2">
        <f t="shared" si="432"/>
        <v>0</v>
      </c>
      <c r="AG264" s="13">
        <f t="shared" si="433"/>
        <v>0</v>
      </c>
      <c r="AH264" s="4">
        <f t="shared" si="434"/>
        <v>0</v>
      </c>
    </row>
    <row r="265" spans="1:34" s="76" customFormat="1" x14ac:dyDescent="0.2">
      <c r="A265" s="75">
        <v>44459</v>
      </c>
      <c r="B265" s="76" t="s">
        <v>30</v>
      </c>
      <c r="C265" s="5">
        <v>60</v>
      </c>
      <c r="D265" s="3">
        <v>100</v>
      </c>
      <c r="E265" s="81">
        <v>12.5</v>
      </c>
      <c r="F265" s="3">
        <v>106.70700000000001</v>
      </c>
      <c r="G265" s="81">
        <v>0.6</v>
      </c>
      <c r="H265" s="5">
        <v>140</v>
      </c>
      <c r="I265" s="2">
        <v>24600</v>
      </c>
      <c r="J265" s="2">
        <v>23200</v>
      </c>
      <c r="K265" s="2">
        <v>29700</v>
      </c>
      <c r="L265" s="2">
        <f t="shared" si="435"/>
        <v>25833.333333333332</v>
      </c>
      <c r="M265" s="2">
        <v>20000</v>
      </c>
      <c r="N265" s="80">
        <f t="shared" si="436"/>
        <v>0.77419354838709686</v>
      </c>
      <c r="O265" s="2">
        <v>19400</v>
      </c>
      <c r="P265" s="95">
        <v>20500</v>
      </c>
      <c r="Q265" s="2">
        <v>25400</v>
      </c>
      <c r="R265" s="2">
        <f t="shared" si="437"/>
        <v>21766.666666666668</v>
      </c>
      <c r="S265" s="2">
        <v>20000</v>
      </c>
      <c r="T265" s="80">
        <f t="shared" si="438"/>
        <v>0.9188361408882082</v>
      </c>
      <c r="U265" s="2">
        <v>0</v>
      </c>
      <c r="V265" s="2">
        <v>0</v>
      </c>
      <c r="W265" s="2">
        <v>0</v>
      </c>
      <c r="X265" s="2">
        <f t="shared" si="427"/>
        <v>0</v>
      </c>
      <c r="Y265" s="2">
        <f t="shared" si="428"/>
        <v>0</v>
      </c>
      <c r="Z265" s="13">
        <f t="shared" si="429"/>
        <v>0</v>
      </c>
      <c r="AA265" s="4">
        <f t="shared" si="430"/>
        <v>0</v>
      </c>
      <c r="AB265" s="2">
        <v>0</v>
      </c>
      <c r="AC265" s="2">
        <v>0</v>
      </c>
      <c r="AD265" s="2">
        <v>0</v>
      </c>
      <c r="AE265" s="2">
        <f t="shared" si="431"/>
        <v>0</v>
      </c>
      <c r="AF265" s="2">
        <f t="shared" si="432"/>
        <v>0</v>
      </c>
      <c r="AG265" s="13">
        <f t="shared" si="433"/>
        <v>0</v>
      </c>
      <c r="AH265" s="4">
        <f t="shared" si="434"/>
        <v>0</v>
      </c>
    </row>
    <row r="266" spans="1:34" s="76" customFormat="1" x14ac:dyDescent="0.2">
      <c r="A266" s="75">
        <v>44461</v>
      </c>
      <c r="B266" s="76" t="s">
        <v>30</v>
      </c>
      <c r="C266" s="5">
        <v>60</v>
      </c>
      <c r="D266" s="3">
        <v>100</v>
      </c>
      <c r="E266" s="81">
        <v>12.5</v>
      </c>
      <c r="F266" s="3">
        <v>102.79899999999999</v>
      </c>
      <c r="G266" s="81">
        <v>0.6</v>
      </c>
      <c r="H266" s="5">
        <v>140</v>
      </c>
      <c r="I266" s="2">
        <v>20100</v>
      </c>
      <c r="J266" s="2">
        <v>30800</v>
      </c>
      <c r="K266" s="2">
        <v>35200</v>
      </c>
      <c r="L266" s="2">
        <f t="shared" si="435"/>
        <v>28700</v>
      </c>
      <c r="M266" s="2">
        <v>20000</v>
      </c>
      <c r="N266" s="80">
        <f t="shared" si="436"/>
        <v>0.69686411149825789</v>
      </c>
      <c r="O266" s="2" t="s">
        <v>2</v>
      </c>
      <c r="P266" s="95">
        <v>20200</v>
      </c>
      <c r="Q266" s="2">
        <v>22400</v>
      </c>
      <c r="R266" s="2">
        <f t="shared" si="437"/>
        <v>21300</v>
      </c>
      <c r="S266" s="2">
        <v>20000</v>
      </c>
      <c r="T266" s="80">
        <f t="shared" si="438"/>
        <v>0.93896713615023475</v>
      </c>
      <c r="U266" s="2">
        <v>0</v>
      </c>
      <c r="V266" s="2">
        <v>0</v>
      </c>
      <c r="W266" s="2">
        <v>0</v>
      </c>
      <c r="X266" s="2">
        <f t="shared" si="427"/>
        <v>0</v>
      </c>
      <c r="Y266" s="2">
        <f t="shared" si="428"/>
        <v>0</v>
      </c>
      <c r="Z266" s="13">
        <f t="shared" si="429"/>
        <v>0</v>
      </c>
      <c r="AA266" s="4">
        <f t="shared" si="430"/>
        <v>0</v>
      </c>
      <c r="AB266" s="2">
        <v>0</v>
      </c>
      <c r="AC266" s="2">
        <v>0</v>
      </c>
      <c r="AD266" s="2">
        <v>0</v>
      </c>
      <c r="AE266" s="2">
        <f t="shared" si="431"/>
        <v>0</v>
      </c>
      <c r="AF266" s="2">
        <f t="shared" si="432"/>
        <v>0</v>
      </c>
      <c r="AG266" s="13">
        <f t="shared" si="433"/>
        <v>0</v>
      </c>
      <c r="AH266" s="4">
        <f t="shared" si="434"/>
        <v>0</v>
      </c>
    </row>
    <row r="267" spans="1:34" s="76" customFormat="1" x14ac:dyDescent="0.2">
      <c r="A267" s="75">
        <v>44463</v>
      </c>
      <c r="B267" s="76" t="s">
        <v>30</v>
      </c>
      <c r="C267" s="5">
        <v>60</v>
      </c>
      <c r="D267" s="3">
        <v>100</v>
      </c>
      <c r="E267" s="81">
        <v>12.5</v>
      </c>
      <c r="F267" s="3">
        <v>102.87399999999998</v>
      </c>
      <c r="G267" s="81">
        <v>0.6</v>
      </c>
      <c r="H267" s="5">
        <v>140</v>
      </c>
      <c r="I267" s="2">
        <v>26900</v>
      </c>
      <c r="J267" s="2">
        <v>29000</v>
      </c>
      <c r="K267" s="2">
        <v>36400</v>
      </c>
      <c r="L267" s="2">
        <f t="shared" si="435"/>
        <v>30766.666666666668</v>
      </c>
      <c r="M267" s="2">
        <v>20000</v>
      </c>
      <c r="N267" s="80">
        <f t="shared" si="436"/>
        <v>0.65005417118093167</v>
      </c>
      <c r="O267" s="2">
        <v>19800</v>
      </c>
      <c r="P267" s="95">
        <v>21300</v>
      </c>
      <c r="Q267" s="2">
        <v>21600</v>
      </c>
      <c r="R267" s="2">
        <f t="shared" si="437"/>
        <v>20900</v>
      </c>
      <c r="S267" s="2">
        <v>20000</v>
      </c>
      <c r="T267" s="80">
        <f t="shared" si="438"/>
        <v>0.9569377990430622</v>
      </c>
      <c r="U267" s="2">
        <v>0</v>
      </c>
      <c r="V267" s="2">
        <v>0</v>
      </c>
      <c r="W267" s="2">
        <v>0</v>
      </c>
      <c r="X267" s="2">
        <f t="shared" si="427"/>
        <v>0</v>
      </c>
      <c r="Y267" s="2">
        <f t="shared" si="428"/>
        <v>0</v>
      </c>
      <c r="Z267" s="13">
        <f t="shared" si="429"/>
        <v>0</v>
      </c>
      <c r="AA267" s="4">
        <f t="shared" si="430"/>
        <v>0</v>
      </c>
      <c r="AB267" s="2">
        <v>0</v>
      </c>
      <c r="AC267" s="2">
        <v>0</v>
      </c>
      <c r="AD267" s="2">
        <v>0</v>
      </c>
      <c r="AE267" s="2">
        <f t="shared" si="431"/>
        <v>0</v>
      </c>
      <c r="AF267" s="2">
        <f t="shared" si="432"/>
        <v>0</v>
      </c>
      <c r="AG267" s="13">
        <f t="shared" si="433"/>
        <v>0</v>
      </c>
      <c r="AH267" s="4">
        <f t="shared" si="434"/>
        <v>0</v>
      </c>
    </row>
    <row r="268" spans="1:34" s="76" customFormat="1" x14ac:dyDescent="0.2">
      <c r="A268" s="75">
        <v>44466</v>
      </c>
      <c r="B268" s="76" t="s">
        <v>30</v>
      </c>
      <c r="C268" s="5">
        <v>60</v>
      </c>
      <c r="D268" s="3">
        <v>100</v>
      </c>
      <c r="E268" s="81">
        <v>12.5</v>
      </c>
      <c r="F268" s="3">
        <v>101.54200000000002</v>
      </c>
      <c r="G268" s="81">
        <v>0.6</v>
      </c>
      <c r="H268" s="5">
        <v>140</v>
      </c>
      <c r="I268" s="2">
        <v>38900</v>
      </c>
      <c r="J268" s="2">
        <v>18300</v>
      </c>
      <c r="K268" s="2">
        <v>40700</v>
      </c>
      <c r="L268" s="2">
        <f t="shared" si="435"/>
        <v>32633.333333333332</v>
      </c>
      <c r="M268" s="2">
        <v>20000</v>
      </c>
      <c r="N268" s="80">
        <f t="shared" si="436"/>
        <v>0.61287027579162412</v>
      </c>
      <c r="O268" s="2">
        <v>1520</v>
      </c>
      <c r="P268" s="95">
        <v>20100</v>
      </c>
      <c r="Q268" s="2">
        <v>21000</v>
      </c>
      <c r="R268" s="2">
        <f t="shared" si="437"/>
        <v>14206.666666666666</v>
      </c>
      <c r="S268" s="2">
        <v>20000</v>
      </c>
      <c r="T268" s="80">
        <f t="shared" si="438"/>
        <v>1.4077897700610043</v>
      </c>
      <c r="U268" s="2">
        <v>50</v>
      </c>
      <c r="V268" s="2">
        <v>50</v>
      </c>
      <c r="W268" s="2">
        <v>50</v>
      </c>
      <c r="X268" s="2">
        <f t="shared" si="427"/>
        <v>30.643513789581206</v>
      </c>
      <c r="Y268" s="2">
        <f t="shared" si="428"/>
        <v>0</v>
      </c>
      <c r="Z268" s="13">
        <f t="shared" si="429"/>
        <v>87.301124410028677</v>
      </c>
      <c r="AA268" s="4">
        <f t="shared" si="430"/>
        <v>0</v>
      </c>
      <c r="AB268" s="2">
        <v>50</v>
      </c>
      <c r="AC268" s="2">
        <v>50</v>
      </c>
      <c r="AD268" s="2">
        <v>50</v>
      </c>
      <c r="AE268" s="2">
        <f t="shared" si="431"/>
        <v>70.389488503050217</v>
      </c>
      <c r="AF268" s="2">
        <f t="shared" si="432"/>
        <v>0</v>
      </c>
      <c r="AG268" s="13">
        <f t="shared" si="433"/>
        <v>200.53449272036156</v>
      </c>
      <c r="AH268" s="4">
        <f t="shared" si="434"/>
        <v>0</v>
      </c>
    </row>
    <row r="269" spans="1:34" s="76" customFormat="1" x14ac:dyDescent="0.2">
      <c r="A269" s="75">
        <v>44468</v>
      </c>
      <c r="B269" s="76" t="s">
        <v>30</v>
      </c>
      <c r="C269" s="5">
        <v>60</v>
      </c>
      <c r="D269" s="3">
        <v>100</v>
      </c>
      <c r="E269" s="81">
        <v>12.5</v>
      </c>
      <c r="F269" s="3">
        <v>102.86200000000001</v>
      </c>
      <c r="G269" s="81">
        <v>0.6</v>
      </c>
      <c r="H269" s="5">
        <v>140</v>
      </c>
      <c r="I269" s="2">
        <v>16000</v>
      </c>
      <c r="J269" s="2">
        <v>18700</v>
      </c>
      <c r="K269" s="2">
        <v>24000</v>
      </c>
      <c r="L269" s="2">
        <f t="shared" si="435"/>
        <v>19566.666666666668</v>
      </c>
      <c r="M269" s="2">
        <v>20000</v>
      </c>
      <c r="N269" s="80">
        <f t="shared" si="436"/>
        <v>1.0221465076660987</v>
      </c>
      <c r="O269" s="2">
        <v>18400</v>
      </c>
      <c r="P269" s="95">
        <v>18700</v>
      </c>
      <c r="Q269" s="2">
        <v>18100</v>
      </c>
      <c r="R269" s="2">
        <f t="shared" si="437"/>
        <v>18400</v>
      </c>
      <c r="S269" s="2">
        <v>20000</v>
      </c>
      <c r="T269" s="80">
        <f t="shared" si="438"/>
        <v>1.0869565217391304</v>
      </c>
      <c r="U269" s="2">
        <v>50</v>
      </c>
      <c r="V269" s="2">
        <v>50</v>
      </c>
      <c r="W269" s="2">
        <v>50</v>
      </c>
      <c r="X269" s="2">
        <f t="shared" si="427"/>
        <v>51.107325383304939</v>
      </c>
      <c r="Y269" s="2">
        <f t="shared" si="428"/>
        <v>0</v>
      </c>
      <c r="Z269" s="13">
        <f t="shared" si="429"/>
        <v>143.73256526940742</v>
      </c>
      <c r="AA269" s="4">
        <f t="shared" si="430"/>
        <v>0</v>
      </c>
      <c r="AB269" s="2">
        <v>50</v>
      </c>
      <c r="AC269" s="2">
        <v>50</v>
      </c>
      <c r="AD269" s="2">
        <v>50</v>
      </c>
      <c r="AE269" s="2">
        <f t="shared" si="431"/>
        <v>54.347826086956516</v>
      </c>
      <c r="AF269" s="2">
        <f t="shared" si="432"/>
        <v>0</v>
      </c>
      <c r="AG269" s="13">
        <f t="shared" si="433"/>
        <v>152.84604313975026</v>
      </c>
      <c r="AH269" s="4">
        <f t="shared" si="434"/>
        <v>0</v>
      </c>
    </row>
    <row r="270" spans="1:34" s="76" customFormat="1" x14ac:dyDescent="0.2">
      <c r="A270" s="75">
        <v>44470</v>
      </c>
      <c r="B270" s="76" t="s">
        <v>30</v>
      </c>
      <c r="C270" s="5">
        <v>60</v>
      </c>
      <c r="D270" s="3">
        <v>100</v>
      </c>
      <c r="E270" s="81">
        <v>12.5</v>
      </c>
      <c r="F270" s="3">
        <v>105.17700000000001</v>
      </c>
      <c r="G270" s="81">
        <v>0.6</v>
      </c>
      <c r="H270" s="5">
        <v>140</v>
      </c>
      <c r="I270" s="2">
        <v>20600</v>
      </c>
      <c r="J270" s="2">
        <v>22500</v>
      </c>
      <c r="K270" s="2">
        <v>25100</v>
      </c>
      <c r="L270" s="2">
        <f t="shared" si="435"/>
        <v>22733.333333333332</v>
      </c>
      <c r="M270" s="2">
        <v>20000</v>
      </c>
      <c r="N270" s="80">
        <f t="shared" si="436"/>
        <v>0.87976539589442815</v>
      </c>
      <c r="O270" s="2">
        <v>18606</v>
      </c>
      <c r="P270" s="95" t="s">
        <v>2</v>
      </c>
      <c r="Q270" s="2">
        <v>20306</v>
      </c>
      <c r="R270" s="2">
        <f t="shared" si="437"/>
        <v>19456</v>
      </c>
      <c r="S270" s="2">
        <v>20000</v>
      </c>
      <c r="T270" s="80">
        <f t="shared" si="438"/>
        <v>1.0279605263157894</v>
      </c>
      <c r="U270" s="2">
        <v>0</v>
      </c>
      <c r="V270" s="2">
        <v>0</v>
      </c>
      <c r="W270" s="2">
        <v>5</v>
      </c>
      <c r="X270" s="2">
        <f t="shared" si="427"/>
        <v>1.466275659824047</v>
      </c>
      <c r="Y270" s="2">
        <f t="shared" si="428"/>
        <v>2.5396639407168289</v>
      </c>
      <c r="Z270" s="13">
        <f t="shared" si="429"/>
        <v>4.0329406770677663</v>
      </c>
      <c r="AA270" s="4">
        <f t="shared" si="430"/>
        <v>6.9852581565925984</v>
      </c>
      <c r="AB270" s="2">
        <v>0</v>
      </c>
      <c r="AC270" s="2">
        <v>0</v>
      </c>
      <c r="AD270" s="2">
        <v>0</v>
      </c>
      <c r="AE270" s="2">
        <f t="shared" si="431"/>
        <v>0</v>
      </c>
      <c r="AF270" s="2">
        <f t="shared" si="432"/>
        <v>0</v>
      </c>
      <c r="AG270" s="13">
        <f t="shared" si="433"/>
        <v>0</v>
      </c>
      <c r="AH270" s="4">
        <f t="shared" si="434"/>
        <v>0</v>
      </c>
    </row>
    <row r="271" spans="1:34" s="76" customFormat="1" x14ac:dyDescent="0.2">
      <c r="A271" s="75"/>
      <c r="C271" s="5"/>
      <c r="D271" s="3"/>
      <c r="E271" s="81"/>
      <c r="F271" s="3"/>
      <c r="G271" s="81"/>
      <c r="H271" s="5"/>
      <c r="I271" s="10"/>
      <c r="J271" s="10"/>
      <c r="K271" s="10"/>
      <c r="L271" s="10"/>
      <c r="M271" s="10"/>
      <c r="N271" s="80"/>
      <c r="O271" s="2"/>
      <c r="P271" s="10"/>
      <c r="Q271" s="10"/>
      <c r="R271" s="10"/>
      <c r="S271" s="10"/>
      <c r="T271" s="80"/>
      <c r="U271" s="2"/>
      <c r="V271" s="2"/>
      <c r="W271" s="2"/>
      <c r="X271" s="2"/>
      <c r="Y271" s="2"/>
      <c r="Z271" s="13"/>
      <c r="AA271" s="4"/>
      <c r="AB271" s="2"/>
      <c r="AC271" s="2"/>
      <c r="AD271" s="2"/>
      <c r="AE271" s="2"/>
      <c r="AF271" s="2"/>
      <c r="AG271" s="13"/>
      <c r="AH271" s="4"/>
    </row>
  </sheetData>
  <sortState xmlns:xlrd2="http://schemas.microsoft.com/office/spreadsheetml/2017/richdata2" ref="A3:AH171">
    <sortCondition ref="B3:B171"/>
  </sortState>
  <mergeCells count="9">
    <mergeCell ref="O1:T1"/>
    <mergeCell ref="U1:AA1"/>
    <mergeCell ref="AB1:AH1"/>
    <mergeCell ref="D1:D2"/>
    <mergeCell ref="E1:E2"/>
    <mergeCell ref="F1:F2"/>
    <mergeCell ref="G1:G2"/>
    <mergeCell ref="H1:H2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BD95-5A5F-4F93-AB31-490178CA93D0}">
  <dimension ref="V128"/>
  <sheetViews>
    <sheetView zoomScaleNormal="100" workbookViewId="0">
      <selection activeCell="K116" sqref="J116:K116"/>
    </sheetView>
  </sheetViews>
  <sheetFormatPr baseColWidth="10" defaultColWidth="8.83203125" defaultRowHeight="15" x14ac:dyDescent="0.2"/>
  <sheetData>
    <row r="128" spans="22:22" x14ac:dyDescent="0.2">
      <c r="V128" t="s">
        <v>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location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Chenghua Long</dc:creator>
  <cp:lastModifiedBy>Tian Wells</cp:lastModifiedBy>
  <dcterms:created xsi:type="dcterms:W3CDTF">2015-06-05T18:17:20Z</dcterms:created>
  <dcterms:modified xsi:type="dcterms:W3CDTF">2021-10-10T22:36:30Z</dcterms:modified>
</cp:coreProperties>
</file>