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Sheet1!$A$4:$H$15</definedName>
  </definedNames>
  <calcPr calcId="124519"/>
</workbook>
</file>

<file path=xl/calcChain.xml><?xml version="1.0" encoding="utf-8"?>
<calcChain xmlns="http://schemas.openxmlformats.org/spreadsheetml/2006/main">
  <c r="H8" i="1"/>
  <c r="G8"/>
  <c r="F8"/>
  <c r="F9"/>
  <c r="H24" l="1"/>
  <c r="H23"/>
  <c r="B25"/>
  <c r="G10"/>
  <c r="F10"/>
  <c r="E10"/>
  <c r="C10"/>
  <c r="C21"/>
  <c r="F24"/>
  <c r="E25"/>
  <c r="D26"/>
  <c r="C26"/>
  <c r="C25"/>
  <c r="D11"/>
  <c r="B28"/>
  <c r="B27"/>
  <c r="B26"/>
  <c r="C14"/>
  <c r="D12"/>
  <c r="D13"/>
  <c r="C13"/>
  <c r="C12"/>
  <c r="C11"/>
  <c r="F11"/>
  <c r="E11"/>
  <c r="D10"/>
  <c r="C5"/>
  <c r="C8"/>
  <c r="D9"/>
  <c r="E9"/>
  <c r="C9"/>
  <c r="D8"/>
  <c r="E8"/>
  <c r="F4"/>
  <c r="C7"/>
  <c r="C6"/>
  <c r="D5"/>
  <c r="C4"/>
  <c r="E4"/>
  <c r="D4"/>
  <c r="F18"/>
  <c r="C18"/>
  <c r="C15" l="1"/>
  <c r="C1" s="1"/>
</calcChain>
</file>

<file path=xl/sharedStrings.xml><?xml version="1.0" encoding="utf-8"?>
<sst xmlns="http://schemas.openxmlformats.org/spreadsheetml/2006/main" count="35" uniqueCount="35">
  <si>
    <t>帧头</t>
    <phoneticPr fontId="1" type="noConversion"/>
  </si>
  <si>
    <t>模式</t>
    <phoneticPr fontId="1" type="noConversion"/>
  </si>
  <si>
    <t>白光焦距</t>
    <phoneticPr fontId="1" type="noConversion"/>
  </si>
  <si>
    <t>方位密位</t>
    <phoneticPr fontId="1" type="noConversion"/>
  </si>
  <si>
    <t>俯仰密位</t>
    <phoneticPr fontId="1" type="noConversion"/>
  </si>
  <si>
    <t>测距值</t>
    <phoneticPr fontId="1" type="noConversion"/>
  </si>
  <si>
    <t>十字分划水平</t>
    <phoneticPr fontId="1" type="noConversion"/>
  </si>
  <si>
    <t>十字分划俯仰</t>
    <phoneticPr fontId="1" type="noConversion"/>
  </si>
  <si>
    <t>分隔符</t>
    <phoneticPr fontId="1" type="noConversion"/>
  </si>
  <si>
    <t>校验和</t>
    <phoneticPr fontId="1" type="noConversion"/>
  </si>
  <si>
    <t>十六进制</t>
    <phoneticPr fontId="1" type="noConversion"/>
  </si>
  <si>
    <t>字符</t>
    <phoneticPr fontId="1" type="noConversion"/>
  </si>
  <si>
    <t>字符转十六</t>
    <phoneticPr fontId="1" type="noConversion"/>
  </si>
  <si>
    <t>表3结果</t>
    <phoneticPr fontId="1" type="noConversion"/>
  </si>
  <si>
    <t>表3</t>
    <phoneticPr fontId="1" type="noConversion"/>
  </si>
  <si>
    <t>空格：</t>
    <phoneticPr fontId="1" type="noConversion"/>
  </si>
  <si>
    <t>表2结果</t>
    <phoneticPr fontId="1" type="noConversion"/>
  </si>
  <si>
    <t>表2</t>
    <phoneticPr fontId="1" type="noConversion"/>
  </si>
  <si>
    <t>帧头</t>
    <phoneticPr fontId="1" type="noConversion"/>
  </si>
  <si>
    <t>十进制数值</t>
    <phoneticPr fontId="1" type="noConversion"/>
  </si>
  <si>
    <t>$ZL,</t>
    <phoneticPr fontId="1" type="noConversion"/>
  </si>
  <si>
    <t>,</t>
    <phoneticPr fontId="1" type="noConversion"/>
  </si>
  <si>
    <t>调转</t>
    <phoneticPr fontId="1" type="noConversion"/>
  </si>
  <si>
    <t>存储</t>
    <phoneticPr fontId="1" type="noConversion"/>
  </si>
  <si>
    <t>ASCII码（自动填写）</t>
    <phoneticPr fontId="1" type="noConversion"/>
  </si>
  <si>
    <t>+</t>
    <phoneticPr fontId="1" type="noConversion"/>
  </si>
  <si>
    <t>-</t>
    <phoneticPr fontId="1" type="noConversion"/>
  </si>
  <si>
    <t>故障码个数</t>
    <phoneticPr fontId="1" type="noConversion"/>
  </si>
  <si>
    <t>故障码</t>
    <phoneticPr fontId="1" type="noConversion"/>
  </si>
  <si>
    <t>分隔符</t>
    <phoneticPr fontId="1" type="noConversion"/>
  </si>
  <si>
    <t>校验和</t>
    <phoneticPr fontId="1" type="noConversion"/>
  </si>
  <si>
    <t>,</t>
    <phoneticPr fontId="1" type="noConversion"/>
  </si>
  <si>
    <t>十进制数值</t>
    <phoneticPr fontId="1" type="noConversion"/>
  </si>
  <si>
    <t>ASCII码</t>
    <phoneticPr fontId="1" type="noConversion"/>
  </si>
  <si>
    <t>$ZJ,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</si>
</sst>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C1" sqref="C1:Q1"/>
    </sheetView>
  </sheetViews>
  <sheetFormatPr defaultColWidth="8.875" defaultRowHeight="13.5"/>
  <cols>
    <col min="1" max="1" width="12.625" style="1" customWidth="1"/>
    <col min="2" max="2" width="12.625" style="4" customWidth="1"/>
    <col min="3" max="3" width="11.125" style="1" customWidth="1"/>
    <col min="4" max="4" width="9.5" style="1" customWidth="1"/>
    <col min="5" max="6" width="8.875" style="1" customWidth="1"/>
    <col min="7" max="16384" width="8.875" style="1"/>
  </cols>
  <sheetData>
    <row r="1" spans="1:17">
      <c r="A1" s="1" t="s">
        <v>13</v>
      </c>
      <c r="C1" s="17" t="str">
        <f>CONCATENATE(C4,F18,D4,F18,E4,F18,F4,F18,C5,F18,D5,F18,C6,F18,C7,F18,C8,F18,D8,F18,E8,F18,F8,F18,G8,F18,H8,F18,C9,F18,D9,F18,E9,F18,F9,F18,C10,F18,D10,F18,E10,F18,F10,F18,G10,F18,C11,F18,D11,F18,E11,F18,F11,F18,C12,F18,D12,F18,C13,F18,D13,F18,C14,F18,C15)</f>
        <v>24 5A 4C 2C 32 30 30 30 39 39 39 2E 32 39 33 30 30 30 2D 30 31 35 36 31 32 30 30 30 30 30 30 2C 67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4.25" thickBot="1">
      <c r="A2" s="1" t="s">
        <v>14</v>
      </c>
    </row>
    <row r="3" spans="1:17" s="4" customFormat="1">
      <c r="A3" s="8"/>
      <c r="B3" s="14" t="s">
        <v>19</v>
      </c>
      <c r="C3" s="18" t="s">
        <v>24</v>
      </c>
      <c r="D3" s="18"/>
      <c r="E3" s="18"/>
      <c r="F3" s="18"/>
      <c r="G3" s="18"/>
      <c r="H3" s="19"/>
    </row>
    <row r="4" spans="1:17" ht="14.25" thickBot="1">
      <c r="A4" s="9" t="s">
        <v>0</v>
      </c>
      <c r="B4" s="15" t="s">
        <v>20</v>
      </c>
      <c r="C4" s="3" t="str">
        <f>DEC2HEX(CODE(MID(RIGHT(B4,4),1,1)))</f>
        <v>24</v>
      </c>
      <c r="D4" s="3" t="str">
        <f>DEC2HEX(CODE(MID(RIGHT(B4,3),1,1)))</f>
        <v>5A</v>
      </c>
      <c r="E4" s="3" t="str">
        <f>DEC2HEX(CODE(MID(RIGHT(B4,2),1,1)))</f>
        <v>4C</v>
      </c>
      <c r="F4" s="3" t="str">
        <f>DEC2HEX(CODE(MID(RIGHT(B4,1),1,1)))</f>
        <v>2C</v>
      </c>
      <c r="G4" s="3"/>
      <c r="H4" s="10"/>
    </row>
    <row r="5" spans="1:17">
      <c r="A5" s="9" t="s">
        <v>1</v>
      </c>
      <c r="B5" s="16">
        <v>20</v>
      </c>
      <c r="C5" s="3" t="str">
        <f>IF(B5&lt;10,DEC2HEX(CODE(0)),DEC2HEX(CODE(MID(RIGHT(B5,2),1,1))))</f>
        <v>32</v>
      </c>
      <c r="D5" s="3" t="str">
        <f>DEC2HEX(CODE(MID(RIGHT(B5,1),1,1)))</f>
        <v>30</v>
      </c>
      <c r="E5" s="3"/>
      <c r="F5" s="3"/>
      <c r="G5" s="3"/>
      <c r="H5" s="10"/>
    </row>
    <row r="6" spans="1:17">
      <c r="A6" s="9" t="s">
        <v>23</v>
      </c>
      <c r="B6" s="16">
        <v>0</v>
      </c>
      <c r="C6" s="3" t="str">
        <f>DEC2HEX(CODE(MID(RIGHT(B6,1),1,1)))</f>
        <v>30</v>
      </c>
      <c r="D6" s="3"/>
      <c r="E6" s="3"/>
      <c r="F6" s="3"/>
      <c r="G6" s="3"/>
      <c r="H6" s="10"/>
    </row>
    <row r="7" spans="1:17" s="4" customFormat="1">
      <c r="A7" s="9" t="s">
        <v>22</v>
      </c>
      <c r="B7" s="16">
        <v>0</v>
      </c>
      <c r="C7" s="3" t="str">
        <f>DEC2HEX(CODE(MID(RIGHT(B7,1),1,1)))</f>
        <v>30</v>
      </c>
      <c r="D7" s="3"/>
      <c r="E7" s="3"/>
      <c r="F7" s="3"/>
      <c r="G7" s="3"/>
      <c r="H7" s="10"/>
    </row>
    <row r="8" spans="1:17">
      <c r="A8" s="9" t="s">
        <v>2</v>
      </c>
      <c r="B8" s="16">
        <v>999.29</v>
      </c>
      <c r="C8" s="3" t="str">
        <f>IF(B8&lt;100,DEC2HEX(CODE(0)),DEC2HEX(CODE(MID(RIGHT(B8,6),1,1))))</f>
        <v>39</v>
      </c>
      <c r="D8" s="3" t="str">
        <f>IF(B8&lt;10,DEC2HEX(CODE(0)),DEC2HEX(CODE(MID(RIGHT(B8,5),1,1))))</f>
        <v>39</v>
      </c>
      <c r="E8" s="3" t="str">
        <f>DEC2HEX(CODE(MID(RIGHT(B8,4),1,1)))</f>
        <v>39</v>
      </c>
      <c r="F8" s="3" t="str">
        <f>IF((B8-ROUNDDOWN(B8,0))&gt;0,DEC2HEX(CODE(".")),DEC2HEX(CODE("0")))</f>
        <v>2E</v>
      </c>
      <c r="G8" s="3" t="str">
        <f>IF((B8-ROUNDDOWN(B8,0))&gt;0,DEC2HEX(CODE((B8-ROUNDDOWN(B8,0))*10),2),DEC2HEX(CODE("0")))</f>
        <v>32</v>
      </c>
      <c r="H8" s="10" t="str">
        <f>IF((B8-ROUNDDOWN(B8,1))&gt;0,DEC2HEX(CODE((B8-ROUNDDOWN(B8,1))*100+1),2),DEC2HEX(CODE("0")))</f>
        <v>39</v>
      </c>
    </row>
    <row r="9" spans="1:17">
      <c r="A9" s="9" t="s">
        <v>3</v>
      </c>
      <c r="B9" s="16">
        <v>3000</v>
      </c>
      <c r="C9" s="3" t="str">
        <f>IF(B9&lt;1000,DEC2HEX(CODE(0)),DEC2HEX(CODE(MID(RIGHT(B9,4),1,1))))</f>
        <v>33</v>
      </c>
      <c r="D9" s="3" t="str">
        <f>IF(B9&lt;100,DEC2HEX(CODE(0)),DEC2HEX(CODE(MID(RIGHT(B9,3),1,1))))</f>
        <v>30</v>
      </c>
      <c r="E9" s="3" t="str">
        <f>IF(B9&lt;10,DEC2HEX(CODE(0)),DEC2HEX(CODE(MID(RIGHT(B9,2),1,1))))</f>
        <v>30</v>
      </c>
      <c r="F9" s="3" t="str">
        <f>IF(B9&lt;1,DEC2HEX(CODE(0)),DEC2HEX(CODE(MID(RIGHT(B9,1),1,1))))</f>
        <v>30</v>
      </c>
      <c r="G9" s="3"/>
      <c r="H9" s="10"/>
    </row>
    <row r="10" spans="1:17">
      <c r="A10" s="9" t="s">
        <v>4</v>
      </c>
      <c r="B10" s="16">
        <v>-156</v>
      </c>
      <c r="C10" s="3" t="str">
        <f>IF(B10&gt;=0,IF(B10=0,DEC2HEX(CODE(0)),DEC2HEX(CODE(G18))),DEC2HEX(CODE(H18)))</f>
        <v>2D</v>
      </c>
      <c r="D10" s="3" t="str">
        <f>IF(B10&lt;1000,DEC2HEX(CODE(0)),DEC2HEX(CODE(MID(RIGHT(B10,4),1,1))))</f>
        <v>30</v>
      </c>
      <c r="E10" s="3" t="str">
        <f>IF(B10&lt;100,IF(B10&gt;(-100),DEC2HEX(CODE(0)),DEC2HEX(CODE(MID(RIGHT(B10,3),1,1)))),DEC2HEX(CODE(MID(RIGHT(B10,3),1,1))))</f>
        <v>31</v>
      </c>
      <c r="F10" s="3" t="str">
        <f>IF(B10&lt;10,IF(B10&gt;(-10),DEC2HEX(CODE(0)),DEC2HEX(CODE(MID(RIGHT(B10,2),1,1)))),DEC2HEX(CODE(MID(RIGHT(B10,2),1,1))))</f>
        <v>35</v>
      </c>
      <c r="G10" s="3" t="str">
        <f>DEC2HEX(CODE(MID(RIGHT(B10,1),1,1)))</f>
        <v>36</v>
      </c>
      <c r="H10" s="10"/>
    </row>
    <row r="11" spans="1:17">
      <c r="A11" s="9" t="s">
        <v>5</v>
      </c>
      <c r="B11" s="16">
        <v>1200</v>
      </c>
      <c r="C11" s="3" t="str">
        <f>IF(B11&lt;1000,DEC2HEX(CODE(0)),DEC2HEX(CODE(MID(RIGHT(B11,4),1,1))))</f>
        <v>31</v>
      </c>
      <c r="D11" s="3" t="str">
        <f>IF(B11&lt;100,DEC2HEX(CODE(0)),DEC2HEX(CODE(MID(RIGHT(B11,3),1,1))))</f>
        <v>32</v>
      </c>
      <c r="E11" s="3" t="str">
        <f>IF(B11&lt;10,DEC2HEX(CODE(0)),DEC2HEX(CODE(MID(RIGHT(B11,2),1,1))))</f>
        <v>30</v>
      </c>
      <c r="F11" s="3" t="str">
        <f>IF(B11&lt;1,DEC2HEX(CODE(0)),DEC2HEX(CODE(MID(RIGHT(B11,1),1,1))))</f>
        <v>30</v>
      </c>
      <c r="G11" s="3"/>
      <c r="H11" s="10"/>
      <c r="K11" s="4"/>
      <c r="L11" s="6"/>
    </row>
    <row r="12" spans="1:17">
      <c r="A12" s="9" t="s">
        <v>6</v>
      </c>
      <c r="B12" s="16">
        <v>0</v>
      </c>
      <c r="C12" s="3" t="str">
        <f>IF(B12&gt;=0,IF(B12&gt;0,DEC2HEX(CODE(G18)),DEC2HEX(CODE(0))),DEC2HEX(CODE(H18)))</f>
        <v>30</v>
      </c>
      <c r="D12" s="3" t="str">
        <f>DEC2HEX(CODE(MID(RIGHT(B12,1),1,1)))</f>
        <v>30</v>
      </c>
      <c r="E12" s="3"/>
      <c r="F12" s="3"/>
      <c r="G12" s="3"/>
      <c r="H12" s="10"/>
    </row>
    <row r="13" spans="1:17" ht="14.25" thickBot="1">
      <c r="A13" s="9" t="s">
        <v>7</v>
      </c>
      <c r="B13" s="16">
        <v>0</v>
      </c>
      <c r="C13" s="3" t="str">
        <f>IF(B13&gt;=0,IF(B13&gt;0,DEC2HEX(CODE(G18)),DEC2HEX(CODE(0))),DEC2HEX(CODE(H18)))</f>
        <v>30</v>
      </c>
      <c r="D13" s="3" t="str">
        <f>DEC2HEX(CODE(MID(RIGHT(B13,1),1,1)))</f>
        <v>30</v>
      </c>
      <c r="E13" s="3"/>
      <c r="F13" s="3"/>
      <c r="G13" s="3"/>
      <c r="H13" s="10"/>
    </row>
    <row r="14" spans="1:17">
      <c r="A14" s="9" t="s">
        <v>8</v>
      </c>
      <c r="B14" s="14" t="s">
        <v>21</v>
      </c>
      <c r="C14" s="3" t="str">
        <f>DEC2HEX(CODE(B14))</f>
        <v>2C</v>
      </c>
      <c r="D14" s="3"/>
      <c r="E14" s="3"/>
      <c r="F14" s="3"/>
      <c r="G14" s="3"/>
      <c r="H14" s="10"/>
    </row>
    <row r="15" spans="1:17" ht="14.25" thickBot="1">
      <c r="A15" s="11" t="s">
        <v>9</v>
      </c>
      <c r="B15" s="15"/>
      <c r="C15" s="12" t="str">
        <f>RIGHT(DEC2HEX(HEX2DEC(C4)+HEX2DEC(D4)+HEX2DEC(E4)+HEX2DEC(F4)+HEX2DEC(C5)+HEX2DEC(D5)+HEX2DEC(C6)+HEX2DEC(C7)+HEX2DEC(C8)+HEX2DEC(D8)+HEX2DEC(E8)+HEX2DEC(F8)+HEX2DEC(G8)+HEX2DEC(H8)+HEX2DEC(C9)+HEX2DEC(D9)+HEX2DEC(E9)+HEX2DEC(F9)+HEX2DEC(C10)+HEX2DEC(D10)+HEX2DEC(E10)+HEX2DEC(F10)+HEX2DEC(G10)+HEX2DEC(C11)+HEX2DEC(D11)+HEX2DEC(E11)+HEX2DEC(F11)+HEX2DEC(C12)+HEX2DEC(D12)+HEX2DEC(C13)+HEX2DEC(D13)+HEX2DEC(C14)),2)</f>
        <v>67</v>
      </c>
      <c r="D15" s="12"/>
      <c r="E15" s="12"/>
      <c r="F15" s="12"/>
      <c r="G15" s="12"/>
      <c r="H15" s="13"/>
    </row>
    <row r="17" spans="1:17">
      <c r="A17" s="1" t="s">
        <v>12</v>
      </c>
      <c r="C17" s="1" t="s">
        <v>10</v>
      </c>
      <c r="D17" s="1" t="s">
        <v>11</v>
      </c>
      <c r="F17" s="1">
        <v>32</v>
      </c>
    </row>
    <row r="18" spans="1:17">
      <c r="C18" s="1" t="str">
        <f>DEC2HEX(CODE(D18))</f>
        <v>31</v>
      </c>
      <c r="D18" s="1">
        <v>1</v>
      </c>
      <c r="E18" s="1" t="s">
        <v>15</v>
      </c>
      <c r="F18" s="1" t="str">
        <f>CHAR(F17)</f>
        <v xml:space="preserve"> </v>
      </c>
      <c r="G18" s="4" t="s">
        <v>25</v>
      </c>
      <c r="H18" s="4" t="s">
        <v>26</v>
      </c>
      <c r="I18" s="5"/>
    </row>
    <row r="21" spans="1:17">
      <c r="A21" s="2" t="s">
        <v>16</v>
      </c>
      <c r="C21" s="17" t="str">
        <f>CONCATENATE(B25,F18,B26,F18,B27,F18,B28,F18,C25,F18,C26,F18,D25,F18,D26,F18,D27,F18,D28,F18,D29,F18,D30,F18,E25,F18,F24)</f>
        <v>24 5A 4A 2C 30 32 45 30 35 45 30 36 2C D7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>
      <c r="A22" s="2" t="s">
        <v>17</v>
      </c>
    </row>
    <row r="23" spans="1:17">
      <c r="B23" s="2" t="s">
        <v>18</v>
      </c>
      <c r="C23" s="5" t="s">
        <v>27</v>
      </c>
      <c r="D23" s="5" t="s">
        <v>28</v>
      </c>
      <c r="E23" s="5" t="s">
        <v>29</v>
      </c>
      <c r="F23" s="5" t="s">
        <v>30</v>
      </c>
      <c r="G23" s="2"/>
      <c r="H23" s="2" t="str">
        <f>CONCATENATE(DEC2HEX(CODE(MID(RIGHT(B24,4),1,1))),F18,DEC2HEX(CODE(MID(RIGHT(B24,3),1,1))),F18,DEC2HEX(CODE(MID(RIGHT(B24,2),1,1))),F18,DEC2HEX(CODE(MID(RIGHT(B24,1),1,1))))</f>
        <v>24 5A 4A 2C</v>
      </c>
    </row>
    <row r="24" spans="1:17">
      <c r="A24" s="5" t="s">
        <v>32</v>
      </c>
      <c r="B24" s="7" t="s">
        <v>34</v>
      </c>
      <c r="C24" s="5">
        <v>2</v>
      </c>
      <c r="D24" s="5">
        <v>5</v>
      </c>
      <c r="E24" s="5" t="s">
        <v>31</v>
      </c>
      <c r="F24" s="5" t="str">
        <f>RIGHT(DEC2HEX(HEX2DEC(B25)+HEX2DEC(B26)+HEX2DEC(B27)+HEX2DEC(B28)+HEX2DEC(C25)+HEX2DEC(C26)+HEX2DEC(D25)+HEX2DEC(D26)+HEX2DEC(D27)+HEX2DEC(D28)+HEX2DEC(D29)+HEX2DEC(D30)+HEX2DEC(E25)),2)</f>
        <v>D7</v>
      </c>
      <c r="G24" s="5"/>
      <c r="H24" s="5" t="e">
        <f>INDEX("A"&amp;IF(B1&lt;3,1,2)&amp;":C5",,)</f>
        <v>#VALUE!</v>
      </c>
      <c r="I24" s="5"/>
      <c r="J24" s="5"/>
      <c r="K24" s="5"/>
    </row>
    <row r="25" spans="1:17">
      <c r="A25" s="17" t="s">
        <v>33</v>
      </c>
      <c r="B25" s="3" t="str">
        <f>DEC2HEX(CODE(MID(RIGHT(B24,4),1,1)))</f>
        <v>24</v>
      </c>
      <c r="C25" s="5" t="str">
        <f>IF(C24&lt;10,DEC2HEX(CODE(0)),DEC2HEX(CODE(MID(RIGHT(C24,2),1,1))))</f>
        <v>30</v>
      </c>
      <c r="D25" s="5">
        <v>45</v>
      </c>
      <c r="E25" s="5" t="str">
        <f>DEC2HEX(CODE(MID(RIGHT(E24,1),1,1)))</f>
        <v>2C</v>
      </c>
      <c r="F25" s="5"/>
      <c r="G25" s="5"/>
      <c r="H25" s="5"/>
      <c r="I25" s="5"/>
      <c r="J25" s="5"/>
      <c r="K25" s="5"/>
    </row>
    <row r="26" spans="1:17">
      <c r="A26" s="17"/>
      <c r="B26" s="3" t="str">
        <f>DEC2HEX(CODE(MID(RIGHT(B24,3),1,1)))</f>
        <v>5A</v>
      </c>
      <c r="C26" s="5" t="str">
        <f>IF(C24&lt;1,DEC2HEX(CODE(0)),DEC2HEX(CODE(MID(RIGHT(C24,1),1,1))))</f>
        <v>32</v>
      </c>
      <c r="D26" s="5" t="str">
        <f>IF(D24&lt;10,DEC2HEX(CODE(0)),DEC2HEX(CODE(MID(RIGHT(D24,2),1,1))))</f>
        <v>30</v>
      </c>
      <c r="E26" s="5"/>
      <c r="F26" s="5"/>
      <c r="G26" s="5"/>
      <c r="H26" s="5"/>
      <c r="I26" s="5"/>
      <c r="J26" s="5"/>
      <c r="K26" s="5"/>
    </row>
    <row r="27" spans="1:17">
      <c r="A27" s="17"/>
      <c r="B27" s="3" t="str">
        <f>DEC2HEX(CODE(MID(RIGHT(B24,2),1,1)))</f>
        <v>4A</v>
      </c>
      <c r="C27" s="5"/>
      <c r="D27" s="5">
        <v>35</v>
      </c>
      <c r="E27" s="5"/>
      <c r="F27" s="5"/>
      <c r="G27" s="5"/>
      <c r="H27" s="5"/>
      <c r="I27" s="5"/>
      <c r="J27" s="5"/>
      <c r="K27" s="5"/>
    </row>
    <row r="28" spans="1:17">
      <c r="A28" s="17"/>
      <c r="B28" s="3" t="str">
        <f>DEC2HEX(CODE(MID(RIGHT(B24,1),1,1)))</f>
        <v>2C</v>
      </c>
      <c r="C28" s="5"/>
      <c r="D28" s="5">
        <v>45</v>
      </c>
      <c r="E28" s="5"/>
      <c r="F28" s="5"/>
      <c r="G28" s="5"/>
      <c r="H28" s="5"/>
      <c r="I28" s="5"/>
      <c r="J28" s="5"/>
      <c r="K28" s="5"/>
    </row>
    <row r="29" spans="1:17">
      <c r="A29" s="5"/>
      <c r="B29" s="5"/>
      <c r="C29" s="5"/>
      <c r="D29" s="5">
        <v>30</v>
      </c>
      <c r="E29" s="5"/>
      <c r="F29" s="5"/>
      <c r="G29" s="5"/>
      <c r="H29" s="5"/>
      <c r="I29" s="5"/>
      <c r="J29" s="5"/>
      <c r="K29" s="5"/>
    </row>
    <row r="30" spans="1:17">
      <c r="A30" s="5"/>
      <c r="B30" s="5"/>
      <c r="C30" s="5"/>
      <c r="D30" s="5">
        <v>36</v>
      </c>
      <c r="E30" s="5"/>
      <c r="F30" s="5"/>
      <c r="G30" s="5"/>
      <c r="H30" s="5"/>
      <c r="I30" s="5"/>
      <c r="J30" s="5"/>
      <c r="K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</sheetData>
  <mergeCells count="4">
    <mergeCell ref="C1:Q1"/>
    <mergeCell ref="C21:Q21"/>
    <mergeCell ref="C3:H3"/>
    <mergeCell ref="A25:A28"/>
  </mergeCells>
  <phoneticPr fontId="1" type="noConversion"/>
  <dataValidations count="8">
    <dataValidation type="decimal" allowBlank="1" showInputMessage="1" showErrorMessage="1" sqref="B8">
      <formula1>0</formula1>
      <formula2>999.99</formula2>
    </dataValidation>
    <dataValidation type="list" allowBlank="1" showInputMessage="1" showErrorMessage="1" sqref="B5">
      <formula1>"01,02,03,04,05,06,07,08,09,10,11,12,13,14,15,16,17,18,19,20"</formula1>
    </dataValidation>
    <dataValidation type="list" allowBlank="1" showInputMessage="1" showErrorMessage="1" sqref="B6:B7">
      <formula1>"0,1"</formula1>
    </dataValidation>
    <dataValidation type="whole" allowBlank="1" showInputMessage="1" showErrorMessage="1" sqref="B9">
      <formula1>0</formula1>
      <formula2>6000</formula2>
    </dataValidation>
    <dataValidation type="whole" allowBlank="1" showInputMessage="1" showErrorMessage="1" sqref="B10">
      <formula1>-167</formula1>
      <formula2>1000</formula2>
    </dataValidation>
    <dataValidation type="whole" allowBlank="1" showInputMessage="1" showErrorMessage="1" sqref="B11">
      <formula1>0</formula1>
      <formula2>9999</formula2>
    </dataValidation>
    <dataValidation type="list" allowBlank="1" showInputMessage="1" showErrorMessage="1" sqref="B12:B13">
      <formula1>"00,01,02,03,04,05,-1,-2,-3,-4,-5"</formula1>
    </dataValidation>
    <dataValidation type="custom" allowBlank="1" showInputMessage="1" showErrorMessage="1" sqref="K13">
      <formula1>SUM(B5:B7)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2017-12-25T11:42:30Z</dcterms:modified>
</cp:coreProperties>
</file>