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74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79.xml"/>
  <Override ContentType="application/vnd.openxmlformats-officedocument.spreadsheetml.worksheet+xml" PartName="/xl/worksheets/sheet180.xml"/>
  <Override ContentType="application/vnd.openxmlformats-officedocument.spreadsheetml.worksheet+xml" PartName="/xl/worksheets/sheet181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8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465" windowWidth="28800"/>
  </bookViews>
  <sheets>
    <sheet xmlns:r="http://schemas.openxmlformats.org/officeDocument/2006/relationships" name="目录" sheetId="1" state="visible" r:id="rId1"/>
    <sheet xmlns:r="http://schemas.openxmlformats.org/officeDocument/2006/relationships" name="Sheet模板" sheetId="2" state="visible" r:id="rId2"/>
    <sheet xmlns:r="http://schemas.openxmlformats.org/officeDocument/2006/relationships" name="ods_6937defb" sheetId="3" state="visible" r:id="rId3"/>
    <sheet xmlns:r="http://schemas.openxmlformats.org/officeDocument/2006/relationships" name="ods_6aa69988" sheetId="4" state="visible" r:id="rId4"/>
    <sheet xmlns:r="http://schemas.openxmlformats.org/officeDocument/2006/relationships" name="ods_3fe1f084" sheetId="5" state="visible" r:id="rId5"/>
    <sheet xmlns:r="http://schemas.openxmlformats.org/officeDocument/2006/relationships" name="ods_cdafbf1b" sheetId="6" state="visible" r:id="rId6"/>
    <sheet xmlns:r="http://schemas.openxmlformats.org/officeDocument/2006/relationships" name="ods_4a036091" sheetId="7" state="visible" r:id="rId7"/>
    <sheet xmlns:r="http://schemas.openxmlformats.org/officeDocument/2006/relationships" name="ods_f55ad7a2" sheetId="8" state="visible" r:id="rId8"/>
    <sheet xmlns:r="http://schemas.openxmlformats.org/officeDocument/2006/relationships" name="ods_7cf97007" sheetId="9" state="visible" r:id="rId9"/>
    <sheet xmlns:r="http://schemas.openxmlformats.org/officeDocument/2006/relationships" name="ods_aa5db116" sheetId="10" state="visible" r:id="rId10"/>
    <sheet xmlns:r="http://schemas.openxmlformats.org/officeDocument/2006/relationships" name="ods_7166f016" sheetId="11" state="visible" r:id="rId11"/>
    <sheet xmlns:r="http://schemas.openxmlformats.org/officeDocument/2006/relationships" name="ods_27375c98" sheetId="12" state="visible" r:id="rId12"/>
    <sheet xmlns:r="http://schemas.openxmlformats.org/officeDocument/2006/relationships" name="ods_b6b6948d" sheetId="13" state="visible" r:id="rId13"/>
    <sheet xmlns:r="http://schemas.openxmlformats.org/officeDocument/2006/relationships" name="ods_171c1642" sheetId="14" state="visible" r:id="rId14"/>
    <sheet xmlns:r="http://schemas.openxmlformats.org/officeDocument/2006/relationships" name="ods_403c0472" sheetId="15" state="visible" r:id="rId15"/>
    <sheet xmlns:r="http://schemas.openxmlformats.org/officeDocument/2006/relationships" name="ods_5059e888" sheetId="16" state="visible" r:id="rId16"/>
    <sheet xmlns:r="http://schemas.openxmlformats.org/officeDocument/2006/relationships" name="ods_da8b90fa" sheetId="17" state="visible" r:id="rId17"/>
    <sheet xmlns:r="http://schemas.openxmlformats.org/officeDocument/2006/relationships" name="ods_9ee55c86" sheetId="18" state="visible" r:id="rId18"/>
    <sheet xmlns:r="http://schemas.openxmlformats.org/officeDocument/2006/relationships" name="ods_a8a08ce7" sheetId="19" state="visible" r:id="rId19"/>
    <sheet xmlns:r="http://schemas.openxmlformats.org/officeDocument/2006/relationships" name="ods_bc43d9d6" sheetId="20" state="visible" r:id="rId20"/>
    <sheet xmlns:r="http://schemas.openxmlformats.org/officeDocument/2006/relationships" name="ods_65915816" sheetId="21" state="visible" r:id="rId21"/>
    <sheet xmlns:r="http://schemas.openxmlformats.org/officeDocument/2006/relationships" name="ods_c9a17174" sheetId="22" state="visible" r:id="rId22"/>
    <sheet xmlns:r="http://schemas.openxmlformats.org/officeDocument/2006/relationships" name="ods_0a766cb3" sheetId="23" state="visible" r:id="rId23"/>
    <sheet xmlns:r="http://schemas.openxmlformats.org/officeDocument/2006/relationships" name="ods_c917edf7" sheetId="24" state="visible" r:id="rId24"/>
    <sheet xmlns:r="http://schemas.openxmlformats.org/officeDocument/2006/relationships" name="ods_a359780a" sheetId="25" state="visible" r:id="rId25"/>
    <sheet xmlns:r="http://schemas.openxmlformats.org/officeDocument/2006/relationships" name="ods_e9e792d9" sheetId="26" state="visible" r:id="rId26"/>
    <sheet xmlns:r="http://schemas.openxmlformats.org/officeDocument/2006/relationships" name="ods_cb2df7cd" sheetId="27" state="visible" r:id="rId27"/>
    <sheet xmlns:r="http://schemas.openxmlformats.org/officeDocument/2006/relationships" name="ods_a151383e" sheetId="28" state="visible" r:id="rId28"/>
    <sheet xmlns:r="http://schemas.openxmlformats.org/officeDocument/2006/relationships" name="ods_dec009f5" sheetId="29" state="visible" r:id="rId29"/>
    <sheet xmlns:r="http://schemas.openxmlformats.org/officeDocument/2006/relationships" name="ods_5893e3fd" sheetId="30" state="visible" r:id="rId30"/>
    <sheet xmlns:r="http://schemas.openxmlformats.org/officeDocument/2006/relationships" name="ods_0a3432f7" sheetId="31" state="visible" r:id="rId31"/>
    <sheet xmlns:r="http://schemas.openxmlformats.org/officeDocument/2006/relationships" name="ods_5a0b10a2" sheetId="32" state="visible" r:id="rId32"/>
    <sheet xmlns:r="http://schemas.openxmlformats.org/officeDocument/2006/relationships" name="ods_1e570897" sheetId="33" state="visible" r:id="rId33"/>
    <sheet xmlns:r="http://schemas.openxmlformats.org/officeDocument/2006/relationships" name="ods_a1c906cd" sheetId="34" state="visible" r:id="rId34"/>
    <sheet xmlns:r="http://schemas.openxmlformats.org/officeDocument/2006/relationships" name="ods_ea20defd" sheetId="35" state="visible" r:id="rId35"/>
    <sheet xmlns:r="http://schemas.openxmlformats.org/officeDocument/2006/relationships" name="ods_e59569d6" sheetId="36" state="visible" r:id="rId36"/>
    <sheet xmlns:r="http://schemas.openxmlformats.org/officeDocument/2006/relationships" name="ods_c2d38171" sheetId="37" state="visible" r:id="rId37"/>
    <sheet xmlns:r="http://schemas.openxmlformats.org/officeDocument/2006/relationships" name="ods_fcdc3656" sheetId="38" state="visible" r:id="rId38"/>
    <sheet xmlns:r="http://schemas.openxmlformats.org/officeDocument/2006/relationships" name="ods_ac7c02af" sheetId="39" state="visible" r:id="rId39"/>
    <sheet xmlns:r="http://schemas.openxmlformats.org/officeDocument/2006/relationships" name="ods_7d2b9b14" sheetId="40" state="visible" r:id="rId40"/>
    <sheet xmlns:r="http://schemas.openxmlformats.org/officeDocument/2006/relationships" name="ods_29e558ce" sheetId="41" state="visible" r:id="rId41"/>
    <sheet xmlns:r="http://schemas.openxmlformats.org/officeDocument/2006/relationships" name="ods_27fbee42" sheetId="42" state="visible" r:id="rId42"/>
    <sheet xmlns:r="http://schemas.openxmlformats.org/officeDocument/2006/relationships" name="ods_23e133de" sheetId="43" state="visible" r:id="rId43"/>
    <sheet xmlns:r="http://schemas.openxmlformats.org/officeDocument/2006/relationships" name="ods_6f70cd70" sheetId="44" state="visible" r:id="rId44"/>
    <sheet xmlns:r="http://schemas.openxmlformats.org/officeDocument/2006/relationships" name="ods_f63a3afe" sheetId="45" state="visible" r:id="rId45"/>
    <sheet xmlns:r="http://schemas.openxmlformats.org/officeDocument/2006/relationships" name="ods_c09f1291" sheetId="46" state="visible" r:id="rId46"/>
    <sheet xmlns:r="http://schemas.openxmlformats.org/officeDocument/2006/relationships" name="ods_1329266d" sheetId="47" state="visible" r:id="rId47"/>
    <sheet xmlns:r="http://schemas.openxmlformats.org/officeDocument/2006/relationships" name="ods_ea5b607f" sheetId="48" state="visible" r:id="rId48"/>
    <sheet xmlns:r="http://schemas.openxmlformats.org/officeDocument/2006/relationships" name="ods_16e472b5" sheetId="49" state="visible" r:id="rId49"/>
    <sheet xmlns:r="http://schemas.openxmlformats.org/officeDocument/2006/relationships" name="ods_6c273062" sheetId="50" state="visible" r:id="rId50"/>
    <sheet xmlns:r="http://schemas.openxmlformats.org/officeDocument/2006/relationships" name="ods_e2133db1" sheetId="51" state="visible" r:id="rId51"/>
    <sheet xmlns:r="http://schemas.openxmlformats.org/officeDocument/2006/relationships" name="ods_a7286f8c" sheetId="52" state="visible" r:id="rId52"/>
    <sheet xmlns:r="http://schemas.openxmlformats.org/officeDocument/2006/relationships" name="ods_20b37183" sheetId="53" state="visible" r:id="rId53"/>
    <sheet xmlns:r="http://schemas.openxmlformats.org/officeDocument/2006/relationships" name="ods_cbd81276" sheetId="54" state="visible" r:id="rId54"/>
    <sheet xmlns:r="http://schemas.openxmlformats.org/officeDocument/2006/relationships" name="ods_b78d204e" sheetId="55" state="visible" r:id="rId55"/>
    <sheet xmlns:r="http://schemas.openxmlformats.org/officeDocument/2006/relationships" name="ods_b62353aa" sheetId="56" state="visible" r:id="rId56"/>
    <sheet xmlns:r="http://schemas.openxmlformats.org/officeDocument/2006/relationships" name="ods_74e0e7ac" sheetId="57" state="visible" r:id="rId57"/>
    <sheet xmlns:r="http://schemas.openxmlformats.org/officeDocument/2006/relationships" name="ods_f1423ebc" sheetId="58" state="visible" r:id="rId58"/>
    <sheet xmlns:r="http://schemas.openxmlformats.org/officeDocument/2006/relationships" name="ods_4fad834f" sheetId="59" state="visible" r:id="rId59"/>
    <sheet xmlns:r="http://schemas.openxmlformats.org/officeDocument/2006/relationships" name="ods_e7988ee8" sheetId="60" state="visible" r:id="rId60"/>
    <sheet xmlns:r="http://schemas.openxmlformats.org/officeDocument/2006/relationships" name="ods_74bbd4f4" sheetId="61" state="visible" r:id="rId61"/>
    <sheet xmlns:r="http://schemas.openxmlformats.org/officeDocument/2006/relationships" name="ods_5a9200e8" sheetId="62" state="visible" r:id="rId62"/>
    <sheet xmlns:r="http://schemas.openxmlformats.org/officeDocument/2006/relationships" name="ods_6eaa8156" sheetId="63" state="visible" r:id="rId63"/>
    <sheet xmlns:r="http://schemas.openxmlformats.org/officeDocument/2006/relationships" name="ods_9d557242" sheetId="64" state="visible" r:id="rId64"/>
    <sheet xmlns:r="http://schemas.openxmlformats.org/officeDocument/2006/relationships" name="ods_5a895799" sheetId="65" state="visible" r:id="rId65"/>
    <sheet xmlns:r="http://schemas.openxmlformats.org/officeDocument/2006/relationships" name="ods_907f0831" sheetId="66" state="visible" r:id="rId66"/>
    <sheet xmlns:r="http://schemas.openxmlformats.org/officeDocument/2006/relationships" name="ods_212d5a29" sheetId="67" state="visible" r:id="rId67"/>
    <sheet xmlns:r="http://schemas.openxmlformats.org/officeDocument/2006/relationships" name="ods_df60c30e" sheetId="68" state="visible" r:id="rId68"/>
    <sheet xmlns:r="http://schemas.openxmlformats.org/officeDocument/2006/relationships" name="ods_5256b24e" sheetId="69" state="visible" r:id="rId69"/>
    <sheet xmlns:r="http://schemas.openxmlformats.org/officeDocument/2006/relationships" name="ods_6a21191c" sheetId="70" state="visible" r:id="rId70"/>
    <sheet xmlns:r="http://schemas.openxmlformats.org/officeDocument/2006/relationships" name="ods_86991091" sheetId="71" state="visible" r:id="rId71"/>
    <sheet xmlns:r="http://schemas.openxmlformats.org/officeDocument/2006/relationships" name="ods_bd42779e" sheetId="72" state="visible" r:id="rId72"/>
    <sheet xmlns:r="http://schemas.openxmlformats.org/officeDocument/2006/relationships" name="ods_16c426de" sheetId="73" state="visible" r:id="rId73"/>
    <sheet xmlns:r="http://schemas.openxmlformats.org/officeDocument/2006/relationships" name="ods_a3a42936" sheetId="74" state="visible" r:id="rId74"/>
    <sheet xmlns:r="http://schemas.openxmlformats.org/officeDocument/2006/relationships" name="ods_fc874dc0" sheetId="75" state="visible" r:id="rId75"/>
    <sheet xmlns:r="http://schemas.openxmlformats.org/officeDocument/2006/relationships" name="ods_a3a1e8fb" sheetId="76" state="visible" r:id="rId76"/>
    <sheet xmlns:r="http://schemas.openxmlformats.org/officeDocument/2006/relationships" name="ods_86282160" sheetId="77" state="visible" r:id="rId77"/>
    <sheet xmlns:r="http://schemas.openxmlformats.org/officeDocument/2006/relationships" name="ods_b2f56869" sheetId="78" state="visible" r:id="rId78"/>
    <sheet xmlns:r="http://schemas.openxmlformats.org/officeDocument/2006/relationships" name="ods_380bf166" sheetId="79" state="visible" r:id="rId79"/>
    <sheet xmlns:r="http://schemas.openxmlformats.org/officeDocument/2006/relationships" name="ods_56b6f37c" sheetId="80" state="visible" r:id="rId80"/>
    <sheet xmlns:r="http://schemas.openxmlformats.org/officeDocument/2006/relationships" name="ods_dc9899f1" sheetId="81" state="visible" r:id="rId81"/>
    <sheet xmlns:r="http://schemas.openxmlformats.org/officeDocument/2006/relationships" name="ods_344dce16" sheetId="82" state="visible" r:id="rId82"/>
    <sheet xmlns:r="http://schemas.openxmlformats.org/officeDocument/2006/relationships" name="ods_c62248a6" sheetId="83" state="visible" r:id="rId83"/>
    <sheet xmlns:r="http://schemas.openxmlformats.org/officeDocument/2006/relationships" name="ods_8c9c1cc3" sheetId="84" state="visible" r:id="rId84"/>
    <sheet xmlns:r="http://schemas.openxmlformats.org/officeDocument/2006/relationships" name="ods_79615fe4" sheetId="85" state="visible" r:id="rId85"/>
    <sheet xmlns:r="http://schemas.openxmlformats.org/officeDocument/2006/relationships" name="ods_d58e9808" sheetId="86" state="visible" r:id="rId86"/>
    <sheet xmlns:r="http://schemas.openxmlformats.org/officeDocument/2006/relationships" name="ods_2cd30efa" sheetId="87" state="visible" r:id="rId87"/>
    <sheet xmlns:r="http://schemas.openxmlformats.org/officeDocument/2006/relationships" name="ods_90d69c4d" sheetId="88" state="visible" r:id="rId88"/>
    <sheet xmlns:r="http://schemas.openxmlformats.org/officeDocument/2006/relationships" name="ods_4dd2b250" sheetId="89" state="visible" r:id="rId89"/>
    <sheet xmlns:r="http://schemas.openxmlformats.org/officeDocument/2006/relationships" name="ods_4f38507b" sheetId="90" state="visible" r:id="rId90"/>
    <sheet xmlns:r="http://schemas.openxmlformats.org/officeDocument/2006/relationships" name="ods_8dd5201a" sheetId="91" state="visible" r:id="rId91"/>
    <sheet xmlns:r="http://schemas.openxmlformats.org/officeDocument/2006/relationships" name="ods_8d499b87" sheetId="92" state="visible" r:id="rId92"/>
    <sheet xmlns:r="http://schemas.openxmlformats.org/officeDocument/2006/relationships" name="ods_75d0d287" sheetId="93" state="visible" r:id="rId93"/>
    <sheet xmlns:r="http://schemas.openxmlformats.org/officeDocument/2006/relationships" name="ods_bc37b7a5" sheetId="94" state="visible" r:id="rId94"/>
    <sheet xmlns:r="http://schemas.openxmlformats.org/officeDocument/2006/relationships" name="ods_30ec6581" sheetId="95" state="visible" r:id="rId95"/>
    <sheet xmlns:r="http://schemas.openxmlformats.org/officeDocument/2006/relationships" name="ods_c4c73eb7" sheetId="96" state="visible" r:id="rId96"/>
    <sheet xmlns:r="http://schemas.openxmlformats.org/officeDocument/2006/relationships" name="ods_8e4cfc11" sheetId="97" state="visible" r:id="rId97"/>
    <sheet xmlns:r="http://schemas.openxmlformats.org/officeDocument/2006/relationships" name="ods_9b39545f" sheetId="98" state="visible" r:id="rId98"/>
    <sheet xmlns:r="http://schemas.openxmlformats.org/officeDocument/2006/relationships" name="ods_44b562c6" sheetId="99" state="visible" r:id="rId99"/>
    <sheet xmlns:r="http://schemas.openxmlformats.org/officeDocument/2006/relationships" name="ods_c4c48d06" sheetId="100" state="visible" r:id="rId100"/>
    <sheet xmlns:r="http://schemas.openxmlformats.org/officeDocument/2006/relationships" name="ods_de99930f" sheetId="101" state="visible" r:id="rId101"/>
    <sheet xmlns:r="http://schemas.openxmlformats.org/officeDocument/2006/relationships" name="ods_3f283013" sheetId="102" state="visible" r:id="rId102"/>
    <sheet xmlns:r="http://schemas.openxmlformats.org/officeDocument/2006/relationships" name="ods_295e89a4" sheetId="103" state="visible" r:id="rId103"/>
    <sheet xmlns:r="http://schemas.openxmlformats.org/officeDocument/2006/relationships" name="ods_bbdbc0c6" sheetId="104" state="visible" r:id="rId104"/>
    <sheet xmlns:r="http://schemas.openxmlformats.org/officeDocument/2006/relationships" name="ods_7997eed8" sheetId="105" state="visible" r:id="rId105"/>
    <sheet xmlns:r="http://schemas.openxmlformats.org/officeDocument/2006/relationships" name="ods_e1b3e2ec" sheetId="106" state="visible" r:id="rId106"/>
    <sheet xmlns:r="http://schemas.openxmlformats.org/officeDocument/2006/relationships" name="ods_8f8cefcf" sheetId="107" state="visible" r:id="rId107"/>
    <sheet xmlns:r="http://schemas.openxmlformats.org/officeDocument/2006/relationships" name="ods_ee820ad6" sheetId="108" state="visible" r:id="rId108"/>
    <sheet xmlns:r="http://schemas.openxmlformats.org/officeDocument/2006/relationships" name="ods_91432a60" sheetId="109" state="visible" r:id="rId109"/>
    <sheet xmlns:r="http://schemas.openxmlformats.org/officeDocument/2006/relationships" name="ods_14cdfa44" sheetId="110" state="visible" r:id="rId110"/>
    <sheet xmlns:r="http://schemas.openxmlformats.org/officeDocument/2006/relationships" name="ods_a2668639" sheetId="111" state="visible" r:id="rId111"/>
    <sheet xmlns:r="http://schemas.openxmlformats.org/officeDocument/2006/relationships" name="ods_8a84998b" sheetId="112" state="visible" r:id="rId112"/>
    <sheet xmlns:r="http://schemas.openxmlformats.org/officeDocument/2006/relationships" name="ods_398bc417" sheetId="113" state="visible" r:id="rId113"/>
    <sheet xmlns:r="http://schemas.openxmlformats.org/officeDocument/2006/relationships" name="ods_83431caa" sheetId="114" state="visible" r:id="rId114"/>
    <sheet xmlns:r="http://schemas.openxmlformats.org/officeDocument/2006/relationships" name="ods_f93095ec" sheetId="115" state="visible" r:id="rId115"/>
    <sheet xmlns:r="http://schemas.openxmlformats.org/officeDocument/2006/relationships" name="ods_3386871d" sheetId="116" state="visible" r:id="rId116"/>
    <sheet xmlns:r="http://schemas.openxmlformats.org/officeDocument/2006/relationships" name="dwd_5d5ce77f" sheetId="117" state="visible" r:id="rId117"/>
    <sheet xmlns:r="http://schemas.openxmlformats.org/officeDocument/2006/relationships" name="dwd_9117ae98" sheetId="118" state="visible" r:id="rId118"/>
    <sheet xmlns:r="http://schemas.openxmlformats.org/officeDocument/2006/relationships" name="dwd_0fcdf8da" sheetId="119" state="visible" r:id="rId119"/>
    <sheet xmlns:r="http://schemas.openxmlformats.org/officeDocument/2006/relationships" name="dwd_66a958b5" sheetId="120" state="visible" r:id="rId120"/>
    <sheet xmlns:r="http://schemas.openxmlformats.org/officeDocument/2006/relationships" name="dwd_7352f162" sheetId="121" state="visible" r:id="rId121"/>
    <sheet xmlns:r="http://schemas.openxmlformats.org/officeDocument/2006/relationships" name="dwd_a9383178" sheetId="122" state="visible" r:id="rId122"/>
    <sheet xmlns:r="http://schemas.openxmlformats.org/officeDocument/2006/relationships" name="dwd_8c8644fb" sheetId="123" state="visible" r:id="rId123"/>
    <sheet xmlns:r="http://schemas.openxmlformats.org/officeDocument/2006/relationships" name="dwd_c7ab1f01" sheetId="124" state="visible" r:id="rId124"/>
    <sheet xmlns:r="http://schemas.openxmlformats.org/officeDocument/2006/relationships" name="dwd_2e658e25" sheetId="125" state="visible" r:id="rId125"/>
    <sheet xmlns:r="http://schemas.openxmlformats.org/officeDocument/2006/relationships" name="dwd_68e7a4ef" sheetId="126" state="visible" r:id="rId126"/>
    <sheet xmlns:r="http://schemas.openxmlformats.org/officeDocument/2006/relationships" name="dwd_665a8e6f" sheetId="127" state="visible" r:id="rId127"/>
    <sheet xmlns:r="http://schemas.openxmlformats.org/officeDocument/2006/relationships" name="dim_4ffcf269" sheetId="128" state="visible" r:id="rId128"/>
    <sheet xmlns:r="http://schemas.openxmlformats.org/officeDocument/2006/relationships" name="dim_e6ba5a2e" sheetId="129" state="visible" r:id="rId129"/>
    <sheet xmlns:r="http://schemas.openxmlformats.org/officeDocument/2006/relationships" name="dim_f47f46ae" sheetId="130" state="visible" r:id="rId130"/>
    <sheet xmlns:r="http://schemas.openxmlformats.org/officeDocument/2006/relationships" name="dim_c1189a49" sheetId="131" state="visible" r:id="rId131"/>
    <sheet xmlns:r="http://schemas.openxmlformats.org/officeDocument/2006/relationships" name="dim_4cfb710d" sheetId="132" state="visible" r:id="rId132"/>
    <sheet xmlns:r="http://schemas.openxmlformats.org/officeDocument/2006/relationships" name="dim_e0dcb74d" sheetId="133" state="visible" r:id="rId133"/>
    <sheet xmlns:r="http://schemas.openxmlformats.org/officeDocument/2006/relationships" name="dim_11277dbb" sheetId="134" state="visible" r:id="rId134"/>
    <sheet xmlns:r="http://schemas.openxmlformats.org/officeDocument/2006/relationships" name="dim_3323f3fc" sheetId="135" state="visible" r:id="rId135"/>
    <sheet xmlns:r="http://schemas.openxmlformats.org/officeDocument/2006/relationships" name="dim_a78c9791" sheetId="136" state="visible" r:id="rId136"/>
    <sheet xmlns:r="http://schemas.openxmlformats.org/officeDocument/2006/relationships" name="dim_05281e2d" sheetId="137" state="visible" r:id="rId137"/>
    <sheet xmlns:r="http://schemas.openxmlformats.org/officeDocument/2006/relationships" name="dim_38033ad4" sheetId="138" state="visible" r:id="rId138"/>
    <sheet xmlns:r="http://schemas.openxmlformats.org/officeDocument/2006/relationships" name="dim_b0187419" sheetId="139" state="visible" r:id="rId139"/>
    <sheet xmlns:r="http://schemas.openxmlformats.org/officeDocument/2006/relationships" name="dim_3c9b67cd" sheetId="140" state="visible" r:id="rId140"/>
    <sheet xmlns:r="http://schemas.openxmlformats.org/officeDocument/2006/relationships" name="dim_7d448fb5" sheetId="141" state="visible" r:id="rId141"/>
    <sheet xmlns:r="http://schemas.openxmlformats.org/officeDocument/2006/relationships" name="dim_d640397f" sheetId="142" state="visible" r:id="rId142"/>
    <sheet xmlns:r="http://schemas.openxmlformats.org/officeDocument/2006/relationships" name="dws_c9fde60a" sheetId="143" state="visible" r:id="rId143"/>
    <sheet xmlns:r="http://schemas.openxmlformats.org/officeDocument/2006/relationships" name="dws_d61c3461" sheetId="144" state="visible" r:id="rId144"/>
    <sheet xmlns:r="http://schemas.openxmlformats.org/officeDocument/2006/relationships" name="dws_4a16bac6" sheetId="145" state="visible" r:id="rId145"/>
    <sheet xmlns:r="http://schemas.openxmlformats.org/officeDocument/2006/relationships" name="dws_d2ee9f49" sheetId="146" state="visible" r:id="rId146"/>
    <sheet xmlns:r="http://schemas.openxmlformats.org/officeDocument/2006/relationships" name="dws_8c77aad2" sheetId="147" state="visible" r:id="rId147"/>
    <sheet xmlns:r="http://schemas.openxmlformats.org/officeDocument/2006/relationships" name="dws_d5d91e43" sheetId="148" state="visible" r:id="rId148"/>
    <sheet xmlns:r="http://schemas.openxmlformats.org/officeDocument/2006/relationships" name="dws_893c1b58" sheetId="149" state="visible" r:id="rId149"/>
    <sheet xmlns:r="http://schemas.openxmlformats.org/officeDocument/2006/relationships" name="dws_b57bd55e" sheetId="150" state="visible" r:id="rId150"/>
    <sheet xmlns:r="http://schemas.openxmlformats.org/officeDocument/2006/relationships" name="dws_fd6438fe" sheetId="151" state="visible" r:id="rId151"/>
    <sheet xmlns:r="http://schemas.openxmlformats.org/officeDocument/2006/relationships" name="dws_fe248e39" sheetId="152" state="visible" r:id="rId152"/>
    <sheet xmlns:r="http://schemas.openxmlformats.org/officeDocument/2006/relationships" name="dws_b754e187" sheetId="153" state="visible" r:id="rId153"/>
    <sheet xmlns:r="http://schemas.openxmlformats.org/officeDocument/2006/relationships" name="dws_d0ff69c7" sheetId="154" state="visible" r:id="rId154"/>
    <sheet xmlns:r="http://schemas.openxmlformats.org/officeDocument/2006/relationships" name="dws_240baed1" sheetId="155" state="visible" r:id="rId155"/>
    <sheet xmlns:r="http://schemas.openxmlformats.org/officeDocument/2006/relationships" name="dws_b886233c" sheetId="156" state="visible" r:id="rId156"/>
    <sheet xmlns:r="http://schemas.openxmlformats.org/officeDocument/2006/relationships" name="dws_d05a220c" sheetId="157" state="visible" r:id="rId157"/>
    <sheet xmlns:r="http://schemas.openxmlformats.org/officeDocument/2006/relationships" name="dws_afebf17b" sheetId="158" state="visible" r:id="rId158"/>
    <sheet xmlns:r="http://schemas.openxmlformats.org/officeDocument/2006/relationships" name="dws_21a370b8" sheetId="159" state="visible" r:id="rId159"/>
    <sheet xmlns:r="http://schemas.openxmlformats.org/officeDocument/2006/relationships" name="dm_6a6412ca" sheetId="160" state="visible" r:id="rId160"/>
    <sheet xmlns:r="http://schemas.openxmlformats.org/officeDocument/2006/relationships" name="dm_300d5049" sheetId="161" state="visible" r:id="rId161"/>
    <sheet xmlns:r="http://schemas.openxmlformats.org/officeDocument/2006/relationships" name="dm_a9a5613e" sheetId="162" state="visible" r:id="rId162"/>
    <sheet xmlns:r="http://schemas.openxmlformats.org/officeDocument/2006/relationships" name="dm_3e95d20e" sheetId="163" state="visible" r:id="rId163"/>
    <sheet xmlns:r="http://schemas.openxmlformats.org/officeDocument/2006/relationships" name="dm_3b7c6e5d" sheetId="164" state="visible" r:id="rId164"/>
    <sheet xmlns:r="http://schemas.openxmlformats.org/officeDocument/2006/relationships" name="dm_fdb765f5" sheetId="165" state="visible" r:id="rId165"/>
    <sheet xmlns:r="http://schemas.openxmlformats.org/officeDocument/2006/relationships" name="dm_c7e9f5d0" sheetId="166" state="visible" r:id="rId166"/>
    <sheet xmlns:r="http://schemas.openxmlformats.org/officeDocument/2006/relationships" name="dm_9516bc4b" sheetId="167" state="visible" r:id="rId167"/>
    <sheet xmlns:r="http://schemas.openxmlformats.org/officeDocument/2006/relationships" name="dm_b90f744a" sheetId="168" state="visible" r:id="rId168"/>
    <sheet xmlns:r="http://schemas.openxmlformats.org/officeDocument/2006/relationships" name="dm_c5f37d16" sheetId="169" state="visible" r:id="rId169"/>
    <sheet xmlns:r="http://schemas.openxmlformats.org/officeDocument/2006/relationships" name="dm_ddb01e4f" sheetId="170" state="visible" r:id="rId170"/>
    <sheet xmlns:r="http://schemas.openxmlformats.org/officeDocument/2006/relationships" name="dm_db8d576d" sheetId="171" state="visible" r:id="rId171"/>
    <sheet xmlns:r="http://schemas.openxmlformats.org/officeDocument/2006/relationships" name="dm_d4be3010" sheetId="172" state="visible" r:id="rId172"/>
    <sheet xmlns:r="http://schemas.openxmlformats.org/officeDocument/2006/relationships" name="dm_e8ef13bb" sheetId="173" state="visible" r:id="rId173"/>
    <sheet xmlns:r="http://schemas.openxmlformats.org/officeDocument/2006/relationships" name="dm_42cd1b17" sheetId="174" state="visible" r:id="rId174"/>
    <sheet xmlns:r="http://schemas.openxmlformats.org/officeDocument/2006/relationships" name="dm_5477d881" sheetId="175" state="visible" r:id="rId175"/>
    <sheet xmlns:r="http://schemas.openxmlformats.org/officeDocument/2006/relationships" name="dm_e124c676" sheetId="176" state="visible" r:id="rId176"/>
    <sheet xmlns:r="http://schemas.openxmlformats.org/officeDocument/2006/relationships" name="dm_0a0b4f24" sheetId="177" state="visible" r:id="rId177"/>
    <sheet xmlns:r="http://schemas.openxmlformats.org/officeDocument/2006/relationships" name="dm_2238ec99" sheetId="178" state="visible" r:id="rId178"/>
    <sheet xmlns:r="http://schemas.openxmlformats.org/officeDocument/2006/relationships" name="dm_7a024594" sheetId="179" state="visible" r:id="rId179"/>
    <sheet xmlns:r="http://schemas.openxmlformats.org/officeDocument/2006/relationships" name="dm_d7ec6850" sheetId="180" state="visible" r:id="rId180"/>
    <sheet xmlns:r="http://schemas.openxmlformats.org/officeDocument/2006/relationships" name="dm_3d84b2db" sheetId="181" state="visible" r:id="rId181"/>
    <sheet xmlns:r="http://schemas.openxmlformats.org/officeDocument/2006/relationships" name="dm_5329c5f0" sheetId="182" state="visible" r:id="rId182"/>
    <sheet xmlns:r="http://schemas.openxmlformats.org/officeDocument/2006/relationships" name="dm_07d689b3" sheetId="183" state="visible" r:id="rId183"/>
    <sheet xmlns:r="http://schemas.openxmlformats.org/officeDocument/2006/relationships" name="dm_c44b3e53" sheetId="184" state="visible" r:id="rId184"/>
    <sheet xmlns:r="http://schemas.openxmlformats.org/officeDocument/2006/relationships" name="dm_08994575" sheetId="185" state="visible" r:id="rId185"/>
    <sheet xmlns:r="http://schemas.openxmlformats.org/officeDocument/2006/relationships" name="dm_db4f5410" sheetId="186" state="visible" r:id="rId186"/>
    <sheet xmlns:r="http://schemas.openxmlformats.org/officeDocument/2006/relationships" name="dm_ed0935c9" sheetId="187" state="visible" r:id="rId187"/>
    <sheet xmlns:r="http://schemas.openxmlformats.org/officeDocument/2006/relationships" name="tmp_e88127a5" sheetId="188" state="visible" r:id="rId188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微软雅黑"/>
      <charset val="134"/>
      <sz val="10"/>
    </font>
    <font>
      <name val="微软雅黑"/>
      <charset val="134"/>
      <color theme="1"/>
      <sz val="10"/>
    </font>
    <font>
      <name val="微软雅黑"/>
      <charset val="134"/>
      <b val="1"/>
      <color rgb="FF000000"/>
      <sz val="8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6100"/>
      <sz val="11"/>
      <scheme val="minor"/>
    </font>
    <font>
      <name val="Calibri"/>
      <family val="2"/>
      <color theme="10"/>
      <sz val="12"/>
      <scheme val="minor"/>
    </font>
  </fonts>
  <fills count="36">
    <fill>
      <patternFill/>
    </fill>
    <fill>
      <patternFill patternType="gray125"/>
    </fill>
    <fill>
      <patternFill patternType="solid">
        <fgColor theme="4" tint="0.39988402966399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50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24" fontId="5" numFmtId="0">
      <alignment vertical="center"/>
    </xf>
    <xf applyAlignment="1" borderId="4" fillId="9" fontId="6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7" fontId="5" numFmtId="0">
      <alignment vertical="center"/>
    </xf>
    <xf applyAlignment="1" borderId="0" fillId="13" fontId="10" numFmtId="0">
      <alignment vertical="center"/>
    </xf>
    <xf applyAlignment="1" borderId="0" fillId="0" fontId="0" numFmtId="43">
      <alignment vertical="center"/>
    </xf>
    <xf applyAlignment="1" borderId="0" fillId="21" fontId="4" numFmtId="0">
      <alignment vertical="center"/>
    </xf>
    <xf applyAlignment="1" borderId="0" fillId="0" fontId="18" numFmtId="0">
      <alignment vertical="center"/>
    </xf>
    <xf applyAlignment="1" borderId="0" fillId="0" fontId="0" numFmtId="9">
      <alignment vertical="center"/>
    </xf>
    <xf applyAlignment="1" borderId="0" fillId="0" fontId="9" numFmtId="0">
      <alignment vertical="center"/>
    </xf>
    <xf applyAlignment="1" borderId="3" fillId="8" fontId="0" numFmtId="0">
      <alignment vertical="center"/>
    </xf>
    <xf applyAlignment="1" borderId="0" fillId="7" fontId="4" numFmtId="0">
      <alignment vertical="center"/>
    </xf>
    <xf applyAlignment="1" borderId="0" fillId="0" fontId="12" numFmtId="0">
      <alignment vertical="center"/>
    </xf>
    <xf applyAlignment="1" borderId="0" fillId="0" fontId="14" numFmtId="0">
      <alignment vertical="center"/>
    </xf>
    <xf applyAlignment="1" borderId="0" fillId="0" fontId="21" numFmtId="0">
      <alignment vertical="center"/>
    </xf>
    <xf applyAlignment="1" borderId="0" fillId="0" fontId="8" numFmtId="0">
      <alignment vertical="center"/>
    </xf>
    <xf applyAlignment="1" borderId="10" fillId="0" fontId="20" numFmtId="0">
      <alignment vertical="center"/>
    </xf>
    <xf applyAlignment="1" borderId="10" fillId="0" fontId="17" numFmtId="0">
      <alignment vertical="center"/>
    </xf>
    <xf applyAlignment="1" borderId="0" fillId="35" fontId="4" numFmtId="0">
      <alignment vertical="center"/>
    </xf>
    <xf applyAlignment="1" borderId="7" fillId="0" fontId="12" numFmtId="0">
      <alignment vertical="center"/>
    </xf>
    <xf applyAlignment="1" borderId="0" fillId="16" fontId="4" numFmtId="0">
      <alignment vertical="center"/>
    </xf>
    <xf applyAlignment="1" borderId="8" fillId="20" fontId="13" numFmtId="0">
      <alignment vertical="center"/>
    </xf>
    <xf applyAlignment="1" borderId="4" fillId="20" fontId="19" numFmtId="0">
      <alignment vertical="center"/>
    </xf>
    <xf applyAlignment="1" borderId="5" fillId="12" fontId="7" numFmtId="0">
      <alignment vertical="center"/>
    </xf>
    <xf applyAlignment="1" borderId="0" fillId="27" fontId="5" numFmtId="0">
      <alignment vertical="center"/>
    </xf>
    <xf applyAlignment="1" borderId="0" fillId="11" fontId="4" numFmtId="0">
      <alignment vertical="center"/>
    </xf>
    <xf applyAlignment="1" borderId="9" fillId="0" fontId="16" numFmtId="0">
      <alignment vertical="center"/>
    </xf>
    <xf applyAlignment="1" borderId="6" fillId="0" fontId="11" numFmtId="0">
      <alignment vertical="center"/>
    </xf>
    <xf applyAlignment="1" borderId="0" fillId="34" fontId="22" numFmtId="0">
      <alignment vertical="center"/>
    </xf>
    <xf applyAlignment="1" borderId="0" fillId="23" fontId="15" numFmtId="0">
      <alignment vertical="center"/>
    </xf>
    <xf applyAlignment="1" borderId="0" fillId="31" fontId="5" numFmtId="0">
      <alignment vertical="center"/>
    </xf>
    <xf applyAlignment="1" borderId="0" fillId="30" fontId="4" numFmtId="0">
      <alignment vertical="center"/>
    </xf>
    <xf applyAlignment="1" borderId="0" fillId="6" fontId="5" numFmtId="0">
      <alignment vertical="center"/>
    </xf>
    <xf applyAlignment="1" borderId="0" fillId="15" fontId="5" numFmtId="0">
      <alignment vertical="center"/>
    </xf>
    <xf applyAlignment="1" borderId="0" fillId="29" fontId="5" numFmtId="0">
      <alignment vertical="center"/>
    </xf>
    <xf applyAlignment="1" borderId="0" fillId="26" fontId="5" numFmtId="0">
      <alignment vertical="center"/>
    </xf>
    <xf applyAlignment="1" borderId="0" fillId="19" fontId="4" numFmtId="0">
      <alignment vertical="center"/>
    </xf>
    <xf applyAlignment="1" borderId="0" fillId="33" fontId="4" numFmtId="0">
      <alignment vertical="center"/>
    </xf>
    <xf applyAlignment="1" borderId="0" fillId="32" fontId="5" numFmtId="0">
      <alignment vertical="center"/>
    </xf>
    <xf applyAlignment="1" borderId="0" fillId="14" fontId="5" numFmtId="0">
      <alignment vertical="center"/>
    </xf>
    <xf applyAlignment="1" borderId="0" fillId="25" fontId="4" numFmtId="0">
      <alignment vertical="center"/>
    </xf>
    <xf applyAlignment="1" borderId="0" fillId="28" fontId="5" numFmtId="0">
      <alignment vertical="center"/>
    </xf>
    <xf applyAlignment="1" borderId="0" fillId="10" fontId="4" numFmtId="0">
      <alignment vertical="center"/>
    </xf>
    <xf applyAlignment="1" borderId="0" fillId="18" fontId="4" numFmtId="0">
      <alignment vertical="center"/>
    </xf>
    <xf applyAlignment="1" borderId="0" fillId="22" fontId="5" numFmtId="0">
      <alignment vertical="center"/>
    </xf>
    <xf applyAlignment="1" borderId="0" fillId="5" fontId="4" numFmtId="0">
      <alignment vertical="center"/>
    </xf>
    <xf borderId="0" fillId="0" fontId="23" numFmtId="0"/>
  </cellStyleXfs>
  <cellXfs count="29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1" fillId="2" fontId="1" numFmtId="0" pivotButton="0" quotePrefix="0" xfId="0">
      <alignment horizontal="left" vertical="center"/>
    </xf>
    <xf borderId="1" fillId="0" fontId="1" numFmtId="0" pivotButton="0" quotePrefix="0" xfId="0"/>
    <xf applyAlignment="1" borderId="1" fillId="0" fontId="2" numFmtId="0" pivotButton="0" quotePrefix="0" xfId="0">
      <alignment horizontal="left" vertical="center" wrapText="1"/>
    </xf>
    <xf applyAlignment="1" borderId="1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2" numFmtId="0" pivotButton="0" quotePrefix="0" xfId="0">
      <alignment horizontal="left" vertical="center"/>
    </xf>
    <xf applyAlignment="1" borderId="1" fillId="3" fontId="2" numFmtId="0" pivotButton="0" quotePrefix="0" xfId="0">
      <alignment vertical="center"/>
    </xf>
    <xf applyAlignment="1" borderId="1" fillId="2" fontId="2" numFmtId="0" pivotButton="0" quotePrefix="0" xfId="0">
      <alignment horizontal="left"/>
    </xf>
    <xf applyAlignment="1" borderId="1" fillId="2" fontId="2" numFmtId="0" pivotButton="0" quotePrefix="0" xfId="0">
      <alignment horizontal="center"/>
    </xf>
    <xf borderId="1" fillId="2" fontId="2" numFmtId="0" pivotButton="0" quotePrefix="0" xfId="0"/>
    <xf applyAlignment="1" borderId="1" fillId="0" fontId="2" numFmtId="0" pivotButton="0" quotePrefix="0" xfId="0">
      <alignment vertical="center"/>
    </xf>
    <xf applyAlignment="1" borderId="2" fillId="4" fontId="3" numFmtId="0" pivotButton="0" quotePrefix="0" xfId="0">
      <alignment horizontal="left" vertical="center"/>
    </xf>
    <xf applyAlignment="1" borderId="18" fillId="4" fontId="3" numFmtId="0" pivotButton="0" quotePrefix="0" xfId="0">
      <alignment horizontal="left" vertical="center"/>
    </xf>
    <xf borderId="18" fillId="0" fontId="0" numFmtId="0" pivotButton="0" quotePrefix="0" xfId="0"/>
    <xf borderId="18" fillId="0" fontId="23" numFmtId="0" pivotButton="0" quotePrefix="0" xfId="49"/>
    <xf borderId="0" fillId="0" fontId="0" numFmtId="0" pivotButton="0" quotePrefix="0" xfId="0"/>
    <xf borderId="11" fillId="0" fontId="0" numFmtId="0" pivotButton="0" quotePrefix="0" xfId="0"/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7" fillId="0" fontId="0" numFmtId="0" pivotButton="0" quotePrefix="0" xfId="0"/>
    <xf applyAlignment="1" borderId="18" fillId="2" fontId="1" numFmtId="0" pivotButton="0" quotePrefix="0" xfId="0">
      <alignment horizontal="left" vertical="center"/>
    </xf>
    <xf borderId="18" fillId="0" fontId="1" numFmtId="0" pivotButton="0" quotePrefix="0" xfId="0"/>
    <xf applyAlignment="1" borderId="18" fillId="0" fontId="2" numFmtId="0" pivotButton="0" quotePrefix="0" xfId="0">
      <alignment horizontal="left" vertical="center" wrapText="1"/>
    </xf>
    <xf applyAlignment="1" borderId="18" fillId="2" fontId="2" numFmtId="0" pivotButton="0" quotePrefix="0" xfId="0">
      <alignment horizontal="left"/>
    </xf>
    <xf applyAlignment="1" borderId="18" fillId="2" fontId="2" numFmtId="0" pivotButton="0" quotePrefix="0" xfId="0">
      <alignment horizontal="center"/>
    </xf>
    <xf borderId="18" fillId="2" fontId="2" numFmtId="0" pivotButton="0" quotePrefix="0" xfId="0"/>
  </cellXfs>
  <cellStyles count="50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builtinId="8" hidden="0" name="Hyperlink" xfId="49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/xl/worksheets/sheet45.xml" Type="http://schemas.openxmlformats.org/officeDocument/2006/relationships/worksheet"/><Relationship Id="rId46" Target="/xl/worksheets/sheet46.xml" Type="http://schemas.openxmlformats.org/officeDocument/2006/relationships/worksheet"/><Relationship Id="rId47" Target="/xl/worksheets/sheet47.xml" Type="http://schemas.openxmlformats.org/officeDocument/2006/relationships/worksheet"/><Relationship Id="rId48" Target="/xl/worksheets/sheet48.xml" Type="http://schemas.openxmlformats.org/officeDocument/2006/relationships/worksheet"/><Relationship Id="rId49" Target="/xl/worksheets/sheet49.xml" Type="http://schemas.openxmlformats.org/officeDocument/2006/relationships/worksheet"/><Relationship Id="rId50" Target="/xl/worksheets/sheet50.xml" Type="http://schemas.openxmlformats.org/officeDocument/2006/relationships/worksheet"/><Relationship Id="rId51" Target="/xl/worksheets/sheet51.xml" Type="http://schemas.openxmlformats.org/officeDocument/2006/relationships/worksheet"/><Relationship Id="rId52" Target="/xl/worksheets/sheet52.xml" Type="http://schemas.openxmlformats.org/officeDocument/2006/relationships/worksheet"/><Relationship Id="rId53" Target="/xl/worksheets/sheet53.xml" Type="http://schemas.openxmlformats.org/officeDocument/2006/relationships/worksheet"/><Relationship Id="rId54" Target="/xl/worksheets/sheet54.xml" Type="http://schemas.openxmlformats.org/officeDocument/2006/relationships/worksheet"/><Relationship Id="rId55" Target="/xl/worksheets/sheet55.xml" Type="http://schemas.openxmlformats.org/officeDocument/2006/relationships/worksheet"/><Relationship Id="rId56" Target="/xl/worksheets/sheet56.xml" Type="http://schemas.openxmlformats.org/officeDocument/2006/relationships/worksheet"/><Relationship Id="rId57" Target="/xl/worksheets/sheet57.xml" Type="http://schemas.openxmlformats.org/officeDocument/2006/relationships/worksheet"/><Relationship Id="rId58" Target="/xl/worksheets/sheet58.xml" Type="http://schemas.openxmlformats.org/officeDocument/2006/relationships/worksheet"/><Relationship Id="rId59" Target="/xl/worksheets/sheet59.xml" Type="http://schemas.openxmlformats.org/officeDocument/2006/relationships/worksheet"/><Relationship Id="rId60" Target="/xl/worksheets/sheet60.xml" Type="http://schemas.openxmlformats.org/officeDocument/2006/relationships/worksheet"/><Relationship Id="rId61" Target="/xl/worksheets/sheet61.xml" Type="http://schemas.openxmlformats.org/officeDocument/2006/relationships/worksheet"/><Relationship Id="rId62" Target="/xl/worksheets/sheet62.xml" Type="http://schemas.openxmlformats.org/officeDocument/2006/relationships/worksheet"/><Relationship Id="rId63" Target="/xl/worksheets/sheet63.xml" Type="http://schemas.openxmlformats.org/officeDocument/2006/relationships/worksheet"/><Relationship Id="rId64" Target="/xl/worksheets/sheet64.xml" Type="http://schemas.openxmlformats.org/officeDocument/2006/relationships/worksheet"/><Relationship Id="rId65" Target="/xl/worksheets/sheet65.xml" Type="http://schemas.openxmlformats.org/officeDocument/2006/relationships/worksheet"/><Relationship Id="rId66" Target="/xl/worksheets/sheet66.xml" Type="http://schemas.openxmlformats.org/officeDocument/2006/relationships/worksheet"/><Relationship Id="rId67" Target="/xl/worksheets/sheet67.xml" Type="http://schemas.openxmlformats.org/officeDocument/2006/relationships/worksheet"/><Relationship Id="rId68" Target="/xl/worksheets/sheet68.xml" Type="http://schemas.openxmlformats.org/officeDocument/2006/relationships/worksheet"/><Relationship Id="rId69" Target="/xl/worksheets/sheet69.xml" Type="http://schemas.openxmlformats.org/officeDocument/2006/relationships/worksheet"/><Relationship Id="rId70" Target="/xl/worksheets/sheet70.xml" Type="http://schemas.openxmlformats.org/officeDocument/2006/relationships/worksheet"/><Relationship Id="rId71" Target="/xl/worksheets/sheet71.xml" Type="http://schemas.openxmlformats.org/officeDocument/2006/relationships/worksheet"/><Relationship Id="rId72" Target="/xl/worksheets/sheet72.xml" Type="http://schemas.openxmlformats.org/officeDocument/2006/relationships/worksheet"/><Relationship Id="rId73" Target="/xl/worksheets/sheet73.xml" Type="http://schemas.openxmlformats.org/officeDocument/2006/relationships/worksheet"/><Relationship Id="rId74" Target="/xl/worksheets/sheet74.xml" Type="http://schemas.openxmlformats.org/officeDocument/2006/relationships/worksheet"/><Relationship Id="rId75" Target="/xl/worksheets/sheet75.xml" Type="http://schemas.openxmlformats.org/officeDocument/2006/relationships/worksheet"/><Relationship Id="rId76" Target="/xl/worksheets/sheet76.xml" Type="http://schemas.openxmlformats.org/officeDocument/2006/relationships/worksheet"/><Relationship Id="rId77" Target="/xl/worksheets/sheet77.xml" Type="http://schemas.openxmlformats.org/officeDocument/2006/relationships/worksheet"/><Relationship Id="rId78" Target="/xl/worksheets/sheet78.xml" Type="http://schemas.openxmlformats.org/officeDocument/2006/relationships/worksheet"/><Relationship Id="rId79" Target="/xl/worksheets/sheet79.xml" Type="http://schemas.openxmlformats.org/officeDocument/2006/relationships/worksheet"/><Relationship Id="rId80" Target="/xl/worksheets/sheet80.xml" Type="http://schemas.openxmlformats.org/officeDocument/2006/relationships/worksheet"/><Relationship Id="rId81" Target="/xl/worksheets/sheet81.xml" Type="http://schemas.openxmlformats.org/officeDocument/2006/relationships/worksheet"/><Relationship Id="rId82" Target="/xl/worksheets/sheet82.xml" Type="http://schemas.openxmlformats.org/officeDocument/2006/relationships/worksheet"/><Relationship Id="rId83" Target="/xl/worksheets/sheet83.xml" Type="http://schemas.openxmlformats.org/officeDocument/2006/relationships/worksheet"/><Relationship Id="rId84" Target="/xl/worksheets/sheet84.xml" Type="http://schemas.openxmlformats.org/officeDocument/2006/relationships/worksheet"/><Relationship Id="rId85" Target="/xl/worksheets/sheet85.xml" Type="http://schemas.openxmlformats.org/officeDocument/2006/relationships/worksheet"/><Relationship Id="rId86" Target="/xl/worksheets/sheet86.xml" Type="http://schemas.openxmlformats.org/officeDocument/2006/relationships/worksheet"/><Relationship Id="rId87" Target="/xl/worksheets/sheet87.xml" Type="http://schemas.openxmlformats.org/officeDocument/2006/relationships/worksheet"/><Relationship Id="rId88" Target="/xl/worksheets/sheet88.xml" Type="http://schemas.openxmlformats.org/officeDocument/2006/relationships/worksheet"/><Relationship Id="rId89" Target="/xl/worksheets/sheet89.xml" Type="http://schemas.openxmlformats.org/officeDocument/2006/relationships/worksheet"/><Relationship Id="rId90" Target="/xl/worksheets/sheet90.xml" Type="http://schemas.openxmlformats.org/officeDocument/2006/relationships/worksheet"/><Relationship Id="rId91" Target="/xl/worksheets/sheet91.xml" Type="http://schemas.openxmlformats.org/officeDocument/2006/relationships/worksheet"/><Relationship Id="rId92" Target="/xl/worksheets/sheet92.xml" Type="http://schemas.openxmlformats.org/officeDocument/2006/relationships/worksheet"/><Relationship Id="rId93" Target="/xl/worksheets/sheet93.xml" Type="http://schemas.openxmlformats.org/officeDocument/2006/relationships/worksheet"/><Relationship Id="rId94" Target="/xl/worksheets/sheet94.xml" Type="http://schemas.openxmlformats.org/officeDocument/2006/relationships/worksheet"/><Relationship Id="rId95" Target="/xl/worksheets/sheet95.xml" Type="http://schemas.openxmlformats.org/officeDocument/2006/relationships/worksheet"/><Relationship Id="rId96" Target="/xl/worksheets/sheet96.xml" Type="http://schemas.openxmlformats.org/officeDocument/2006/relationships/worksheet"/><Relationship Id="rId97" Target="/xl/worksheets/sheet97.xml" Type="http://schemas.openxmlformats.org/officeDocument/2006/relationships/worksheet"/><Relationship Id="rId98" Target="/xl/worksheets/sheet98.xml" Type="http://schemas.openxmlformats.org/officeDocument/2006/relationships/worksheet"/><Relationship Id="rId99" Target="/xl/worksheets/sheet99.xml" Type="http://schemas.openxmlformats.org/officeDocument/2006/relationships/worksheet"/><Relationship Id="rId100" Target="/xl/worksheets/sheet100.xml" Type="http://schemas.openxmlformats.org/officeDocument/2006/relationships/worksheet"/><Relationship Id="rId101" Target="/xl/worksheets/sheet101.xml" Type="http://schemas.openxmlformats.org/officeDocument/2006/relationships/worksheet"/><Relationship Id="rId102" Target="/xl/worksheets/sheet102.xml" Type="http://schemas.openxmlformats.org/officeDocument/2006/relationships/worksheet"/><Relationship Id="rId103" Target="/xl/worksheets/sheet103.xml" Type="http://schemas.openxmlformats.org/officeDocument/2006/relationships/worksheet"/><Relationship Id="rId104" Target="/xl/worksheets/sheet104.xml" Type="http://schemas.openxmlformats.org/officeDocument/2006/relationships/worksheet"/><Relationship Id="rId105" Target="/xl/worksheets/sheet105.xml" Type="http://schemas.openxmlformats.org/officeDocument/2006/relationships/worksheet"/><Relationship Id="rId106" Target="/xl/worksheets/sheet106.xml" Type="http://schemas.openxmlformats.org/officeDocument/2006/relationships/worksheet"/><Relationship Id="rId107" Target="/xl/worksheets/sheet107.xml" Type="http://schemas.openxmlformats.org/officeDocument/2006/relationships/worksheet"/><Relationship Id="rId108" Target="/xl/worksheets/sheet108.xml" Type="http://schemas.openxmlformats.org/officeDocument/2006/relationships/worksheet"/><Relationship Id="rId109" Target="/xl/worksheets/sheet109.xml" Type="http://schemas.openxmlformats.org/officeDocument/2006/relationships/worksheet"/><Relationship Id="rId110" Target="/xl/worksheets/sheet110.xml" Type="http://schemas.openxmlformats.org/officeDocument/2006/relationships/worksheet"/><Relationship Id="rId111" Target="/xl/worksheets/sheet111.xml" Type="http://schemas.openxmlformats.org/officeDocument/2006/relationships/worksheet"/><Relationship Id="rId112" Target="/xl/worksheets/sheet112.xml" Type="http://schemas.openxmlformats.org/officeDocument/2006/relationships/worksheet"/><Relationship Id="rId113" Target="/xl/worksheets/sheet113.xml" Type="http://schemas.openxmlformats.org/officeDocument/2006/relationships/worksheet"/><Relationship Id="rId114" Target="/xl/worksheets/sheet114.xml" Type="http://schemas.openxmlformats.org/officeDocument/2006/relationships/worksheet"/><Relationship Id="rId115" Target="/xl/worksheets/sheet115.xml" Type="http://schemas.openxmlformats.org/officeDocument/2006/relationships/worksheet"/><Relationship Id="rId116" Target="/xl/worksheets/sheet116.xml" Type="http://schemas.openxmlformats.org/officeDocument/2006/relationships/worksheet"/><Relationship Id="rId117" Target="/xl/worksheets/sheet117.xml" Type="http://schemas.openxmlformats.org/officeDocument/2006/relationships/worksheet"/><Relationship Id="rId118" Target="/xl/worksheets/sheet118.xml" Type="http://schemas.openxmlformats.org/officeDocument/2006/relationships/worksheet"/><Relationship Id="rId119" Target="/xl/worksheets/sheet119.xml" Type="http://schemas.openxmlformats.org/officeDocument/2006/relationships/worksheet"/><Relationship Id="rId120" Target="/xl/worksheets/sheet120.xml" Type="http://schemas.openxmlformats.org/officeDocument/2006/relationships/worksheet"/><Relationship Id="rId121" Target="/xl/worksheets/sheet121.xml" Type="http://schemas.openxmlformats.org/officeDocument/2006/relationships/worksheet"/><Relationship Id="rId122" Target="/xl/worksheets/sheet122.xml" Type="http://schemas.openxmlformats.org/officeDocument/2006/relationships/worksheet"/><Relationship Id="rId123" Target="/xl/worksheets/sheet123.xml" Type="http://schemas.openxmlformats.org/officeDocument/2006/relationships/worksheet"/><Relationship Id="rId124" Target="/xl/worksheets/sheet124.xml" Type="http://schemas.openxmlformats.org/officeDocument/2006/relationships/worksheet"/><Relationship Id="rId125" Target="/xl/worksheets/sheet125.xml" Type="http://schemas.openxmlformats.org/officeDocument/2006/relationships/worksheet"/><Relationship Id="rId126" Target="/xl/worksheets/sheet126.xml" Type="http://schemas.openxmlformats.org/officeDocument/2006/relationships/worksheet"/><Relationship Id="rId127" Target="/xl/worksheets/sheet127.xml" Type="http://schemas.openxmlformats.org/officeDocument/2006/relationships/worksheet"/><Relationship Id="rId128" Target="/xl/worksheets/sheet128.xml" Type="http://schemas.openxmlformats.org/officeDocument/2006/relationships/worksheet"/><Relationship Id="rId129" Target="/xl/worksheets/sheet129.xml" Type="http://schemas.openxmlformats.org/officeDocument/2006/relationships/worksheet"/><Relationship Id="rId130" Target="/xl/worksheets/sheet130.xml" Type="http://schemas.openxmlformats.org/officeDocument/2006/relationships/worksheet"/><Relationship Id="rId131" Target="/xl/worksheets/sheet131.xml" Type="http://schemas.openxmlformats.org/officeDocument/2006/relationships/worksheet"/><Relationship Id="rId132" Target="/xl/worksheets/sheet132.xml" Type="http://schemas.openxmlformats.org/officeDocument/2006/relationships/worksheet"/><Relationship Id="rId133" Target="/xl/worksheets/sheet133.xml" Type="http://schemas.openxmlformats.org/officeDocument/2006/relationships/worksheet"/><Relationship Id="rId134" Target="/xl/worksheets/sheet134.xml" Type="http://schemas.openxmlformats.org/officeDocument/2006/relationships/worksheet"/><Relationship Id="rId135" Target="/xl/worksheets/sheet135.xml" Type="http://schemas.openxmlformats.org/officeDocument/2006/relationships/worksheet"/><Relationship Id="rId136" Target="/xl/worksheets/sheet136.xml" Type="http://schemas.openxmlformats.org/officeDocument/2006/relationships/worksheet"/><Relationship Id="rId137" Target="/xl/worksheets/sheet137.xml" Type="http://schemas.openxmlformats.org/officeDocument/2006/relationships/worksheet"/><Relationship Id="rId138" Target="/xl/worksheets/sheet138.xml" Type="http://schemas.openxmlformats.org/officeDocument/2006/relationships/worksheet"/><Relationship Id="rId139" Target="/xl/worksheets/sheet139.xml" Type="http://schemas.openxmlformats.org/officeDocument/2006/relationships/worksheet"/><Relationship Id="rId140" Target="/xl/worksheets/sheet140.xml" Type="http://schemas.openxmlformats.org/officeDocument/2006/relationships/worksheet"/><Relationship Id="rId141" Target="/xl/worksheets/sheet141.xml" Type="http://schemas.openxmlformats.org/officeDocument/2006/relationships/worksheet"/><Relationship Id="rId142" Target="/xl/worksheets/sheet142.xml" Type="http://schemas.openxmlformats.org/officeDocument/2006/relationships/worksheet"/><Relationship Id="rId143" Target="/xl/worksheets/sheet143.xml" Type="http://schemas.openxmlformats.org/officeDocument/2006/relationships/worksheet"/><Relationship Id="rId144" Target="/xl/worksheets/sheet144.xml" Type="http://schemas.openxmlformats.org/officeDocument/2006/relationships/worksheet"/><Relationship Id="rId145" Target="/xl/worksheets/sheet145.xml" Type="http://schemas.openxmlformats.org/officeDocument/2006/relationships/worksheet"/><Relationship Id="rId146" Target="/xl/worksheets/sheet146.xml" Type="http://schemas.openxmlformats.org/officeDocument/2006/relationships/worksheet"/><Relationship Id="rId147" Target="/xl/worksheets/sheet147.xml" Type="http://schemas.openxmlformats.org/officeDocument/2006/relationships/worksheet"/><Relationship Id="rId148" Target="/xl/worksheets/sheet148.xml" Type="http://schemas.openxmlformats.org/officeDocument/2006/relationships/worksheet"/><Relationship Id="rId149" Target="/xl/worksheets/sheet149.xml" Type="http://schemas.openxmlformats.org/officeDocument/2006/relationships/worksheet"/><Relationship Id="rId150" Target="/xl/worksheets/sheet150.xml" Type="http://schemas.openxmlformats.org/officeDocument/2006/relationships/worksheet"/><Relationship Id="rId151" Target="/xl/worksheets/sheet151.xml" Type="http://schemas.openxmlformats.org/officeDocument/2006/relationships/worksheet"/><Relationship Id="rId152" Target="/xl/worksheets/sheet152.xml" Type="http://schemas.openxmlformats.org/officeDocument/2006/relationships/worksheet"/><Relationship Id="rId153" Target="/xl/worksheets/sheet153.xml" Type="http://schemas.openxmlformats.org/officeDocument/2006/relationships/worksheet"/><Relationship Id="rId154" Target="/xl/worksheets/sheet154.xml" Type="http://schemas.openxmlformats.org/officeDocument/2006/relationships/worksheet"/><Relationship Id="rId155" Target="/xl/worksheets/sheet155.xml" Type="http://schemas.openxmlformats.org/officeDocument/2006/relationships/worksheet"/><Relationship Id="rId156" Target="/xl/worksheets/sheet156.xml" Type="http://schemas.openxmlformats.org/officeDocument/2006/relationships/worksheet"/><Relationship Id="rId157" Target="/xl/worksheets/sheet157.xml" Type="http://schemas.openxmlformats.org/officeDocument/2006/relationships/worksheet"/><Relationship Id="rId158" Target="/xl/worksheets/sheet158.xml" Type="http://schemas.openxmlformats.org/officeDocument/2006/relationships/worksheet"/><Relationship Id="rId159" Target="/xl/worksheets/sheet159.xml" Type="http://schemas.openxmlformats.org/officeDocument/2006/relationships/worksheet"/><Relationship Id="rId160" Target="/xl/worksheets/sheet160.xml" Type="http://schemas.openxmlformats.org/officeDocument/2006/relationships/worksheet"/><Relationship Id="rId161" Target="/xl/worksheets/sheet161.xml" Type="http://schemas.openxmlformats.org/officeDocument/2006/relationships/worksheet"/><Relationship Id="rId162" Target="/xl/worksheets/sheet162.xml" Type="http://schemas.openxmlformats.org/officeDocument/2006/relationships/worksheet"/><Relationship Id="rId163" Target="/xl/worksheets/sheet163.xml" Type="http://schemas.openxmlformats.org/officeDocument/2006/relationships/worksheet"/><Relationship Id="rId164" Target="/xl/worksheets/sheet164.xml" Type="http://schemas.openxmlformats.org/officeDocument/2006/relationships/worksheet"/><Relationship Id="rId165" Target="/xl/worksheets/sheet165.xml" Type="http://schemas.openxmlformats.org/officeDocument/2006/relationships/worksheet"/><Relationship Id="rId166" Target="/xl/worksheets/sheet166.xml" Type="http://schemas.openxmlformats.org/officeDocument/2006/relationships/worksheet"/><Relationship Id="rId167" Target="/xl/worksheets/sheet167.xml" Type="http://schemas.openxmlformats.org/officeDocument/2006/relationships/worksheet"/><Relationship Id="rId168" Target="/xl/worksheets/sheet168.xml" Type="http://schemas.openxmlformats.org/officeDocument/2006/relationships/worksheet"/><Relationship Id="rId169" Target="/xl/worksheets/sheet169.xml" Type="http://schemas.openxmlformats.org/officeDocument/2006/relationships/worksheet"/><Relationship Id="rId170" Target="/xl/worksheets/sheet170.xml" Type="http://schemas.openxmlformats.org/officeDocument/2006/relationships/worksheet"/><Relationship Id="rId171" Target="/xl/worksheets/sheet171.xml" Type="http://schemas.openxmlformats.org/officeDocument/2006/relationships/worksheet"/><Relationship Id="rId172" Target="/xl/worksheets/sheet172.xml" Type="http://schemas.openxmlformats.org/officeDocument/2006/relationships/worksheet"/><Relationship Id="rId173" Target="/xl/worksheets/sheet173.xml" Type="http://schemas.openxmlformats.org/officeDocument/2006/relationships/worksheet"/><Relationship Id="rId174" Target="/xl/worksheets/sheet174.xml" Type="http://schemas.openxmlformats.org/officeDocument/2006/relationships/worksheet"/><Relationship Id="rId175" Target="/xl/worksheets/sheet175.xml" Type="http://schemas.openxmlformats.org/officeDocument/2006/relationships/worksheet"/><Relationship Id="rId176" Target="/xl/worksheets/sheet176.xml" Type="http://schemas.openxmlformats.org/officeDocument/2006/relationships/worksheet"/><Relationship Id="rId177" Target="/xl/worksheets/sheet177.xml" Type="http://schemas.openxmlformats.org/officeDocument/2006/relationships/worksheet"/><Relationship Id="rId178" Target="/xl/worksheets/sheet178.xml" Type="http://schemas.openxmlformats.org/officeDocument/2006/relationships/worksheet"/><Relationship Id="rId179" Target="/xl/worksheets/sheet179.xml" Type="http://schemas.openxmlformats.org/officeDocument/2006/relationships/worksheet"/><Relationship Id="rId180" Target="/xl/worksheets/sheet180.xml" Type="http://schemas.openxmlformats.org/officeDocument/2006/relationships/worksheet"/><Relationship Id="rId181" Target="/xl/worksheets/sheet181.xml" Type="http://schemas.openxmlformats.org/officeDocument/2006/relationships/worksheet"/><Relationship Id="rId182" Target="/xl/worksheets/sheet182.xml" Type="http://schemas.openxmlformats.org/officeDocument/2006/relationships/worksheet"/><Relationship Id="rId183" Target="/xl/worksheets/sheet183.xml" Type="http://schemas.openxmlformats.org/officeDocument/2006/relationships/worksheet"/><Relationship Id="rId184" Target="/xl/worksheets/sheet184.xml" Type="http://schemas.openxmlformats.org/officeDocument/2006/relationships/worksheet"/><Relationship Id="rId185" Target="/xl/worksheets/sheet185.xml" Type="http://schemas.openxmlformats.org/officeDocument/2006/relationships/worksheet"/><Relationship Id="rId186" Target="/xl/worksheets/sheet186.xml" Type="http://schemas.openxmlformats.org/officeDocument/2006/relationships/worksheet"/><Relationship Id="rId187" Target="/xl/worksheets/sheet187.xml" Type="http://schemas.openxmlformats.org/officeDocument/2006/relationships/worksheet"/><Relationship Id="rId188" Target="/xl/worksheets/sheet188.xml" Type="http://schemas.openxmlformats.org/officeDocument/2006/relationships/worksheet"/><Relationship Id="rId189" Target="styles.xml" Type="http://schemas.openxmlformats.org/officeDocument/2006/relationships/styles"/><Relationship Id="rId19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7"/>
  <sheetViews>
    <sheetView workbookViewId="0">
      <selection activeCell="A1" sqref="A1"/>
    </sheetView>
  </sheetViews>
  <sheetFormatPr baseColWidth="8" defaultColWidth="9" defaultRowHeight="13.5"/>
  <cols>
    <col customWidth="1" max="3" min="1" style="1" width="9"/>
    <col customWidth="1" max="4" min="4" style="1" width="10.5"/>
    <col customWidth="1" max="5" min="5" style="1" width="14.375"/>
    <col customWidth="1" max="6" min="6" style="1" width="11.125"/>
    <col customWidth="1" max="7" min="7" style="1" width="17.75"/>
    <col customWidth="1" max="8" min="8" style="1" width="12.75"/>
    <col customWidth="1" max="9" min="9" style="1" width="13"/>
    <col customWidth="1" max="10" min="10" style="1" width="17.125"/>
    <col customWidth="1" max="11" min="11" style="1" width="15.875"/>
    <col customWidth="1" max="12" min="12" style="1" width="9"/>
    <col customWidth="1" max="13" min="13" style="1" width="13.625"/>
    <col customWidth="1" max="14" min="14" style="1" width="18"/>
    <col customWidth="1" max="15" min="15" style="1" width="11.5"/>
    <col customWidth="1" max="16" min="16" style="1" width="30.125"/>
    <col customWidth="1" max="16384" min="17" style="1" width="9"/>
  </cols>
  <sheetData>
    <row r="1">
      <c r="A1" s="14" t="inlineStr">
        <is>
          <t>编号</t>
        </is>
      </c>
      <c r="B1" s="14" t="inlineStr">
        <is>
          <t>层级</t>
        </is>
      </c>
      <c r="C1" s="14" t="inlineStr">
        <is>
          <t>分类</t>
        </is>
      </c>
      <c r="D1" s="14" t="inlineStr">
        <is>
          <t>表类别</t>
        </is>
      </c>
      <c r="E1" s="14" t="inlineStr">
        <is>
          <t>模型名称</t>
        </is>
      </c>
      <c r="F1" s="14" t="inlineStr">
        <is>
          <t>模型描述</t>
        </is>
      </c>
      <c r="G1" s="14" t="inlineStr">
        <is>
          <t>调度频率</t>
        </is>
      </c>
      <c r="H1" s="14" t="inlineStr">
        <is>
          <t>azkaban调度名称</t>
        </is>
      </c>
      <c r="I1" s="14" t="inlineStr">
        <is>
          <t>脚本名称</t>
        </is>
      </c>
      <c r="J1" s="14" t="inlineStr">
        <is>
          <t>脚本目录</t>
        </is>
      </c>
      <c r="K1" s="14" t="inlineStr">
        <is>
          <t>上线时间</t>
        </is>
      </c>
      <c r="L1" s="14" t="inlineStr">
        <is>
          <t>是否采集</t>
        </is>
      </c>
      <c r="M1" s="14" t="inlineStr">
        <is>
          <t>责任人</t>
        </is>
      </c>
      <c r="N1" s="14" t="inlineStr">
        <is>
          <t>来源对应表</t>
        </is>
      </c>
      <c r="O1" s="14" t="inlineStr">
        <is>
          <t>来源对应表名称</t>
        </is>
      </c>
      <c r="P1" s="14" t="inlineStr">
        <is>
          <t>增量/全量</t>
        </is>
      </c>
      <c r="Q1" s="14" t="inlineStr">
        <is>
          <t>备注</t>
        </is>
      </c>
    </row>
    <row r="2">
      <c r="A2" s="15" t="inlineStr">
        <is>
          <t>ods_6937defb</t>
        </is>
      </c>
      <c r="B2" s="15" t="inlineStr">
        <is>
          <t>ods</t>
        </is>
      </c>
      <c r="C2" s="15" t="n"/>
      <c r="D2" s="15" t="n"/>
      <c r="E2" s="16">
        <f>HYPERLINK("#'ods_6937defb'!A1", "ods_category_map_2_23_big_mm_f")</f>
        <v/>
      </c>
      <c r="F2" s="15" t="inlineStr">
        <is>
          <t>信访网电的数据分类与23大类的映射关系</t>
        </is>
      </c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</row>
    <row r="3">
      <c r="A3" s="15" t="inlineStr">
        <is>
          <t>ods_6aa69988</t>
        </is>
      </c>
      <c r="B3" s="15" t="n"/>
      <c r="C3" s="15" t="n"/>
      <c r="D3" s="15" t="n"/>
      <c r="E3" s="16">
        <f>HYPERLINK("#'ods_6aa69988'!A1", "ods_cultivated_land_excel_f")</f>
        <v/>
      </c>
      <c r="F3" s="15" t="inlineStr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</row>
    <row r="4">
      <c r="A4" s="15" t="inlineStr">
        <is>
          <t>ods_3fe1f084</t>
        </is>
      </c>
      <c r="B4" s="15" t="n"/>
      <c r="C4" s="15" t="n"/>
      <c r="D4" s="15" t="n"/>
      <c r="E4" s="16">
        <f>HYPERLINK("#'ods_3fe1f084'!A1", "ods_dept_class_map_mm_f")</f>
        <v/>
      </c>
      <c r="F4" s="15" t="inlineStr">
        <is>
          <t>一二级部门名称映射表</t>
        </is>
      </c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</row>
    <row r="5">
      <c r="A5" s="15" t="inlineStr">
        <is>
          <t>ods_cdafbf1b</t>
        </is>
      </c>
      <c r="B5" s="15" t="n"/>
      <c r="C5" s="15" t="n"/>
      <c r="D5" s="15" t="n"/>
      <c r="E5" s="16">
        <f>HYPERLINK("#'ods_cdafbf1b'!A1", "ods_dept_class_map_mm_f_20210726")</f>
        <v/>
      </c>
      <c r="F5" s="15" t="inlineStr">
        <is>
          <t>一二级部门名称映射表</t>
        </is>
      </c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</row>
    <row r="6">
      <c r="A6" s="15" t="inlineStr">
        <is>
          <t>ods_4a036091</t>
        </is>
      </c>
      <c r="B6" s="15" t="n"/>
      <c r="C6" s="15" t="n"/>
      <c r="D6" s="15" t="n"/>
      <c r="E6" s="16">
        <f>HYPERLINK("#'ods_4a036091'!A1", "ods_dsc_da012_items_type_valid_old_jh_yiw_dd_f")</f>
        <v/>
      </c>
      <c r="F6" s="15" t="inlineStr">
        <is>
          <t>省矛调-事项分类信息(省矛调)</t>
        </is>
      </c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</row>
    <row r="7">
      <c r="A7" s="15" t="inlineStr">
        <is>
          <t>ods_f55ad7a2</t>
        </is>
      </c>
      <c r="B7" s="15" t="n"/>
      <c r="C7" s="15" t="n"/>
      <c r="D7" s="15" t="n"/>
      <c r="E7" s="16">
        <f>HYPERLINK("#'ods_f55ad7a2'!A1", "ods_dsc_da012_matter_basic_info_valid_old_jh_yiw_dd_f")</f>
        <v/>
      </c>
      <c r="F7" s="15" t="inlineStr">
        <is>
          <t>省矛调-事项基本信息(省矛调)</t>
        </is>
      </c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</row>
    <row r="8">
      <c r="A8" s="15" t="inlineStr">
        <is>
          <t>ods_7cf97007</t>
        </is>
      </c>
      <c r="B8" s="15" t="n"/>
      <c r="C8" s="15" t="n"/>
      <c r="D8" s="15" t="n"/>
      <c r="E8" s="16">
        <f>HYPERLINK("#'ods_7cf97007'!A1", "ods_dsc_da012_parties_info_valid_old_jh_yiw_dd_f")</f>
        <v/>
      </c>
      <c r="F8" s="15" t="inlineStr">
        <is>
          <t>省矛调-当事人信息(省矛调)</t>
        </is>
      </c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</row>
    <row r="9">
      <c r="A9" s="15" t="inlineStr">
        <is>
          <t>ods_aa5db116</t>
        </is>
      </c>
      <c r="B9" s="15" t="n"/>
      <c r="C9" s="15" t="n"/>
      <c r="D9" s="15" t="n"/>
      <c r="E9" s="16">
        <f>HYPERLINK("#'ods_aa5db116'!A1", "ods_dsc_da012_parties_matter_relation_valid_old_jh_yiw_dd_f")</f>
        <v/>
      </c>
      <c r="F9" s="15" t="inlineStr">
        <is>
          <t>矛调-人员事项关联信息(省矛调)</t>
        </is>
      </c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</row>
    <row r="10">
      <c r="A10" s="15" t="inlineStr">
        <is>
          <t>ods_7166f016</t>
        </is>
      </c>
      <c r="B10" s="15" t="n"/>
      <c r="C10" s="15" t="n"/>
      <c r="D10" s="15" t="n"/>
      <c r="E10" s="16">
        <f>HYPERLINK("#'ods_7166f016'!A1", "ods_dsc_da018_tab1010201_other_valid_old_jh_yiw_dd_f")</f>
        <v/>
      </c>
      <c r="F10" s="15" t="inlineStr">
        <is>
          <t>信访件其他信息(省统一投诉举报平台)</t>
        </is>
      </c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</row>
    <row r="11">
      <c r="A11" s="15" t="inlineStr">
        <is>
          <t>ods_27375c98</t>
        </is>
      </c>
      <c r="B11" s="15" t="n"/>
      <c r="C11" s="15" t="n"/>
      <c r="D11" s="15" t="n"/>
      <c r="E11" s="16">
        <f>HYPERLINK("#'ods_27375c98'!A1", "ods_dsc_da018_tab1010201_valid_old_jh_yiw_dd_f")</f>
        <v/>
      </c>
      <c r="F11" s="15" t="inlineStr">
        <is>
          <t>信访件信息(省统一投诉举报平台)</t>
        </is>
      </c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</row>
    <row r="12">
      <c r="A12" s="15" t="inlineStr">
        <is>
          <t>ods_b6b6948d</t>
        </is>
      </c>
      <c r="B12" s="15" t="n"/>
      <c r="C12" s="15" t="n"/>
      <c r="D12" s="15" t="n"/>
      <c r="E12" s="16">
        <f>HYPERLINK("#'ods_b6b6948d'!A1", "ods_dsc_da018_tab1010202_valid_old_jh_yiw_dd_f")</f>
        <v/>
      </c>
      <c r="F12" s="15" t="inlineStr">
        <is>
          <t>信访人信息(省统一投诉举报平台)</t>
        </is>
      </c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</row>
    <row r="13">
      <c r="A13" s="15" t="inlineStr">
        <is>
          <t>ods_171c1642</t>
        </is>
      </c>
      <c r="B13" s="15" t="n"/>
      <c r="C13" s="15" t="n"/>
      <c r="D13" s="15" t="n"/>
      <c r="E13" s="16">
        <f>HYPERLINK("#'ods_171c1642'!A1", "ods_dsc_da018_tab1010202_zdry_valid_old_jh_yiw_dd_f")</f>
        <v/>
      </c>
      <c r="F13" s="15" t="inlineStr">
        <is>
          <t>信访人重点人员信息(省统一投诉举报平台)</t>
        </is>
      </c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</row>
    <row r="14">
      <c r="A14" s="15" t="inlineStr">
        <is>
          <t>ods_403c0472</t>
        </is>
      </c>
      <c r="B14" s="15" t="n"/>
      <c r="C14" s="15" t="n"/>
      <c r="D14" s="15" t="n"/>
      <c r="E14" s="16">
        <f>HYPERLINK("#'ods_403c0472'!A1", "ods_dsc_da018_tab1010204_valid_old_jh_yiw_dd_f")</f>
        <v/>
      </c>
      <c r="F14" s="15" t="inlineStr">
        <is>
          <t>办理过程信息(省统一投诉举报平台)</t>
        </is>
      </c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</row>
    <row r="15">
      <c r="A15" s="15" t="inlineStr">
        <is>
          <t>ods_5059e888</t>
        </is>
      </c>
      <c r="B15" s="15" t="n"/>
      <c r="C15" s="15" t="n"/>
      <c r="D15" s="15" t="n"/>
      <c r="E15" s="16">
        <f>HYPERLINK("#'ods_5059e888'!A1", "ods_dsc_da018_tab1010307_valid_old_jh_yiw_dd_f")</f>
        <v/>
      </c>
      <c r="F15" s="15" t="inlineStr">
        <is>
          <t>满意度评价信息(省统一投诉举报平台)</t>
        </is>
      </c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</row>
    <row r="16">
      <c r="A16" s="15" t="inlineStr">
        <is>
          <t>ods_da8b90fa</t>
        </is>
      </c>
      <c r="B16" s="15" t="n"/>
      <c r="C16" s="15" t="n"/>
      <c r="D16" s="15" t="n"/>
      <c r="E16" s="16">
        <f>HYPERLINK("#'ods_da8b90fa'!A1", "ods_dsc_da019_tb_tjsyzsxqyhzb_xyzg_valid_old_jh_yiw_dd_f")</f>
        <v/>
      </c>
      <c r="F16" s="15" t="inlineStr">
        <is>
          <t>省发展改革委-统计上严重失信企业信息（国家下发数据）</t>
        </is>
      </c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</row>
    <row r="17">
      <c r="A17" s="15" t="inlineStr">
        <is>
          <t>ods_9ee55c86</t>
        </is>
      </c>
      <c r="B17" s="15" t="n"/>
      <c r="C17" s="15" t="n"/>
      <c r="D17" s="15" t="n"/>
      <c r="E17" s="16">
        <f>HYPERLINK("#'ods_9ee55c86'!A1", "ods_dsc_da019_zdsswfajdsrmd_valid_old_jh_yiw_dd_f")</f>
        <v/>
      </c>
      <c r="F17" s="15" t="inlineStr">
        <is>
          <t>省发展改革委-重大税收违法案件当事人名单信息</t>
        </is>
      </c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</row>
    <row r="18">
      <c r="A18" s="15" t="inlineStr">
        <is>
          <t>ods_a8a08ce7</t>
        </is>
      </c>
      <c r="B18" s="15" t="n"/>
      <c r="C18" s="15" t="n"/>
      <c r="D18" s="15" t="n"/>
      <c r="E18" s="16">
        <f>HYPERLINK("#'ods_a8a08ce7'!A1", "ods_dsc_da040_js_gx_sw_qyeyqsxx_valid_old_jh_yiw_dd_f")</f>
        <v/>
      </c>
      <c r="F18" s="15" t="inlineStr">
        <is>
          <t>省税务局-企业恶意欠税信息</t>
        </is>
      </c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</row>
    <row r="19">
      <c r="A19" s="15" t="inlineStr">
        <is>
          <t>ods_bc43d9d6</t>
        </is>
      </c>
      <c r="B19" s="15" t="n"/>
      <c r="C19" s="15" t="n"/>
      <c r="D19" s="15" t="n"/>
      <c r="E19" s="16">
        <f>HYPERLINK("#'ods_bc43d9d6'!A1", "ods_dsc_da040_js_gx_sw_zdsswfhmd_valid_old_jh_yiw_dd_f")</f>
        <v/>
      </c>
      <c r="F19" s="15" t="inlineStr">
        <is>
          <t>省税务局-税务重大税收违法黑名单信息</t>
        </is>
      </c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</row>
    <row r="20">
      <c r="A20" s="15" t="inlineStr">
        <is>
          <t>ods_65915816</t>
        </is>
      </c>
      <c r="B20" s="15" t="n"/>
      <c r="C20" s="15" t="n"/>
      <c r="D20" s="15" t="n"/>
      <c r="E20" s="16">
        <f>HYPERLINK("#'ods_65915816'!A1", "ods_dsc_da041_hz_ao_opa_detail_valid_old_jh_yiw_dd_f")</f>
        <v/>
      </c>
      <c r="F20" s="15" t="inlineStr">
        <is>
          <t>省市场监督管理局-经营异常名录信息（新）</t>
        </is>
      </c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</row>
    <row r="21">
      <c r="A21" s="15" t="inlineStr">
        <is>
          <t>ods_c9a17174</t>
        </is>
      </c>
      <c r="B21" s="15" t="n"/>
      <c r="C21" s="15" t="n"/>
      <c r="D21" s="15" t="n"/>
      <c r="E21" s="16">
        <f>HYPERLINK("#'ods_c9a17174'!A1", "ods_dsc_da041_hz_e_li_illdisdetail_valid_old_jh_yiw_dd_f")</f>
        <v/>
      </c>
      <c r="F21" s="15" t="inlineStr">
        <is>
          <t>省市场监督管理局-严重违法失信企业名单信息（新）</t>
        </is>
      </c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</row>
    <row r="22">
      <c r="A22" s="15" t="inlineStr">
        <is>
          <t>ods_0a766cb3</t>
        </is>
      </c>
      <c r="B22" s="15" t="n"/>
      <c r="C22" s="15" t="n"/>
      <c r="D22" s="15" t="n"/>
      <c r="E22" s="16">
        <f>HYPERLINK("#'ods_0a766cb3'!A1", "ods_dsc_dazwfw_hj_xzcf_valid_old_jh_yiw_dd_f")</f>
        <v/>
      </c>
      <c r="F22" s="15" t="inlineStr">
        <is>
          <t>省大数据发展管理局-全省双公示行政处罚归集信息（历史）</t>
        </is>
      </c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</row>
    <row r="23">
      <c r="A23" s="15" t="inlineStr">
        <is>
          <t>ods_c917edf7</t>
        </is>
      </c>
      <c r="B23" s="15" t="n"/>
      <c r="C23" s="15" t="n"/>
      <c r="D23" s="15" t="n"/>
      <c r="E23" s="16">
        <f>HYPERLINK("#'ods_c917edf7'!A1", "ods_focus_on_place_information_dd_i")</f>
        <v/>
      </c>
      <c r="F23" s="15" t="inlineStr">
        <is>
          <t>重点场所信息Excel表</t>
        </is>
      </c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</row>
    <row r="24">
      <c r="A24" s="15" t="inlineStr">
        <is>
          <t>ods_a359780a</t>
        </is>
      </c>
      <c r="B24" s="15" t="n"/>
      <c r="C24" s="15" t="n"/>
      <c r="D24" s="15" t="n"/>
      <c r="E24" s="16">
        <f>HYPERLINK("#'ods_a359780a'!A1", "ods_four_platform_96150_dimension_dd_f")</f>
        <v/>
      </c>
      <c r="F24" s="15" t="inlineStr">
        <is>
          <t>四平台映射96150维表</t>
        </is>
      </c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</row>
    <row r="25">
      <c r="A25" s="15" t="inlineStr">
        <is>
          <t>ods_e9e792d9</t>
        </is>
      </c>
      <c r="B25" s="15" t="n"/>
      <c r="C25" s="15" t="n"/>
      <c r="D25" s="15" t="n"/>
      <c r="E25" s="16">
        <f>HYPERLINK("#'ods_e9e792d9'!A1", "ods_four_platform_event_dd_i")</f>
        <v/>
      </c>
      <c r="F25" s="15" t="inlineStr">
        <is>
          <t>四平台事件ods_Excel表</t>
        </is>
      </c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</row>
    <row r="26">
      <c r="A26" s="15" t="inlineStr">
        <is>
          <t>ods_cb2df7cd</t>
        </is>
      </c>
      <c r="B26" s="15" t="n"/>
      <c r="C26" s="15" t="n"/>
      <c r="D26" s="15" t="n"/>
      <c r="E26" s="16">
        <f>HYPERLINK("#'ods_cb2df7cd'!A1", "ods_four_platform_event_dd_i_02_18_tmp")</f>
        <v/>
      </c>
      <c r="F26" s="15" t="inlineStr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</row>
    <row r="27">
      <c r="A27" s="15" t="inlineStr">
        <is>
          <t>ods_a151383e</t>
        </is>
      </c>
      <c r="B27" s="15" t="n"/>
      <c r="C27" s="15" t="n"/>
      <c r="D27" s="15" t="n"/>
      <c r="E27" s="16">
        <f>HYPERLINK("#'ods_a151383e'!A1", "ods_four_platform_event_dd_i_03_22_base_last")</f>
        <v/>
      </c>
      <c r="F27" s="15" t="inlineStr">
        <is>
          <t>四平台事件ods_Excel表</t>
        </is>
      </c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</row>
    <row r="28">
      <c r="A28" s="15" t="inlineStr">
        <is>
          <t>ods_dec009f5</t>
        </is>
      </c>
      <c r="B28" s="15" t="n"/>
      <c r="C28" s="15" t="n"/>
      <c r="D28" s="15" t="n"/>
      <c r="E28" s="16">
        <f>HYPERLINK("#'ods_dec009f5'!A1", "ods_four_platform_event_dd_i_05_26_tmp")</f>
        <v/>
      </c>
      <c r="F28" s="15" t="inlineStr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</row>
    <row r="29">
      <c r="A29" s="15" t="inlineStr">
        <is>
          <t>ods_5893e3fd</t>
        </is>
      </c>
      <c r="B29" s="15" t="n"/>
      <c r="C29" s="15" t="n"/>
      <c r="D29" s="15" t="n"/>
      <c r="E29" s="16">
        <f>HYPERLINK("#'ods_5893e3fd'!A1", "ods_four_platform_event_dd_i_11_09")</f>
        <v/>
      </c>
      <c r="F29" s="15" t="inlineStr">
        <is>
          <t>四平台事件Excel表</t>
        </is>
      </c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</row>
    <row r="30">
      <c r="A30" s="15" t="inlineStr">
        <is>
          <t>ods_0a3432f7</t>
        </is>
      </c>
      <c r="B30" s="15" t="n"/>
      <c r="C30" s="15" t="n"/>
      <c r="D30" s="15" t="n"/>
      <c r="E30" s="16">
        <f>HYPERLINK("#'ods_0a3432f7'!A1", "ods_four_platform_event_dd_i_11_09_old")</f>
        <v/>
      </c>
      <c r="F30" s="15" t="inlineStr">
        <is>
          <t>四平台事件Excel表</t>
        </is>
      </c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</row>
    <row r="31">
      <c r="A31" s="15" t="inlineStr">
        <is>
          <t>ods_5a0b10a2</t>
        </is>
      </c>
      <c r="B31" s="15" t="n"/>
      <c r="C31" s="15" t="n"/>
      <c r="D31" s="15" t="n"/>
      <c r="E31" s="16">
        <f>HYPERLINK("#'ods_5a0b10a2'!A1", "ods_four_platform_event_dd_i_12_07")</f>
        <v/>
      </c>
      <c r="F31" s="15" t="inlineStr">
        <is>
          <t>四平台事件Excel表</t>
        </is>
      </c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</row>
    <row r="32">
      <c r="A32" s="15" t="inlineStr">
        <is>
          <t>ods_1e570897</t>
        </is>
      </c>
      <c r="B32" s="15" t="n"/>
      <c r="C32" s="15" t="n"/>
      <c r="D32" s="15" t="n"/>
      <c r="E32" s="16">
        <f>HYPERLINK("#'ods_1e570897'!A1", "ods_four_platform_event_dd_i_20211013")</f>
        <v/>
      </c>
      <c r="F32" s="15" t="inlineStr">
        <is>
          <t>四平台事件Excel表</t>
        </is>
      </c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</row>
    <row r="33">
      <c r="A33" s="15" t="inlineStr">
        <is>
          <t>ods_a1c906cd</t>
        </is>
      </c>
      <c r="B33" s="15" t="n"/>
      <c r="C33" s="15" t="n"/>
      <c r="D33" s="15" t="n"/>
      <c r="E33" s="16">
        <f>HYPERLINK("#'ods_a1c906cd'!A1", "ods_four_platform_event_dd_i_21_12")</f>
        <v/>
      </c>
      <c r="F33" s="15" t="inlineStr">
        <is>
          <t>四平台事件Excel表</t>
        </is>
      </c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</row>
    <row r="34">
      <c r="A34" s="15" t="inlineStr">
        <is>
          <t>ods_ea20defd</t>
        </is>
      </c>
      <c r="B34" s="15" t="n"/>
      <c r="C34" s="15" t="n"/>
      <c r="D34" s="15" t="n"/>
      <c r="E34" s="16">
        <f>HYPERLINK("#'ods_ea20defd'!A1", "ods_four_platform_event_dd_i_add")</f>
        <v/>
      </c>
      <c r="F34" s="15" t="inlineStr">
        <is>
          <t>四平台事件Excel表</t>
        </is>
      </c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</row>
    <row r="35">
      <c r="A35" s="15" t="inlineStr">
        <is>
          <t>ods_e59569d6</t>
        </is>
      </c>
      <c r="B35" s="15" t="n"/>
      <c r="C35" s="15" t="n"/>
      <c r="D35" s="15" t="n"/>
      <c r="E35" s="16">
        <f>HYPERLINK("#'ods_e59569d6'!A1", "ods_four_platform_event_dd_i_base")</f>
        <v/>
      </c>
      <c r="F35" s="15" t="inlineStr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</row>
    <row r="36">
      <c r="A36" s="15" t="inlineStr">
        <is>
          <t>ods_c2d38171</t>
        </is>
      </c>
      <c r="B36" s="15" t="n"/>
      <c r="C36" s="15" t="n"/>
      <c r="D36" s="15" t="n"/>
      <c r="E36" s="16">
        <f>HYPERLINK("#'ods_c2d38171'!A1", "ods_four_platform_event_dd_i_groupby")</f>
        <v/>
      </c>
      <c r="F36" s="15" t="inlineStr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</row>
    <row r="37">
      <c r="A37" s="15" t="inlineStr">
        <is>
          <t>ods_fcdc3656</t>
        </is>
      </c>
      <c r="B37" s="15" t="n"/>
      <c r="C37" s="15" t="n"/>
      <c r="D37" s="15" t="n"/>
      <c r="E37" s="16">
        <f>HYPERLINK("#'ods_fcdc3656'!A1", "ods_four_platform_event_dd_i_nine_month")</f>
        <v/>
      </c>
      <c r="F37" s="15" t="inlineStr">
        <is>
          <t>四平台事件Excel表</t>
        </is>
      </c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</row>
    <row r="38">
      <c r="A38" s="15" t="inlineStr">
        <is>
          <t>ods_ac7c02af</t>
        </is>
      </c>
      <c r="B38" s="15" t="n"/>
      <c r="C38" s="15" t="n"/>
      <c r="D38" s="15" t="n"/>
      <c r="E38" s="16">
        <f>HYPERLINK("#'ods_ac7c02af'!A1", "ods_four_platform_event_dd_i_tmp")</f>
        <v/>
      </c>
      <c r="F38" s="15" t="inlineStr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</row>
    <row r="39">
      <c r="A39" s="15" t="inlineStr">
        <is>
          <t>ods_7d2b9b14</t>
        </is>
      </c>
      <c r="B39" s="15" t="n"/>
      <c r="C39" s="15" t="n"/>
      <c r="D39" s="15" t="n"/>
      <c r="E39" s="16">
        <f>HYPERLINK("#'ods_7d2b9b14'!A1", "ods_four_platform_event_dd_i_union")</f>
        <v/>
      </c>
      <c r="F39" s="15" t="inlineStr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</row>
    <row r="40">
      <c r="A40" s="15" t="inlineStr">
        <is>
          <t>ods_29e558ce</t>
        </is>
      </c>
      <c r="B40" s="15" t="n"/>
      <c r="C40" s="15" t="n"/>
      <c r="D40" s="15" t="n"/>
      <c r="E40" s="16">
        <f>HYPERLINK("#'ods_29e558ce'!A1", "ods_four_platform_event_dd_i_zyx")</f>
        <v/>
      </c>
      <c r="F40" s="15" t="inlineStr">
        <is>
          <t>四平台事件Excel表</t>
        </is>
      </c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</row>
    <row r="41">
      <c r="A41" s="15" t="inlineStr">
        <is>
          <t>ods_27fbee42</t>
        </is>
      </c>
      <c r="B41" s="15" t="n"/>
      <c r="C41" s="15" t="n"/>
      <c r="D41" s="15" t="n"/>
      <c r="E41" s="16">
        <f>HYPERLINK("#'ods_27fbee42'!A1", "ods_four_platform_event_dd_i_zyx_01_06")</f>
        <v/>
      </c>
      <c r="F41" s="15" t="inlineStr">
        <is>
          <t>四平台事件Excel表</t>
        </is>
      </c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</row>
    <row r="42">
      <c r="A42" s="15" t="inlineStr">
        <is>
          <t>ods_23e133de</t>
        </is>
      </c>
      <c r="B42" s="15" t="n"/>
      <c r="C42" s="15" t="n"/>
      <c r="D42" s="15" t="n"/>
      <c r="E42" s="16">
        <f>HYPERLINK("#'ods_23e133de'!A1", "ods_four_platform_event_dd_i_zyx_02_18")</f>
        <v/>
      </c>
      <c r="F42" s="15" t="inlineStr">
        <is>
          <t>四平台事件Excel表</t>
        </is>
      </c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</row>
    <row r="43">
      <c r="A43" s="15" t="inlineStr">
        <is>
          <t>ods_6f70cd70</t>
        </is>
      </c>
      <c r="B43" s="15" t="n"/>
      <c r="C43" s="15" t="n"/>
      <c r="D43" s="15" t="n"/>
      <c r="E43" s="16">
        <f>HYPERLINK("#'ods_6f70cd70'!A1", "ods_four_platform_event_dd_i_zyx_03_22")</f>
        <v/>
      </c>
      <c r="F43" s="15" t="inlineStr">
        <is>
          <t>四平台事件Excel表</t>
        </is>
      </c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</row>
    <row r="44">
      <c r="A44" s="15" t="inlineStr">
        <is>
          <t>ods_f63a3afe</t>
        </is>
      </c>
      <c r="B44" s="15" t="n"/>
      <c r="C44" s="15" t="n"/>
      <c r="D44" s="15" t="n"/>
      <c r="E44" s="16">
        <f>HYPERLINK("#'ods_f63a3afe'!A1", "ods_four_platform_event_dd_i_zyx_05_26")</f>
        <v/>
      </c>
      <c r="F44" s="15" t="inlineStr">
        <is>
          <t>四平台事件Excel表</t>
        </is>
      </c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</row>
    <row r="45">
      <c r="A45" s="15" t="inlineStr">
        <is>
          <t>ods_c09f1291</t>
        </is>
      </c>
      <c r="B45" s="15" t="n"/>
      <c r="C45" s="15" t="n"/>
      <c r="D45" s="15" t="n"/>
      <c r="E45" s="16">
        <f>HYPERLINK("#'ods_c09f1291'!A1", "ods_four_platform_ii_dimension_dd_f")</f>
        <v/>
      </c>
      <c r="F45" s="15" t="inlineStr">
        <is>
          <t>四平台映射II维表</t>
        </is>
      </c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</row>
    <row r="46">
      <c r="A46" s="15" t="inlineStr">
        <is>
          <t>ods_1329266d</t>
        </is>
      </c>
      <c r="B46" s="15" t="n"/>
      <c r="C46" s="15" t="n"/>
      <c r="D46" s="15" t="n"/>
      <c r="E46" s="16">
        <f>HYPERLINK("#'ods_1329266d'!A1", "ods_four_platform_ii_dimension_dd_f_last")</f>
        <v/>
      </c>
      <c r="F46" s="15" t="inlineStr">
        <is>
          <t>四平台映射II维表</t>
        </is>
      </c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</row>
    <row r="47">
      <c r="A47" s="15" t="inlineStr">
        <is>
          <t>ods_ea5b607f</t>
        </is>
      </c>
      <c r="B47" s="15" t="n"/>
      <c r="C47" s="15" t="n"/>
      <c r="D47" s="15" t="n"/>
      <c r="E47" s="16">
        <f>HYPERLINK("#'ods_ea5b607f'!A1", "ods_gauge_updown_dd_i")</f>
        <v/>
      </c>
      <c r="F47" s="15" t="inlineStr">
        <is>
          <t>规上规下表</t>
        </is>
      </c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</row>
    <row r="48">
      <c r="A48" s="15" t="inlineStr">
        <is>
          <t>ods_16e472b5</t>
        </is>
      </c>
      <c r="B48" s="15" t="n"/>
      <c r="C48" s="15" t="n"/>
      <c r="D48" s="15" t="n"/>
      <c r="E48" s="16">
        <f>HYPERLINK("#'ods_16e472b5'!A1", "ods_letters_old_family_yy_i")</f>
        <v/>
      </c>
      <c r="F48" s="15" t="inlineStr">
        <is>
          <t>信访老户表</t>
        </is>
      </c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</row>
    <row r="49">
      <c r="A49" s="15" t="inlineStr">
        <is>
          <t>ods_6c273062</t>
        </is>
      </c>
      <c r="B49" s="15" t="n"/>
      <c r="C49" s="15" t="n"/>
      <c r="D49" s="15" t="n"/>
      <c r="E49" s="16">
        <f>HYPERLINK("#'ods_6c273062'!A1", "ods_mt_aa10_dd_f")</f>
        <v/>
      </c>
      <c r="F49" s="15" t="inlineStr">
        <is>
          <t>业务参数表</t>
        </is>
      </c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</row>
    <row r="50">
      <c r="A50" s="15" t="inlineStr">
        <is>
          <t>ods_e2133db1</t>
        </is>
      </c>
      <c r="B50" s="15" t="n"/>
      <c r="C50" s="15" t="n"/>
      <c r="D50" s="15" t="n"/>
      <c r="E50" s="16">
        <f>HYPERLINK("#'ods_e2133db1'!A1", "ods_mt_tab1010601_dd_f")</f>
        <v/>
      </c>
      <c r="F50" s="15" t="inlineStr">
        <is>
          <t>信访超市预处理表</t>
        </is>
      </c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</row>
    <row r="51">
      <c r="A51" s="15" t="inlineStr">
        <is>
          <t>ods_a7286f8c</t>
        </is>
      </c>
      <c r="B51" s="15" t="n"/>
      <c r="C51" s="15" t="n"/>
      <c r="D51" s="15" t="n"/>
      <c r="E51" s="16">
        <f>HYPERLINK("#'ods_a7286f8c'!A1", "ods_mt_tab1010601b_dd_f")</f>
        <v/>
      </c>
      <c r="F51" s="15" t="inlineStr">
        <is>
          <t>信访超市预处理附加表</t>
        </is>
      </c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</row>
    <row r="52">
      <c r="A52" s="15" t="inlineStr">
        <is>
          <t>ods_20b37183</t>
        </is>
      </c>
      <c r="B52" s="15" t="n"/>
      <c r="C52" s="15" t="n"/>
      <c r="D52" s="15" t="n"/>
      <c r="E52" s="16">
        <f>HYPERLINK("#'ods_20b37183'!A1", "ods_mt_tab1010602_dd_f")</f>
        <v/>
      </c>
      <c r="F52" s="15" t="inlineStr">
        <is>
          <t>信访超市信访人表</t>
        </is>
      </c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</row>
    <row r="53">
      <c r="A53" s="15" t="inlineStr">
        <is>
          <t>ods_cbd81276</t>
        </is>
      </c>
      <c r="B53" s="15" t="n"/>
      <c r="C53" s="15" t="n"/>
      <c r="D53" s="15" t="n"/>
      <c r="E53" s="16">
        <f>HYPERLINK("#'ods_cbd81276'!A1", "ods_mt_tab1010604_dd_f")</f>
        <v/>
      </c>
      <c r="F53" s="15" t="inlineStr">
        <is>
          <t>信访超市办理过程表</t>
        </is>
      </c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</row>
    <row r="54">
      <c r="A54" s="15" t="inlineStr">
        <is>
          <t>ods_b78d204e</t>
        </is>
      </c>
      <c r="B54" s="15" t="n"/>
      <c r="C54" s="15" t="n"/>
      <c r="D54" s="15" t="n"/>
      <c r="E54" s="16">
        <f>HYPERLINK("#'ods_b78d204e'!A1", "ods_mt_tab1010608_dd_f")</f>
        <v/>
      </c>
      <c r="F54" s="15" t="inlineStr">
        <is>
          <t>业务操作日志表</t>
        </is>
      </c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</row>
    <row r="55">
      <c r="A55" s="15" t="inlineStr">
        <is>
          <t>ods_b62353aa</t>
        </is>
      </c>
      <c r="B55" s="15" t="n"/>
      <c r="C55" s="15" t="n"/>
      <c r="D55" s="15" t="n"/>
      <c r="E55" s="16">
        <f>HYPERLINK("#'ods_b62353aa'!A1", "ods_mt_tab1010609_dd_f")</f>
        <v/>
      </c>
      <c r="F55" s="15" t="inlineStr">
        <is>
          <t>信访超市信访人信访事项关联表</t>
        </is>
      </c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</row>
    <row r="56">
      <c r="A56" s="15" t="inlineStr">
        <is>
          <t>ods_74e0e7ac</t>
        </is>
      </c>
      <c r="B56" s="15" t="n"/>
      <c r="C56" s="15" t="n"/>
      <c r="D56" s="15" t="n"/>
      <c r="E56" s="16">
        <f>HYPERLINK("#'ods_74e0e7ac'!A1", "ods_mt_tab3_dd_f")</f>
        <v/>
      </c>
      <c r="F56" s="15" t="inlineStr">
        <is>
          <t>行政区划及属地表</t>
        </is>
      </c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</row>
    <row r="57">
      <c r="A57" s="15" t="inlineStr">
        <is>
          <t>ods_f1423ebc</t>
        </is>
      </c>
      <c r="B57" s="15" t="n"/>
      <c r="C57" s="15" t="n"/>
      <c r="D57" s="15" t="n"/>
      <c r="E57" s="16">
        <f>HYPERLINK("#'ods_f1423ebc'!A1", "ods_mt_tab48_dd_f")</f>
        <v/>
      </c>
      <c r="F57" s="15" t="inlineStr">
        <is>
          <t>内容分类表</t>
        </is>
      </c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</row>
    <row r="58">
      <c r="A58" s="15" t="inlineStr">
        <is>
          <t>ods_4fad834f</t>
        </is>
      </c>
      <c r="B58" s="15" t="n"/>
      <c r="C58" s="15" t="n"/>
      <c r="D58" s="15" t="n"/>
      <c r="E58" s="16">
        <f>HYPERLINK("#'ods_4fad834f'!A1", "ods_mt_tab61_dd_f")</f>
        <v/>
      </c>
      <c r="F58" s="15" t="inlineStr">
        <is>
          <t>事项类别表</t>
        </is>
      </c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</row>
    <row r="59">
      <c r="A59" s="15" t="inlineStr">
        <is>
          <t>ods_e7988ee8</t>
        </is>
      </c>
      <c r="B59" s="15" t="n"/>
      <c r="C59" s="15" t="n"/>
      <c r="D59" s="15" t="n"/>
      <c r="E59" s="16">
        <f>HYPERLINK("#'ods_e7988ee8'!A1", "ods_mt_tab62_dd_f")</f>
        <v/>
      </c>
      <c r="F59" s="15" t="inlineStr">
        <is>
          <t>事项类别人员关系表</t>
        </is>
      </c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</row>
    <row r="60">
      <c r="A60" s="15" t="inlineStr">
        <is>
          <t>ods_74bbd4f4</t>
        </is>
      </c>
      <c r="B60" s="15" t="n"/>
      <c r="C60" s="15" t="n"/>
      <c r="D60" s="15" t="n"/>
      <c r="E60" s="16">
        <f>HYPERLINK("#'ods_74bbd4f4'!A1", "ods_overseas_personnel_excel_f")</f>
        <v/>
      </c>
      <c r="F60" s="15" t="inlineStr">
        <is>
          <t>境外人员数据Excel表</t>
        </is>
      </c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</row>
    <row r="61">
      <c r="A61" s="15" t="inlineStr">
        <is>
          <t>ods_5a9200e8</t>
        </is>
      </c>
      <c r="B61" s="15" t="n"/>
      <c r="C61" s="15" t="n"/>
      <c r="D61" s="15" t="n"/>
      <c r="E61" s="16">
        <f>HYPERLINK("#'ods_5a9200e8'!A1", "ods_provincal_urvey_data_f")</f>
        <v/>
      </c>
      <c r="F61" s="15" t="inlineStr">
        <is>
          <t>省矛调事件数据--静态表</t>
        </is>
      </c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</row>
    <row r="62">
      <c r="A62" s="15" t="inlineStr">
        <is>
          <t>ods_6eaa8156</t>
        </is>
      </c>
      <c r="B62" s="15" t="n"/>
      <c r="C62" s="15" t="n"/>
      <c r="D62" s="15" t="n"/>
      <c r="E62" s="16">
        <f>HYPERLINK("#'ods_6eaa8156'!A1", "ods_provincal_urvey_data_f_before_20210910")</f>
        <v/>
      </c>
      <c r="F62" s="15" t="inlineStr">
        <is>
          <t>省矛调事件数据--静态表</t>
        </is>
      </c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</row>
    <row r="63">
      <c r="A63" s="15" t="inlineStr">
        <is>
          <t>ods_9d557242</t>
        </is>
      </c>
      <c r="B63" s="15" t="n"/>
      <c r="C63" s="15" t="n"/>
      <c r="D63" s="15" t="n"/>
      <c r="E63" s="16">
        <f>HYPERLINK("#'ods_9d557242'!A1", "ods_province_people_society_dd_i")</f>
        <v/>
      </c>
      <c r="F63" s="15" t="inlineStr">
        <is>
          <t>静态省人设一体化数据Excel表</t>
        </is>
      </c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</row>
    <row r="64">
      <c r="A64" s="15" t="inlineStr">
        <is>
          <t>ods_5a895799</t>
        </is>
      </c>
      <c r="B64" s="15" t="n"/>
      <c r="C64" s="15" t="n"/>
      <c r="D64" s="15" t="n"/>
      <c r="E64" s="16">
        <f>HYPERLINK("#'ods_5a895799'!A1", "ods_province_people_society_dd_i_05_30")</f>
        <v/>
      </c>
      <c r="F64" s="15" t="inlineStr">
        <is>
          <t>静态省人设一体化数据Excel表</t>
        </is>
      </c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</row>
    <row r="65">
      <c r="A65" s="15" t="inlineStr">
        <is>
          <t>ods_907f0831</t>
        </is>
      </c>
      <c r="B65" s="15" t="n"/>
      <c r="C65" s="15" t="n"/>
      <c r="D65" s="15" t="n"/>
      <c r="E65" s="16">
        <f>HYPERLINK("#'ods_907f0831'!A1", "ods_province_people_society_dd_i_05_30_old")</f>
        <v/>
      </c>
      <c r="F65" s="15" t="inlineStr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</row>
    <row r="66">
      <c r="A66" s="15" t="inlineStr">
        <is>
          <t>ods_212d5a29</t>
        </is>
      </c>
      <c r="B66" s="15" t="n"/>
      <c r="C66" s="15" t="n"/>
      <c r="D66" s="15" t="n"/>
      <c r="E66" s="16">
        <f>HYPERLINK("#'ods_212d5a29'!A1", "ods_province_people_society_dd_i_add")</f>
        <v/>
      </c>
      <c r="F66" s="15" t="inlineStr">
        <is>
          <t>静态省人设一体化数据Excel表</t>
        </is>
      </c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</row>
    <row r="67">
      <c r="A67" s="15" t="inlineStr">
        <is>
          <t>ods_df60c30e</t>
        </is>
      </c>
      <c r="B67" s="15" t="n"/>
      <c r="C67" s="15" t="n"/>
      <c r="D67" s="15" t="n"/>
      <c r="E67" s="16">
        <f>HYPERLINK("#'ods_df60c30e'!A1", "ods_province_people_society_dd_i_last_add")</f>
        <v/>
      </c>
      <c r="F67" s="15" t="inlineStr">
        <is>
          <t>静态省人设一体化数据Excel表</t>
        </is>
      </c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</row>
    <row r="68">
      <c r="A68" s="15" t="inlineStr">
        <is>
          <t>ods_5256b24e</t>
        </is>
      </c>
      <c r="B68" s="15" t="n"/>
      <c r="C68" s="15" t="n"/>
      <c r="D68" s="15" t="n"/>
      <c r="E68" s="16">
        <f>HYPERLINK("#'ods_5256b24e'!A1", "ods_province_people_society_dd_i_old")</f>
        <v/>
      </c>
      <c r="F68" s="15" t="inlineStr">
        <is>
          <t>静态省人设一体化数据Excel表</t>
        </is>
      </c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</row>
    <row r="69">
      <c r="A69" s="15" t="inlineStr">
        <is>
          <t>ods_6a21191c</t>
        </is>
      </c>
      <c r="B69" s="15" t="n"/>
      <c r="C69" s="15" t="n"/>
      <c r="D69" s="15" t="n"/>
      <c r="E69" s="16">
        <f>HYPERLINK("#'ods_6a21191c'!A1", "ods_province_people_society_dd_i_test")</f>
        <v/>
      </c>
      <c r="F69" s="15" t="inlineStr">
        <is>
          <t>静态省人设一体化数据Excel表</t>
        </is>
      </c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</row>
    <row r="70">
      <c r="A70" s="15" t="inlineStr">
        <is>
          <t>ods_86991091</t>
        </is>
      </c>
      <c r="B70" s="15" t="n"/>
      <c r="C70" s="15" t="n"/>
      <c r="D70" s="15" t="n"/>
      <c r="E70" s="16">
        <f>HYPERLINK("#'ods_86991091'!A1", "ods_province_people_society_dd_i_update")</f>
        <v/>
      </c>
      <c r="F70" s="15" t="inlineStr">
        <is>
          <t>静态省人设一体化数据Excel表</t>
        </is>
      </c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</row>
    <row r="71">
      <c r="A71" s="15" t="inlineStr">
        <is>
          <t>ods_bd42779e</t>
        </is>
      </c>
      <c r="B71" s="15" t="n"/>
      <c r="C71" s="15" t="n"/>
      <c r="D71" s="15" t="n"/>
      <c r="E71" s="16">
        <f>HYPERLINK("#'ods_bd42779e'!A1", "ods_province_people_society_dd_i_zyx")</f>
        <v/>
      </c>
      <c r="F71" s="15" t="inlineStr">
        <is>
          <t>静态省人设一体化数据Excel表</t>
        </is>
      </c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</row>
    <row r="72">
      <c r="A72" s="15" t="inlineStr">
        <is>
          <t>ods_16c426de</t>
        </is>
      </c>
      <c r="B72" s="15" t="n"/>
      <c r="C72" s="15" t="n"/>
      <c r="D72" s="15" t="n"/>
      <c r="E72" s="16">
        <f>HYPERLINK("#'ods_16c426de'!A1", "ods_provnc_unifd_category_map_dd_f")</f>
        <v/>
      </c>
      <c r="F72" s="15" t="inlineStr">
        <is>
          <t>96150和浙里访的匹配关系</t>
        </is>
      </c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</row>
    <row r="73">
      <c r="A73" s="15" t="inlineStr">
        <is>
          <t>ods_a3a42936</t>
        </is>
      </c>
      <c r="B73" s="15" t="n"/>
      <c r="C73" s="15" t="n"/>
      <c r="D73" s="15" t="n"/>
      <c r="E73" s="16">
        <f>HYPERLINK("#'ods_a3a42936'!A1", "ods_provnc_unifd_complt_platform_dd_f")</f>
        <v/>
      </c>
      <c r="F73" s="15" t="inlineStr">
        <is>
          <t>省统一投诉举报平台-静态数据</t>
        </is>
      </c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</row>
    <row r="74">
      <c r="A74" s="15" t="inlineStr">
        <is>
          <t>ods_fc874dc0</t>
        </is>
      </c>
      <c r="B74" s="15" t="n"/>
      <c r="C74" s="15" t="n"/>
      <c r="D74" s="15" t="n"/>
      <c r="E74" s="16">
        <f>HYPERLINK("#'ods_fc874dc0'!A1", "ods_provnc_unifd_id_map_dd_f")</f>
        <v/>
      </c>
      <c r="F74" s="15" t="inlineStr">
        <is>
          <t>96150和浙里访的匹配关系</t>
        </is>
      </c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</row>
    <row r="75">
      <c r="A75" s="15" t="inlineStr">
        <is>
          <t>ods_a3a1e8fb</t>
        </is>
      </c>
      <c r="B75" s="15" t="n"/>
      <c r="C75" s="15" t="n"/>
      <c r="D75" s="15" t="n"/>
      <c r="E75" s="16">
        <f>HYPERLINK("#'ods_a3a1e8fb'!A1", "ods_safety_statistics_f")</f>
        <v/>
      </c>
      <c r="F75" s="15" t="inlineStr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</row>
    <row r="76">
      <c r="A76" s="15" t="inlineStr">
        <is>
          <t>ods_86282160</t>
        </is>
      </c>
      <c r="B76" s="15" t="n"/>
      <c r="C76" s="15" t="n"/>
      <c r="D76" s="15" t="n"/>
      <c r="E76" s="16">
        <f>HYPERLINK("#'ods_86282160'!A1", "ods_two_problem_visits_yy_f")</f>
        <v/>
      </c>
      <c r="F76" s="15" t="inlineStr">
        <is>
          <t>两问大走访ods表</t>
        </is>
      </c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</row>
    <row r="77">
      <c r="A77" s="15" t="inlineStr">
        <is>
          <t>ods_b2f56869</t>
        </is>
      </c>
      <c r="B77" s="15" t="n"/>
      <c r="C77" s="15" t="n"/>
      <c r="D77" s="15" t="n"/>
      <c r="E77" s="16">
        <f>HYPERLINK("#'ods_b2f56869'!A1", "ods_warning_four_platform_key_person_yy_i")</f>
        <v/>
      </c>
      <c r="F77" s="15" t="inlineStr">
        <is>
          <t>四平台重点人员</t>
        </is>
      </c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</row>
    <row r="78">
      <c r="A78" s="15" t="inlineStr">
        <is>
          <t>ods_380bf166</t>
        </is>
      </c>
      <c r="B78" s="15" t="n"/>
      <c r="C78" s="15" t="n"/>
      <c r="D78" s="15" t="n"/>
      <c r="E78" s="16">
        <f>HYPERLINK("#'ods_380bf166'!A1", "ods_warning_untrustworthy_natural_person_yy_i")</f>
        <v/>
      </c>
      <c r="F78" s="15" t="inlineStr">
        <is>
          <t>失信自然人</t>
        </is>
      </c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</row>
    <row r="79">
      <c r="A79" s="15" t="inlineStr">
        <is>
          <t>ods_56b6f37c</t>
        </is>
      </c>
      <c r="B79" s="15" t="n"/>
      <c r="C79" s="15" t="n"/>
      <c r="D79" s="15" t="n"/>
      <c r="E79" s="16">
        <f>HYPERLINK("#'ods_56b6f37c'!A1", "ods_yw_bm_hy_dd_f")</f>
        <v/>
      </c>
      <c r="F79" s="15" t="inlineStr">
        <is>
          <t>企业行业信息维表</t>
        </is>
      </c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</row>
    <row r="80">
      <c r="A80" s="15" t="inlineStr">
        <is>
          <t>ods_dc9899f1</t>
        </is>
      </c>
      <c r="B80" s="15" t="n"/>
      <c r="C80" s="15" t="n"/>
      <c r="D80" s="15" t="n"/>
      <c r="E80" s="16">
        <f>HYPERLINK("#'ods_dc9899f1'!A1", "ods_yw_bm_qydl_dd_f")</f>
        <v/>
      </c>
      <c r="F80" s="15" t="inlineStr">
        <is>
          <t>企业大类信息维表</t>
        </is>
      </c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</row>
    <row r="81">
      <c r="A81" s="15" t="inlineStr">
        <is>
          <t>ods_344dce16</t>
        </is>
      </c>
      <c r="B81" s="15" t="n"/>
      <c r="C81" s="15" t="n"/>
      <c r="D81" s="15" t="n"/>
      <c r="E81" s="16">
        <f>HYPERLINK("#'ods_344dce16'!A1", "ods_yw_bm_qylx_dd_f")</f>
        <v/>
      </c>
      <c r="F81" s="15" t="inlineStr">
        <is>
          <t>企业类型信息维表</t>
        </is>
      </c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</row>
    <row r="82">
      <c r="A82" s="15" t="inlineStr">
        <is>
          <t>ods_c62248a6</t>
        </is>
      </c>
      <c r="B82" s="15" t="n"/>
      <c r="C82" s="15" t="n"/>
      <c r="D82" s="15" t="n"/>
      <c r="E82" s="16">
        <f>HYPERLINK("#'ods_c62248a6'!A1", "ods_yw_czj_blxx_dd_i")</f>
        <v/>
      </c>
      <c r="F82" s="15" t="inlineStr">
        <is>
          <t>（企业、其他组织）财政局不良信息</t>
        </is>
      </c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</row>
    <row r="83">
      <c r="A83" s="15" t="inlineStr">
        <is>
          <t>ods_8c9c1cc3</t>
        </is>
      </c>
      <c r="B83" s="15" t="n"/>
      <c r="C83" s="15" t="n"/>
      <c r="D83" s="15" t="n"/>
      <c r="E83" s="16">
        <f>HYPERLINK("#'ods_8c9c1cc3'!A1", "ods_yw_event_event_dd_i")</f>
        <v/>
      </c>
      <c r="F83" s="15" t="inlineStr">
        <is>
          <t>96150事件详情表</t>
        </is>
      </c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</row>
    <row r="84">
      <c r="A84" s="15" t="inlineStr">
        <is>
          <t>ods_79615fe4</t>
        </is>
      </c>
      <c r="B84" s="15" t="n"/>
      <c r="C84" s="15" t="n"/>
      <c r="D84" s="15" t="n"/>
      <c r="E84" s="16">
        <f>HYPERLINK("#'ods_79615fe4'!A1", "ods_yw_event_eventlog_dd_f")</f>
        <v/>
      </c>
      <c r="F84" s="15" t="inlineStr">
        <is>
          <t>日志表</t>
        </is>
      </c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</row>
    <row r="85">
      <c r="A85" s="15" t="inlineStr">
        <is>
          <t>ods_d58e9808</t>
        </is>
      </c>
      <c r="B85" s="15" t="n"/>
      <c r="C85" s="15" t="n"/>
      <c r="D85" s="15" t="n"/>
      <c r="E85" s="16">
        <f>HYPERLINK("#'ods_d58e9808'!A1", "ods_yw_event_hw_sms_dd_f")</f>
        <v/>
      </c>
      <c r="F85" s="15" t="inlineStr">
        <is>
          <t>满意度调查短信</t>
        </is>
      </c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</row>
    <row r="86">
      <c r="A86" s="15" t="inlineStr">
        <is>
          <t>ods_2cd30efa</t>
        </is>
      </c>
      <c r="B86" s="15" t="n"/>
      <c r="C86" s="15" t="n"/>
      <c r="D86" s="15" t="n"/>
      <c r="E86" s="16">
        <f>HYPERLINK("#'ods_2cd30efa'!A1", "ods_yw_event_recdeal_dept_dd_f")</f>
        <v/>
      </c>
      <c r="F86" s="15" t="inlineStr">
        <is>
          <t>专业部门处理表</t>
        </is>
      </c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</row>
    <row r="87">
      <c r="A87" s="15" t="inlineStr">
        <is>
          <t>ods_90d69c4d</t>
        </is>
      </c>
      <c r="B87" s="15" t="n"/>
      <c r="C87" s="15" t="n"/>
      <c r="D87" s="15" t="n"/>
      <c r="E87" s="16">
        <f>HYPERLINK("#'ods_90d69c4d'!A1", "ods_yw_event_recdeal_dept_teamwork_dd_f")</f>
        <v/>
      </c>
      <c r="F87" s="15" t="inlineStr">
        <is>
          <t>协办部门处置表</t>
        </is>
      </c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</row>
    <row r="88">
      <c r="A88" s="15" t="inlineStr">
        <is>
          <t>ods_4dd2b250</t>
        </is>
      </c>
      <c r="B88" s="15" t="n"/>
      <c r="C88" s="15" t="n"/>
      <c r="D88" s="15" t="n"/>
      <c r="E88" s="16">
        <f>HYPERLINK("#'ods_4dd2b250'!A1", "ods_yw_event_reportuser_dd_f")</f>
        <v/>
      </c>
      <c r="F88" s="15" t="inlineStr">
        <is>
          <t>举报人表</t>
        </is>
      </c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</row>
    <row r="89">
      <c r="A89" s="15" t="inlineStr">
        <is>
          <t>ods_4f38507b</t>
        </is>
      </c>
      <c r="B89" s="15" t="n"/>
      <c r="C89" s="15" t="n"/>
      <c r="D89" s="15" t="n"/>
      <c r="E89" s="16">
        <f>HYPERLINK("#'ods_4f38507b'!A1", "ods_yw_gaj_xypt_yw_gxls_csrk_table_dd_f")</f>
        <v/>
      </c>
      <c r="F89" s="15" t="inlineStr">
        <is>
          <t>镇街村社人口数据</t>
        </is>
      </c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</row>
    <row r="90">
      <c r="A90" s="15" t="inlineStr">
        <is>
          <t>ods_8dd5201a</t>
        </is>
      </c>
      <c r="B90" s="15" t="n"/>
      <c r="C90" s="15" t="n"/>
      <c r="D90" s="15" t="n"/>
      <c r="E90" s="16">
        <f>HYPERLINK("#'ods_8dd5201a'!A1", "ods_yw_jbxx_dd_f")</f>
        <v/>
      </c>
      <c r="F90" s="15" t="inlineStr">
        <is>
          <t>工商案件信息表</t>
        </is>
      </c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</row>
    <row r="91">
      <c r="A91" s="15" t="inlineStr">
        <is>
          <t>ods_8d499b87</t>
        </is>
      </c>
      <c r="B91" s="15" t="n"/>
      <c r="C91" s="15" t="n"/>
      <c r="D91" s="15" t="n"/>
      <c r="E91" s="16">
        <f>HYPERLINK("#'ods_8d499b87'!A1", "ods_yw_jy_blxx_dd_f")</f>
        <v/>
      </c>
      <c r="F91" s="15" t="inlineStr">
        <is>
          <t>教育局不良信息(企业)</t>
        </is>
      </c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</row>
    <row r="92">
      <c r="A92" s="15" t="inlineStr">
        <is>
          <t>ods_75d0d287</t>
        </is>
      </c>
      <c r="B92" s="15" t="n"/>
      <c r="C92" s="15" t="n"/>
      <c r="D92" s="15" t="n"/>
      <c r="E92" s="16">
        <f>HYPERLINK("#'ods_75d0d287'!A1", "ods_yw_ods_check_info_dd_f")</f>
        <v/>
      </c>
      <c r="F92" s="15" t="inlineStr">
        <is>
          <t>网格巡检数据表</t>
        </is>
      </c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</row>
    <row r="93">
      <c r="A93" s="15" t="inlineStr">
        <is>
          <t>ods_bc37b7a5</t>
        </is>
      </c>
      <c r="B93" s="15" t="n"/>
      <c r="C93" s="15" t="n"/>
      <c r="D93" s="15" t="n"/>
      <c r="E93" s="16">
        <f>HYPERLINK("#'ods_bc37b7a5'!A1", "ods_yw_ods_cwaterdata_dd_f")</f>
        <v/>
      </c>
      <c r="F93" s="15" t="inlineStr">
        <is>
          <t>企业_用水数据</t>
        </is>
      </c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</row>
    <row r="94">
      <c r="A94" s="15" t="inlineStr">
        <is>
          <t>ods_30ec6581</t>
        </is>
      </c>
      <c r="B94" s="15" t="n"/>
      <c r="C94" s="15" t="n"/>
      <c r="D94" s="15" t="n"/>
      <c r="E94" s="16">
        <f>HYPERLINK("#'ods_30ec6581'!A1", "ods_yw_ods_cwaterinfo_dd_f")</f>
        <v/>
      </c>
      <c r="F94" s="15" t="inlineStr">
        <is>
          <t>企业_用水信息(这张表源系统全部没注释，表字段的注释是猜出来的)</t>
        </is>
      </c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</row>
    <row r="95">
      <c r="A95" s="15" t="inlineStr">
        <is>
          <t>ods_c4c73eb7</t>
        </is>
      </c>
      <c r="B95" s="15" t="n"/>
      <c r="C95" s="15" t="n"/>
      <c r="D95" s="15" t="n"/>
      <c r="E95" s="16">
        <f>HYPERLINK("#'ods_c4c73eb7'!A1", "ods_yw_ods_cwaterrate_dd_f")</f>
        <v/>
      </c>
      <c r="F95" s="15" t="inlineStr">
        <is>
          <t>企业_欠缴水费</t>
        </is>
      </c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</row>
    <row r="96">
      <c r="A96" s="15" t="inlineStr">
        <is>
          <t>ods_8e4cfc11</t>
        </is>
      </c>
      <c r="B96" s="15" t="n"/>
      <c r="C96" s="15" t="n"/>
      <c r="D96" s="15" t="n"/>
      <c r="E96" s="16">
        <f>HYPERLINK("#'ods_8e4cfc11'!A1", "ods_yw_ods_on_dd_f")</f>
        <v/>
      </c>
      <c r="F96" s="15" t="inlineStr">
        <is>
          <t>企业异常名录信息</t>
        </is>
      </c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</row>
    <row r="97">
      <c r="A97" s="15" t="inlineStr">
        <is>
          <t>ods_9b39545f</t>
        </is>
      </c>
      <c r="B97" s="15" t="n"/>
      <c r="C97" s="15" t="n"/>
      <c r="D97" s="15" t="n"/>
      <c r="E97" s="16">
        <f>HYPERLINK("#'ods_9b39545f'!A1", "ods_yw_ods_on_inv_dd_f")</f>
        <v/>
      </c>
      <c r="F97" s="15" t="inlineStr">
        <is>
          <t>企业经营异常名录股东信息</t>
        </is>
      </c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</row>
    <row r="98">
      <c r="A98" s="15" t="inlineStr">
        <is>
          <t>ods_44b562c6</t>
        </is>
      </c>
      <c r="B98" s="15" t="n"/>
      <c r="C98" s="15" t="n"/>
      <c r="D98" s="15" t="n"/>
      <c r="E98" s="16">
        <f>HYPERLINK("#'ods_44b562c6'!A1", "ods_yw_ods_opa_detail_dd_f")</f>
        <v/>
      </c>
      <c r="F98" s="15" t="inlineStr">
        <is>
          <t>企业异常名录详细信息</t>
        </is>
      </c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</row>
    <row r="99">
      <c r="A99" s="15" t="inlineStr">
        <is>
          <t>ods_c4c48d06</t>
        </is>
      </c>
      <c r="B99" s="15" t="n"/>
      <c r="C99" s="15" t="n"/>
      <c r="D99" s="15" t="n"/>
      <c r="E99" s="16">
        <f>HYPERLINK("#'ods_c4c48d06'!A1", "ods_yw_ods_pb_on_dd_f")</f>
        <v/>
      </c>
      <c r="F99" s="15" t="inlineStr">
        <is>
          <t>个体经营异常标记信息</t>
        </is>
      </c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</row>
    <row r="100">
      <c r="A100" s="15" t="inlineStr">
        <is>
          <t>ods_de99930f</t>
        </is>
      </c>
      <c r="B100" s="15" t="n"/>
      <c r="C100" s="15" t="n"/>
      <c r="D100" s="15" t="n"/>
      <c r="E100" s="16">
        <f>HYPERLINK("#'ods_de99930f'!A1", "ods_yw_ods_qy_jcxx_dd_f")</f>
        <v/>
      </c>
      <c r="F100" s="15" t="inlineStr">
        <is>
          <t>安全生产平台-具体隐患内容表</t>
        </is>
      </c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</row>
    <row r="101">
      <c r="A101" s="15" t="inlineStr">
        <is>
          <t>ods_3f283013</t>
        </is>
      </c>
      <c r="B101" s="15" t="n"/>
      <c r="C101" s="15" t="n"/>
      <c r="D101" s="15" t="n"/>
      <c r="E101" s="16">
        <f>HYPERLINK("#'ods_3f283013'!A1", "ods_yw_ods_rsj_smk_bb01_dd_f")</f>
        <v/>
      </c>
      <c r="F101" s="15" t="inlineStr">
        <is>
          <t>案件登记信息表</t>
        </is>
      </c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</row>
    <row r="102">
      <c r="A102" s="15" t="inlineStr">
        <is>
          <t>ods_295e89a4</t>
        </is>
      </c>
      <c r="B102" s="15" t="n"/>
      <c r="C102" s="15" t="n"/>
      <c r="D102" s="15" t="n"/>
      <c r="E102" s="16">
        <f>HYPERLINK("#'ods_295e89a4'!A1", "ods_yw_ods_rsj_smk_bh01_dd_f")</f>
        <v/>
      </c>
      <c r="F102" s="15" t="inlineStr">
        <is>
          <t>110案件接警单表</t>
        </is>
      </c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</row>
    <row r="103">
      <c r="A103" s="15" t="inlineStr">
        <is>
          <t>ods_bbdbc0c6</t>
        </is>
      </c>
      <c r="B103" s="15" t="n"/>
      <c r="C103" s="15" t="n"/>
      <c r="D103" s="15" t="n"/>
      <c r="E103" s="16">
        <f>HYPERLINK("#'ods_bbdbc0c6'!A1", "ods_yw_ods_sfc_od_dd_f")</f>
        <v/>
      </c>
      <c r="F103" s="15" t="inlineStr">
        <is>
          <t>农专异常名录详细信息</t>
        </is>
      </c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</row>
    <row r="104">
      <c r="A104" s="15" t="inlineStr">
        <is>
          <t>ods_7997eed8</t>
        </is>
      </c>
      <c r="B104" s="15" t="n"/>
      <c r="C104" s="15" t="n"/>
      <c r="D104" s="15" t="n"/>
      <c r="E104" s="16">
        <f>HYPERLINK("#'ods_7997eed8'!A1", "ods_yw_ods_sfc_on_dd_f")</f>
        <v/>
      </c>
      <c r="F104" s="15" t="inlineStr">
        <is>
          <t>农专异常名录信息</t>
        </is>
      </c>
      <c r="G104" s="15" t="n"/>
      <c r="H104" s="15" t="n"/>
      <c r="I104" s="15" t="n"/>
      <c r="J104" s="15" t="n"/>
      <c r="K104" s="15" t="n"/>
      <c r="L104" s="15" t="n"/>
      <c r="M104" s="15" t="n"/>
      <c r="N104" s="15" t="n"/>
      <c r="O104" s="15" t="n"/>
      <c r="P104" s="15" t="n"/>
      <c r="Q104" s="15" t="n"/>
    </row>
    <row r="105">
      <c r="A105" s="15" t="inlineStr">
        <is>
          <t>ods_e1b3e2ec</t>
        </is>
      </c>
      <c r="B105" s="15" t="n"/>
      <c r="C105" s="15" t="n"/>
      <c r="D105" s="15" t="n"/>
      <c r="E105" s="16">
        <f>HYPERLINK("#'ods_e1b3e2ec'!A1", "ods_yw_ods_sfcbr_od_dd_f")</f>
        <v/>
      </c>
      <c r="F105" s="15" t="inlineStr">
        <is>
          <t>农专分支异常名录详细信息</t>
        </is>
      </c>
      <c r="G105" s="15" t="n"/>
      <c r="H105" s="15" t="n"/>
      <c r="I105" s="15" t="n"/>
      <c r="J105" s="15" t="n"/>
      <c r="K105" s="15" t="n"/>
      <c r="L105" s="15" t="n"/>
      <c r="M105" s="15" t="n"/>
      <c r="N105" s="15" t="n"/>
      <c r="O105" s="15" t="n"/>
      <c r="P105" s="15" t="n"/>
      <c r="Q105" s="15" t="n"/>
    </row>
    <row r="106">
      <c r="A106" s="15" t="inlineStr">
        <is>
          <t>ods_8f8cefcf</t>
        </is>
      </c>
      <c r="B106" s="15" t="n"/>
      <c r="C106" s="15" t="n"/>
      <c r="D106" s="15" t="n"/>
      <c r="E106" s="16">
        <f>HYPERLINK("#'ods_8f8cefcf'!A1", "ods_yw_ods_sfcbr_on_dd_f")</f>
        <v/>
      </c>
      <c r="F106" s="15" t="inlineStr">
        <is>
          <t>农专分支异常名录信息</t>
        </is>
      </c>
      <c r="G106" s="15" t="n"/>
      <c r="H106" s="15" t="n"/>
      <c r="I106" s="15" t="n"/>
      <c r="J106" s="15" t="n"/>
      <c r="K106" s="15" t="n"/>
      <c r="L106" s="15" t="n"/>
      <c r="M106" s="15" t="n"/>
      <c r="N106" s="15" t="n"/>
      <c r="O106" s="15" t="n"/>
      <c r="P106" s="15" t="n"/>
      <c r="Q106" s="15" t="n"/>
    </row>
    <row r="107">
      <c r="A107" s="15" t="inlineStr">
        <is>
          <t>ods_ee820ad6</t>
        </is>
      </c>
      <c r="B107" s="15" t="n"/>
      <c r="C107" s="15" t="n"/>
      <c r="D107" s="15" t="n"/>
      <c r="E107" s="16">
        <f>HYPERLINK("#'ods_ee820ad6'!A1", "ods_yw_ods_troubles_dd_f")</f>
        <v/>
      </c>
      <c r="F107" s="15" t="inlineStr">
        <is>
          <t>安全生产平台-具体隐患内容表</t>
        </is>
      </c>
      <c r="G107" s="15" t="n"/>
      <c r="H107" s="15" t="n"/>
      <c r="I107" s="15" t="n"/>
      <c r="J107" s="15" t="n"/>
      <c r="K107" s="15" t="n"/>
      <c r="L107" s="15" t="n"/>
      <c r="M107" s="15" t="n"/>
      <c r="N107" s="15" t="n"/>
      <c r="O107" s="15" t="n"/>
      <c r="P107" s="15" t="n"/>
      <c r="Q107" s="15" t="n"/>
    </row>
    <row r="108">
      <c r="A108" s="15" t="inlineStr">
        <is>
          <t>ods_91432a60</t>
        </is>
      </c>
      <c r="B108" s="15" t="n"/>
      <c r="C108" s="15" t="n"/>
      <c r="D108" s="15" t="n"/>
      <c r="E108" s="16">
        <f>HYPERLINK("#'ods_91432a60'!A1", "ods_yw_ods_vio_violation_dd_f")</f>
        <v/>
      </c>
      <c r="F108" s="15" t="inlineStr">
        <is>
          <t>机动车违法信息</t>
        </is>
      </c>
      <c r="G108" s="15" t="n"/>
      <c r="H108" s="15" t="n"/>
      <c r="I108" s="15" t="n"/>
      <c r="J108" s="15" t="n"/>
      <c r="K108" s="15" t="n"/>
      <c r="L108" s="15" t="n"/>
      <c r="M108" s="15" t="n"/>
      <c r="N108" s="15" t="n"/>
      <c r="O108" s="15" t="n"/>
      <c r="P108" s="15" t="n"/>
      <c r="Q108" s="15" t="n"/>
    </row>
    <row r="109">
      <c r="A109" s="15" t="inlineStr">
        <is>
          <t>ods_14cdfa44</t>
        </is>
      </c>
      <c r="B109" s="15" t="n"/>
      <c r="C109" s="15" t="n"/>
      <c r="D109" s="15" t="n"/>
      <c r="E109" s="16">
        <f>HYPERLINK("#'ods_14cdfa44'!A1", "ods_yw_qyajxx_dd_f")</f>
        <v/>
      </c>
      <c r="F109" s="15" t="inlineStr">
        <is>
          <t>法院_（企业、其他组织）法院案件信息</t>
        </is>
      </c>
      <c r="G109" s="15" t="n"/>
      <c r="H109" s="15" t="n"/>
      <c r="I109" s="15" t="n"/>
      <c r="J109" s="15" t="n"/>
      <c r="K109" s="15" t="n"/>
      <c r="L109" s="15" t="n"/>
      <c r="M109" s="15" t="n"/>
      <c r="N109" s="15" t="n"/>
      <c r="O109" s="15" t="n"/>
      <c r="P109" s="15" t="n"/>
      <c r="Q109" s="15" t="n"/>
    </row>
    <row r="110">
      <c r="A110" s="15" t="inlineStr">
        <is>
          <t>ods_a2668639</t>
        </is>
      </c>
      <c r="B110" s="15" t="n"/>
      <c r="C110" s="15" t="n"/>
      <c r="D110" s="15" t="n"/>
      <c r="E110" s="16">
        <f>HYPERLINK("#'ods_a2668639'!A1", "ods_yw_qybldkss_dd_f")</f>
        <v/>
      </c>
      <c r="F110" s="15" t="inlineStr">
        <is>
          <t>企业不良贷款信息</t>
        </is>
      </c>
      <c r="G110" s="15" t="n"/>
      <c r="H110" s="15" t="n"/>
      <c r="I110" s="15" t="n"/>
      <c r="J110" s="15" t="n"/>
      <c r="K110" s="15" t="n"/>
      <c r="L110" s="15" t="n"/>
      <c r="M110" s="15" t="n"/>
      <c r="N110" s="15" t="n"/>
      <c r="O110" s="15" t="n"/>
      <c r="P110" s="15" t="n"/>
      <c r="Q110" s="15" t="n"/>
    </row>
    <row r="111">
      <c r="A111" s="15" t="inlineStr">
        <is>
          <t>ods_8a84998b</t>
        </is>
      </c>
      <c r="B111" s="15" t="n"/>
      <c r="C111" s="15" t="n"/>
      <c r="D111" s="15" t="n"/>
      <c r="E111" s="16">
        <f>HYPERLINK("#'ods_8a84998b'!A1", "ods_yw_qyblxwxx_dd_f")</f>
        <v/>
      </c>
      <c r="F111" s="15" t="inlineStr">
        <is>
          <t>城管委企业不良信息</t>
        </is>
      </c>
      <c r="G111" s="15" t="n"/>
      <c r="H111" s="15" t="n"/>
      <c r="I111" s="15" t="n"/>
      <c r="J111" s="15" t="n"/>
      <c r="K111" s="15" t="n"/>
      <c r="L111" s="15" t="n"/>
      <c r="M111" s="15" t="n"/>
      <c r="N111" s="15" t="n"/>
      <c r="O111" s="15" t="n"/>
      <c r="P111" s="15" t="n"/>
      <c r="Q111" s="15" t="n"/>
    </row>
    <row r="112">
      <c r="A112" s="15" t="inlineStr">
        <is>
          <t>ods_398bc417</t>
        </is>
      </c>
      <c r="B112" s="15" t="n"/>
      <c r="C112" s="15" t="n"/>
      <c r="D112" s="15" t="n"/>
      <c r="E112" s="16">
        <f>HYPERLINK("#'ods_398bc417'!A1", "ods_yw_qyblxx_dd_f")</f>
        <v/>
      </c>
      <c r="F112" s="15" t="inlineStr">
        <is>
          <t>（企业、其他组织）规划局不良信息</t>
        </is>
      </c>
      <c r="G112" s="15" t="n"/>
      <c r="H112" s="15" t="n"/>
      <c r="I112" s="15" t="n"/>
      <c r="J112" s="15" t="n"/>
      <c r="K112" s="15" t="n"/>
      <c r="L112" s="15" t="n"/>
      <c r="M112" s="15" t="n"/>
      <c r="N112" s="15" t="n"/>
      <c r="O112" s="15" t="n"/>
      <c r="P112" s="15" t="n"/>
      <c r="Q112" s="15" t="n"/>
    </row>
    <row r="113">
      <c r="A113" s="15" t="inlineStr">
        <is>
          <t>ods_83431caa</t>
        </is>
      </c>
      <c r="B113" s="15" t="n"/>
      <c r="C113" s="15" t="n"/>
      <c r="D113" s="15" t="n"/>
      <c r="E113" s="16">
        <f>HYPERLINK("#'ods_83431caa'!A1", "ods_yw_qyhznr_dd_f")</f>
        <v/>
      </c>
      <c r="F113" s="15" t="inlineStr">
        <is>
          <t>企业基本信息</t>
        </is>
      </c>
      <c r="G113" s="15" t="n"/>
      <c r="H113" s="15" t="n"/>
      <c r="I113" s="15" t="n"/>
      <c r="J113" s="15" t="n"/>
      <c r="K113" s="15" t="n"/>
      <c r="L113" s="15" t="n"/>
      <c r="M113" s="15" t="n"/>
      <c r="N113" s="15" t="n"/>
      <c r="O113" s="15" t="n"/>
      <c r="P113" s="15" t="n"/>
      <c r="Q113" s="15" t="n"/>
    </row>
    <row r="114">
      <c r="A114" s="15" t="inlineStr">
        <is>
          <t>ods_f93095ec</t>
        </is>
      </c>
      <c r="B114" s="15" t="n"/>
      <c r="C114" s="15" t="n"/>
      <c r="D114" s="15" t="n"/>
      <c r="E114" s="16">
        <f>HYPERLINK("#'ods_f93095ec'!A1", "ods_yw_scl_blxx_dd_f")</f>
        <v/>
      </c>
      <c r="F114" s="15" t="inlineStr">
        <is>
          <t>义乌市水处理有限公司不良信息(企业)</t>
        </is>
      </c>
      <c r="G114" s="15" t="n"/>
      <c r="H114" s="15" t="n"/>
      <c r="I114" s="15" t="n"/>
      <c r="J114" s="15" t="n"/>
      <c r="K114" s="15" t="n"/>
      <c r="L114" s="15" t="n"/>
      <c r="M114" s="15" t="n"/>
      <c r="N114" s="15" t="n"/>
      <c r="O114" s="15" t="n"/>
      <c r="P114" s="15" t="n"/>
      <c r="Q114" s="15" t="n"/>
    </row>
    <row r="115">
      <c r="A115" s="15" t="inlineStr">
        <is>
          <t>ods_3386871d</t>
        </is>
      </c>
      <c r="B115" s="15" t="n"/>
      <c r="C115" s="15" t="n"/>
      <c r="D115" s="15" t="n"/>
      <c r="E115" s="16">
        <f>HYPERLINK("#'ods_3386871d'!A1", "ods_yw_swjsjt_qyblxx_dd_f")</f>
        <v/>
      </c>
      <c r="F115" s="15" t="inlineStr">
        <is>
          <t>水务建设集团自来水企业不良信息(企业)</t>
        </is>
      </c>
      <c r="G115" s="15" t="n"/>
      <c r="H115" s="15" t="n"/>
      <c r="I115" s="15" t="n"/>
      <c r="J115" s="15" t="n"/>
      <c r="K115" s="15" t="n"/>
      <c r="L115" s="15" t="n"/>
      <c r="M115" s="15" t="n"/>
      <c r="N115" s="15" t="n"/>
      <c r="O115" s="15" t="n"/>
      <c r="P115" s="15" t="n"/>
      <c r="Q115" s="15" t="n"/>
    </row>
    <row r="116">
      <c r="A116" s="15" t="inlineStr">
        <is>
          <t>dwd_5d5ce77f</t>
        </is>
      </c>
      <c r="B116" s="15" t="inlineStr">
        <is>
          <t>dwd</t>
        </is>
      </c>
      <c r="C116" s="15" t="n"/>
      <c r="D116" s="15" t="n"/>
      <c r="E116" s="16">
        <f>HYPERLINK("#'dwd_5d5ce77f'!A1", "dwd_four_platform_event_ly")</f>
        <v/>
      </c>
      <c r="F116" s="15" t="inlineStr">
        <is>
          <t>四平台事件dwd表</t>
        </is>
      </c>
      <c r="G116" s="15" t="n"/>
      <c r="H116" s="15" t="n"/>
      <c r="I116" s="15" t="n"/>
      <c r="J116" s="15" t="n"/>
      <c r="K116" s="15" t="n"/>
      <c r="L116" s="15" t="n"/>
      <c r="M116" s="15" t="n"/>
      <c r="N116" s="15" t="n"/>
      <c r="O116" s="15" t="n"/>
      <c r="P116" s="15" t="n"/>
      <c r="Q116" s="15" t="n"/>
    </row>
    <row r="117">
      <c r="A117" s="15" t="inlineStr">
        <is>
          <t>dwd_9117ae98</t>
        </is>
      </c>
      <c r="B117" s="15" t="n"/>
      <c r="C117" s="15" t="n"/>
      <c r="D117" s="15" t="n"/>
      <c r="E117" s="16">
        <f>HYPERLINK("#'dwd_9117ae98'!A1", "dwd_four_platform_event_visits")</f>
        <v/>
      </c>
      <c r="F117" s="15" t="inlineStr"/>
      <c r="G117" s="15" t="n"/>
      <c r="H117" s="15" t="n"/>
      <c r="I117" s="15" t="n"/>
      <c r="J117" s="15" t="n"/>
      <c r="K117" s="15" t="n"/>
      <c r="L117" s="15" t="n"/>
      <c r="M117" s="15" t="n"/>
      <c r="N117" s="15" t="n"/>
      <c r="O117" s="15" t="n"/>
      <c r="P117" s="15" t="n"/>
      <c r="Q117" s="15" t="n"/>
    </row>
    <row r="118">
      <c r="A118" s="15" t="inlineStr">
        <is>
          <t>dwd_0fcdf8da</t>
        </is>
      </c>
      <c r="B118" s="15" t="n"/>
      <c r="C118" s="15" t="n"/>
      <c r="D118" s="15" t="n"/>
      <c r="E118" s="16">
        <f>HYPERLINK("#'dwd_0fcdf8da'!A1", "dwd_move_car_dd_f")</f>
        <v/>
      </c>
      <c r="F118" s="15" t="inlineStr"/>
      <c r="G118" s="15" t="n"/>
      <c r="H118" s="15" t="n"/>
      <c r="I118" s="15" t="n"/>
      <c r="J118" s="15" t="n"/>
      <c r="K118" s="15" t="n"/>
      <c r="L118" s="15" t="n"/>
      <c r="M118" s="15" t="n"/>
      <c r="N118" s="15" t="n"/>
      <c r="O118" s="15" t="n"/>
      <c r="P118" s="15" t="n"/>
      <c r="Q118" s="15" t="n"/>
    </row>
    <row r="119">
      <c r="A119" s="15" t="inlineStr">
        <is>
          <t>dwd_66a958b5</t>
        </is>
      </c>
      <c r="B119" s="15" t="n"/>
      <c r="C119" s="15" t="n"/>
      <c r="D119" s="15" t="n"/>
      <c r="E119" s="16">
        <f>HYPERLINK("#'dwd_66a958b5'!A1", "dwd_move_car_dd_f_temp")</f>
        <v/>
      </c>
      <c r="F119" s="15" t="inlineStr"/>
      <c r="G119" s="15" t="n"/>
      <c r="H119" s="15" t="n"/>
      <c r="I119" s="15" t="n"/>
      <c r="J119" s="15" t="n"/>
      <c r="K119" s="15" t="n"/>
      <c r="L119" s="15" t="n"/>
      <c r="M119" s="15" t="n"/>
      <c r="N119" s="15" t="n"/>
      <c r="O119" s="15" t="n"/>
      <c r="P119" s="15" t="n"/>
      <c r="Q119" s="15" t="n"/>
    </row>
    <row r="120">
      <c r="A120" s="15" t="inlineStr">
        <is>
          <t>dwd_7352f162</t>
        </is>
      </c>
      <c r="B120" s="15" t="n"/>
      <c r="C120" s="15" t="n"/>
      <c r="D120" s="15" t="n"/>
      <c r="E120" s="16">
        <f>HYPERLINK("#'dwd_7352f162'!A1", "dwd_move_car_dd_f_tmp")</f>
        <v/>
      </c>
      <c r="F120" s="15" t="inlineStr">
        <is>
          <t>移车数据暂存表</t>
        </is>
      </c>
      <c r="G120" s="15" t="n"/>
      <c r="H120" s="15" t="n"/>
      <c r="I120" s="15" t="n"/>
      <c r="J120" s="15" t="n"/>
      <c r="K120" s="15" t="n"/>
      <c r="L120" s="15" t="n"/>
      <c r="M120" s="15" t="n"/>
      <c r="N120" s="15" t="n"/>
      <c r="O120" s="15" t="n"/>
      <c r="P120" s="15" t="n"/>
      <c r="Q120" s="15" t="n"/>
    </row>
    <row r="121">
      <c r="A121" s="15" t="inlineStr">
        <is>
          <t>dwd_a9383178</t>
        </is>
      </c>
      <c r="B121" s="15" t="n"/>
      <c r="C121" s="15" t="n"/>
      <c r="D121" s="15" t="n"/>
      <c r="E121" s="16">
        <f>HYPERLINK("#'dwd_a9383178'!A1", "dwd_recdeal_dept_dd_f")</f>
        <v/>
      </c>
      <c r="F121" s="15" t="inlineStr">
        <is>
          <t>96150部门处置详情表</t>
        </is>
      </c>
      <c r="G121" s="15" t="n"/>
      <c r="H121" s="15" t="n"/>
      <c r="I121" s="15" t="n"/>
      <c r="J121" s="15" t="n"/>
      <c r="K121" s="15" t="n"/>
      <c r="L121" s="15" t="n"/>
      <c r="M121" s="15" t="n"/>
      <c r="N121" s="15" t="n"/>
      <c r="O121" s="15" t="n"/>
      <c r="P121" s="15" t="n"/>
      <c r="Q121" s="15" t="n"/>
    </row>
    <row r="122">
      <c r="A122" s="15" t="inlineStr">
        <is>
          <t>dwd_8c8644fb</t>
        </is>
      </c>
      <c r="B122" s="15" t="n"/>
      <c r="C122" s="15" t="n"/>
      <c r="D122" s="15" t="n"/>
      <c r="E122" s="16">
        <f>HYPERLINK("#'dwd_8c8644fb'!A1", "dwd_sxf_event_dd_f")</f>
        <v/>
      </c>
      <c r="F122" s="15" t="inlineStr">
        <is>
          <t>省信访-信访件信息</t>
        </is>
      </c>
      <c r="G122" s="15" t="n"/>
      <c r="H122" s="15" t="n"/>
      <c r="I122" s="15" t="n"/>
      <c r="J122" s="15" t="n"/>
      <c r="K122" s="15" t="n"/>
      <c r="L122" s="15" t="n"/>
      <c r="M122" s="15" t="n"/>
      <c r="N122" s="15" t="n"/>
      <c r="O122" s="15" t="n"/>
      <c r="P122" s="15" t="n"/>
      <c r="Q122" s="15" t="n"/>
    </row>
    <row r="123">
      <c r="A123" s="15" t="inlineStr">
        <is>
          <t>dwd_c7ab1f01</t>
        </is>
      </c>
      <c r="B123" s="15" t="n"/>
      <c r="C123" s="15" t="n"/>
      <c r="D123" s="15" t="n"/>
      <c r="E123" s="16">
        <f>HYPERLINK("#'dwd_c7ab1f01'!A1", "dwd_sxf_eventlog_dd_f")</f>
        <v/>
      </c>
      <c r="F123" s="15" t="inlineStr">
        <is>
          <t>省信访-事件流转信息</t>
        </is>
      </c>
      <c r="G123" s="15" t="n"/>
      <c r="H123" s="15" t="n"/>
      <c r="I123" s="15" t="n"/>
      <c r="J123" s="15" t="n"/>
      <c r="K123" s="15" t="n"/>
      <c r="L123" s="15" t="n"/>
      <c r="M123" s="15" t="n"/>
      <c r="N123" s="15" t="n"/>
      <c r="O123" s="15" t="n"/>
      <c r="P123" s="15" t="n"/>
      <c r="Q123" s="15" t="n"/>
    </row>
    <row r="124">
      <c r="A124" s="15" t="inlineStr">
        <is>
          <t>dwd_2e658e25</t>
        </is>
      </c>
      <c r="B124" s="15" t="n"/>
      <c r="C124" s="15" t="n"/>
      <c r="D124" s="15" t="n"/>
      <c r="E124" s="16">
        <f>HYPERLINK("#'dwd_2e658e25'!A1", "dwd_yw_event_event_dd_i")</f>
        <v/>
      </c>
      <c r="F124" s="15" t="inlineStr">
        <is>
          <t>96150事件详情表</t>
        </is>
      </c>
      <c r="G124" s="15" t="n"/>
      <c r="H124" s="15" t="n"/>
      <c r="I124" s="15" t="n"/>
      <c r="J124" s="15" t="n"/>
      <c r="K124" s="15" t="n"/>
      <c r="L124" s="15" t="n"/>
      <c r="M124" s="15" t="n"/>
      <c r="N124" s="15" t="n"/>
      <c r="O124" s="15" t="n"/>
      <c r="P124" s="15" t="n"/>
      <c r="Q124" s="15" t="n"/>
    </row>
    <row r="125">
      <c r="A125" s="15" t="inlineStr">
        <is>
          <t>dwd_68e7a4ef</t>
        </is>
      </c>
      <c r="B125" s="15" t="n"/>
      <c r="C125" s="15" t="n"/>
      <c r="D125" s="15" t="n"/>
      <c r="E125" s="16">
        <f>HYPERLINK("#'dwd_68e7a4ef'!A1", "dwd_yw_event_eventlog_dd_f")</f>
        <v/>
      </c>
      <c r="F125" s="15" t="inlineStr">
        <is>
          <t>96150事件日志表</t>
        </is>
      </c>
      <c r="G125" s="15" t="n"/>
      <c r="H125" s="15" t="n"/>
      <c r="I125" s="15" t="n"/>
      <c r="J125" s="15" t="n"/>
      <c r="K125" s="15" t="n"/>
      <c r="L125" s="15" t="n"/>
      <c r="M125" s="15" t="n"/>
      <c r="N125" s="15" t="n"/>
      <c r="O125" s="15" t="n"/>
      <c r="P125" s="15" t="n"/>
      <c r="Q125" s="15" t="n"/>
    </row>
    <row r="126">
      <c r="A126" s="15" t="inlineStr">
        <is>
          <t>dwd_665a8e6f</t>
        </is>
      </c>
      <c r="B126" s="15" t="n"/>
      <c r="C126" s="15" t="n"/>
      <c r="D126" s="15" t="n"/>
      <c r="E126" s="16">
        <f>HYPERLINK("#'dwd_665a8e6f'!A1", "dwd_ywmt_eventlog_dd_f")</f>
        <v/>
      </c>
      <c r="F126" s="15" t="inlineStr">
        <is>
          <t>义乌矛调-事件流转信息</t>
        </is>
      </c>
      <c r="G126" s="15" t="n"/>
      <c r="H126" s="15" t="n"/>
      <c r="I126" s="15" t="n"/>
      <c r="J126" s="15" t="n"/>
      <c r="K126" s="15" t="n"/>
      <c r="L126" s="15" t="n"/>
      <c r="M126" s="15" t="n"/>
      <c r="N126" s="15" t="n"/>
      <c r="O126" s="15" t="n"/>
      <c r="P126" s="15" t="n"/>
      <c r="Q126" s="15" t="n"/>
    </row>
    <row r="127">
      <c r="A127" s="15" t="inlineStr">
        <is>
          <t>dim_4ffcf269</t>
        </is>
      </c>
      <c r="B127" s="15" t="inlineStr">
        <is>
          <t>dim</t>
        </is>
      </c>
      <c r="C127" s="15" t="n"/>
      <c r="D127" s="15" t="n"/>
      <c r="E127" s="16">
        <f>HYPERLINK("#'dim_4ffcf269'!A1", "dim_category_map_2_23_big_mm_f")</f>
        <v/>
      </c>
      <c r="F127" s="15" t="inlineStr">
        <is>
          <t>信访网电的数据分类与23大类的映射关系表</t>
        </is>
      </c>
      <c r="G127" s="15" t="n"/>
      <c r="H127" s="15" t="n"/>
      <c r="I127" s="15" t="n"/>
      <c r="J127" s="15" t="n"/>
      <c r="K127" s="15" t="n"/>
      <c r="L127" s="15" t="n"/>
      <c r="M127" s="15" t="n"/>
      <c r="N127" s="15" t="n"/>
      <c r="O127" s="15" t="n"/>
      <c r="P127" s="15" t="n"/>
      <c r="Q127" s="15" t="n"/>
    </row>
    <row r="128">
      <c r="A128" s="15" t="inlineStr">
        <is>
          <t>dim_e6ba5a2e</t>
        </is>
      </c>
      <c r="B128" s="15" t="n"/>
      <c r="C128" s="15" t="n"/>
      <c r="D128" s="15" t="n"/>
      <c r="E128" s="16">
        <f>HYPERLINK("#'dim_e6ba5a2e'!A1", "dim_coordinate_map2_location_dd_i")</f>
        <v/>
      </c>
      <c r="F128" s="15" t="inlineStr">
        <is>
          <t>坐标信息_to_位置信息映射表</t>
        </is>
      </c>
      <c r="G128" s="15" t="n"/>
      <c r="H128" s="15" t="n"/>
      <c r="I128" s="15" t="n"/>
      <c r="J128" s="15" t="n"/>
      <c r="K128" s="15" t="n"/>
      <c r="L128" s="15" t="n"/>
      <c r="M128" s="15" t="n"/>
      <c r="N128" s="15" t="n"/>
      <c r="O128" s="15" t="n"/>
      <c r="P128" s="15" t="n"/>
      <c r="Q128" s="15" t="n"/>
    </row>
    <row r="129">
      <c r="A129" s="15" t="inlineStr">
        <is>
          <t>dim_f47f46ae</t>
        </is>
      </c>
      <c r="B129" s="15" t="n"/>
      <c r="C129" s="15" t="n"/>
      <c r="D129" s="15" t="n"/>
      <c r="E129" s="16">
        <f>HYPERLINK("#'dim_f47f46ae'!A1", "dim_coordinate_map2_location_tmp")</f>
        <v/>
      </c>
      <c r="F129" s="15" t="inlineStr">
        <is>
          <t>坐标信息_to_位置信息映射表（每日新增临时数据暂存表）</t>
        </is>
      </c>
      <c r="G129" s="15" t="n"/>
      <c r="H129" s="15" t="n"/>
      <c r="I129" s="15" t="n"/>
      <c r="J129" s="15" t="n"/>
      <c r="K129" s="15" t="n"/>
      <c r="L129" s="15" t="n"/>
      <c r="M129" s="15" t="n"/>
      <c r="N129" s="15" t="n"/>
      <c r="O129" s="15" t="n"/>
      <c r="P129" s="15" t="n"/>
      <c r="Q129" s="15" t="n"/>
    </row>
    <row r="130">
      <c r="A130" s="15" t="inlineStr">
        <is>
          <t>dim_c1189a49</t>
        </is>
      </c>
      <c r="B130" s="15" t="n"/>
      <c r="C130" s="15" t="n"/>
      <c r="D130" s="15" t="n"/>
      <c r="E130" s="16">
        <f>HYPERLINK("#'dim_c1189a49'!A1", "dim_dept_class_map_mm_f")</f>
        <v/>
      </c>
      <c r="F130" s="15" t="inlineStr">
        <is>
          <t>一二级部门名称映射表</t>
        </is>
      </c>
      <c r="G130" s="15" t="n"/>
      <c r="H130" s="15" t="n"/>
      <c r="I130" s="15" t="n"/>
      <c r="J130" s="15" t="n"/>
      <c r="K130" s="15" t="n"/>
      <c r="L130" s="15" t="n"/>
      <c r="M130" s="15" t="n"/>
      <c r="N130" s="15" t="n"/>
      <c r="O130" s="15" t="n"/>
      <c r="P130" s="15" t="n"/>
      <c r="Q130" s="15" t="n"/>
    </row>
    <row r="131">
      <c r="A131" s="15" t="inlineStr">
        <is>
          <t>dim_4cfb710d</t>
        </is>
      </c>
      <c r="B131" s="15" t="n"/>
      <c r="C131" s="15" t="n"/>
      <c r="D131" s="15" t="n"/>
      <c r="E131" s="16">
        <f>HYPERLINK("#'dim_4cfb710d'!A1", "dim_event_hot_spot_dd_i")</f>
        <v/>
      </c>
      <c r="F131" s="15" t="inlineStr">
        <is>
          <t>关键词表</t>
        </is>
      </c>
      <c r="G131" s="15" t="n"/>
      <c r="H131" s="15" t="n"/>
      <c r="I131" s="15" t="n"/>
      <c r="J131" s="15" t="n"/>
      <c r="K131" s="15" t="n"/>
      <c r="L131" s="15" t="n"/>
      <c r="M131" s="15" t="n"/>
      <c r="N131" s="15" t="n"/>
      <c r="O131" s="15" t="n"/>
      <c r="P131" s="15" t="n"/>
      <c r="Q131" s="15" t="n"/>
    </row>
    <row r="132">
      <c r="A132" s="15" t="inlineStr">
        <is>
          <t>dim_e0dcb74d</t>
        </is>
      </c>
      <c r="B132" s="15" t="n"/>
      <c r="C132" s="15" t="n"/>
      <c r="D132" s="15" t="n"/>
      <c r="E132" s="16">
        <f>HYPERLINK("#'dim_e0dcb74d'!A1", "dim_event_type_map_2_new_type_mm_f")</f>
        <v/>
      </c>
      <c r="F132" s="15" t="inlineStr">
        <is>
          <t>信访网电的问题类型与新问题类型的映射关系表</t>
        </is>
      </c>
      <c r="G132" s="15" t="n"/>
      <c r="H132" s="15" t="n"/>
      <c r="I132" s="15" t="n"/>
      <c r="J132" s="15" t="n"/>
      <c r="K132" s="15" t="n"/>
      <c r="L132" s="15" t="n"/>
      <c r="M132" s="15" t="n"/>
      <c r="N132" s="15" t="n"/>
      <c r="O132" s="15" t="n"/>
      <c r="P132" s="15" t="n"/>
      <c r="Q132" s="15" t="n"/>
    </row>
    <row r="133">
      <c r="A133" s="15" t="inlineStr">
        <is>
          <t>dim_11277dbb</t>
        </is>
      </c>
      <c r="B133" s="15" t="n"/>
      <c r="C133" s="15" t="n"/>
      <c r="D133" s="15" t="n"/>
      <c r="E133" s="16">
        <f>HYPERLINK("#'dim_11277dbb'!A1", "dim_first_class_dept_class_mm_f")</f>
        <v/>
      </c>
      <c r="F133" s="15" t="inlineStr">
        <is>
          <t>一级部门类别映射表（由事件总表生成）</t>
        </is>
      </c>
      <c r="G133" s="15" t="n"/>
      <c r="H133" s="15" t="n"/>
      <c r="I133" s="15" t="n"/>
      <c r="J133" s="15" t="n"/>
      <c r="K133" s="15" t="n"/>
      <c r="L133" s="15" t="n"/>
      <c r="M133" s="15" t="n"/>
      <c r="N133" s="15" t="n"/>
      <c r="O133" s="15" t="n"/>
      <c r="P133" s="15" t="n"/>
      <c r="Q133" s="15" t="n"/>
    </row>
    <row r="134">
      <c r="A134" s="15" t="inlineStr">
        <is>
          <t>dim_3323f3fc</t>
        </is>
      </c>
      <c r="B134" s="15" t="n"/>
      <c r="C134" s="15" t="n"/>
      <c r="D134" s="15" t="n"/>
      <c r="E134" s="16">
        <f>HYPERLINK("#'dim_3323f3fc'!A1", "dim_grid_basic_list_f")</f>
        <v/>
      </c>
      <c r="F134" s="15" t="inlineStr">
        <is>
          <t>网格基本信息</t>
        </is>
      </c>
      <c r="G134" s="15" t="n"/>
      <c r="H134" s="15" t="n"/>
      <c r="I134" s="15" t="n"/>
      <c r="J134" s="15" t="n"/>
      <c r="K134" s="15" t="n"/>
      <c r="L134" s="15" t="n"/>
      <c r="M134" s="15" t="n"/>
      <c r="N134" s="15" t="n"/>
      <c r="O134" s="15" t="n"/>
      <c r="P134" s="15" t="n"/>
      <c r="Q134" s="15" t="n"/>
    </row>
    <row r="135">
      <c r="A135" s="15" t="inlineStr">
        <is>
          <t>dim_a78c9791</t>
        </is>
      </c>
      <c r="B135" s="15" t="n"/>
      <c r="C135" s="15" t="n"/>
      <c r="D135" s="15" t="n"/>
      <c r="E135" s="16">
        <f>HYPERLINK("#'dim_a78c9791'!A1", "dim_new_class_info_dd_f")</f>
        <v/>
      </c>
      <c r="F135" s="15" t="inlineStr">
        <is>
          <t>新增事件信息表</t>
        </is>
      </c>
      <c r="G135" s="15" t="n"/>
      <c r="H135" s="15" t="n"/>
      <c r="I135" s="15" t="n"/>
      <c r="J135" s="15" t="n"/>
      <c r="K135" s="15" t="n"/>
      <c r="L135" s="15" t="n"/>
      <c r="M135" s="15" t="n"/>
      <c r="N135" s="15" t="n"/>
      <c r="O135" s="15" t="n"/>
      <c r="P135" s="15" t="n"/>
      <c r="Q135" s="15" t="n"/>
    </row>
    <row r="136">
      <c r="A136" s="15" t="inlineStr">
        <is>
          <t>dim_05281e2d</t>
        </is>
      </c>
      <c r="B136" s="15" t="n"/>
      <c r="C136" s="15" t="n"/>
      <c r="D136" s="15" t="n"/>
      <c r="E136" s="16">
        <f>HYPERLINK("#'dim_05281e2d'!A1", "dim_provincal_urvey_map_mm_f")</f>
        <v/>
      </c>
      <c r="F136" s="15" t="inlineStr">
        <is>
          <t>省矛调-&gt;96150</t>
        </is>
      </c>
      <c r="G136" s="15" t="n"/>
      <c r="H136" s="15" t="n"/>
      <c r="I136" s="15" t="n"/>
      <c r="J136" s="15" t="n"/>
      <c r="K136" s="15" t="n"/>
      <c r="L136" s="15" t="n"/>
      <c r="M136" s="15" t="n"/>
      <c r="N136" s="15" t="n"/>
      <c r="O136" s="15" t="n"/>
      <c r="P136" s="15" t="n"/>
      <c r="Q136" s="15" t="n"/>
    </row>
    <row r="137">
      <c r="A137" s="15" t="inlineStr">
        <is>
          <t>dim_38033ad4</t>
        </is>
      </c>
      <c r="B137" s="15" t="n"/>
      <c r="C137" s="15" t="n"/>
      <c r="D137" s="15" t="n"/>
      <c r="E137" s="16">
        <f>HYPERLINK("#'dim_38033ad4'!A1", "dim_provnc_unifd_category_map_dd_f")</f>
        <v/>
      </c>
      <c r="F137" s="15" t="inlineStr">
        <is>
          <t>96150和浙里访的匹配关系</t>
        </is>
      </c>
      <c r="G137" s="15" t="n"/>
      <c r="H137" s="15" t="n"/>
      <c r="I137" s="15" t="n"/>
      <c r="J137" s="15" t="n"/>
      <c r="K137" s="15" t="n"/>
      <c r="L137" s="15" t="n"/>
      <c r="M137" s="15" t="n"/>
      <c r="N137" s="15" t="n"/>
      <c r="O137" s="15" t="n"/>
      <c r="P137" s="15" t="n"/>
      <c r="Q137" s="15" t="n"/>
    </row>
    <row r="138">
      <c r="A138" s="15" t="inlineStr">
        <is>
          <t>dim_b0187419</t>
        </is>
      </c>
      <c r="B138" s="15" t="n"/>
      <c r="C138" s="15" t="n"/>
      <c r="D138" s="15" t="n"/>
      <c r="E138" s="16">
        <f>HYPERLINK("#'dim_b0187419'!A1", "dim_provnc_unifd_category_map_new_dd_f")</f>
        <v/>
      </c>
      <c r="F138" s="15" t="inlineStr">
        <is>
          <t>96150和浙里访的匹配关系（数据库用）</t>
        </is>
      </c>
      <c r="G138" s="15" t="n"/>
      <c r="H138" s="15" t="n"/>
      <c r="I138" s="15" t="n"/>
      <c r="J138" s="15" t="n"/>
      <c r="K138" s="15" t="n"/>
      <c r="L138" s="15" t="n"/>
      <c r="M138" s="15" t="n"/>
      <c r="N138" s="15" t="n"/>
      <c r="O138" s="15" t="n"/>
      <c r="P138" s="15" t="n"/>
      <c r="Q138" s="15" t="n"/>
    </row>
    <row r="139">
      <c r="A139" s="15" t="inlineStr">
        <is>
          <t>dim_3c9b67cd</t>
        </is>
      </c>
      <c r="B139" s="15" t="n"/>
      <c r="C139" s="15" t="n"/>
      <c r="D139" s="15" t="n"/>
      <c r="E139" s="16">
        <f>HYPERLINK("#'dim_3c9b67cd'!A1", "dim_provnc_unifd_id_map_dd_f")</f>
        <v/>
      </c>
      <c r="F139" s="15" t="inlineStr">
        <is>
          <t>96150和浙里访的匹配关系</t>
        </is>
      </c>
      <c r="G139" s="15" t="n"/>
      <c r="H139" s="15" t="n"/>
      <c r="I139" s="15" t="n"/>
      <c r="J139" s="15" t="n"/>
      <c r="K139" s="15" t="n"/>
      <c r="L139" s="15" t="n"/>
      <c r="M139" s="15" t="n"/>
      <c r="N139" s="15" t="n"/>
      <c r="O139" s="15" t="n"/>
      <c r="P139" s="15" t="n"/>
      <c r="Q139" s="15" t="n"/>
    </row>
    <row r="140">
      <c r="A140" s="15" t="inlineStr">
        <is>
          <t>dim_7d448fb5</t>
        </is>
      </c>
      <c r="B140" s="15" t="n"/>
      <c r="C140" s="15" t="n"/>
      <c r="D140" s="15" t="n"/>
      <c r="E140" s="16">
        <f>HYPERLINK("#'dim_7d448fb5'!A1", "dim_sxf_caller_info_dd_i")</f>
        <v/>
      </c>
      <c r="F140" s="15" t="inlineStr">
        <is>
          <t>省信访-信访人信息维表</t>
        </is>
      </c>
      <c r="G140" s="15" t="n"/>
      <c r="H140" s="15" t="n"/>
      <c r="I140" s="15" t="n"/>
      <c r="J140" s="15" t="n"/>
      <c r="K140" s="15" t="n"/>
      <c r="L140" s="15" t="n"/>
      <c r="M140" s="15" t="n"/>
      <c r="N140" s="15" t="n"/>
      <c r="O140" s="15" t="n"/>
      <c r="P140" s="15" t="n"/>
      <c r="Q140" s="15" t="n"/>
    </row>
    <row r="141">
      <c r="A141" s="15" t="inlineStr">
        <is>
          <t>dim_d640397f</t>
        </is>
      </c>
      <c r="B141" s="15" t="n"/>
      <c r="C141" s="15" t="n"/>
      <c r="D141" s="15" t="n"/>
      <c r="E141" s="16">
        <f>HYPERLINK("#'dim_d640397f'!A1", "dim_warning_professional_crack_down_yy_i")</f>
        <v/>
      </c>
      <c r="F141" s="15" t="inlineStr">
        <is>
          <t>职业打假人</t>
        </is>
      </c>
      <c r="G141" s="15" t="n"/>
      <c r="H141" s="15" t="n"/>
      <c r="I141" s="15" t="n"/>
      <c r="J141" s="15" t="n"/>
      <c r="K141" s="15" t="n"/>
      <c r="L141" s="15" t="n"/>
      <c r="M141" s="15" t="n"/>
      <c r="N141" s="15" t="n"/>
      <c r="O141" s="15" t="n"/>
      <c r="P141" s="15" t="n"/>
      <c r="Q141" s="15" t="n"/>
    </row>
    <row r="142">
      <c r="A142" s="15" t="inlineStr">
        <is>
          <t>dws_c9fde60a</t>
        </is>
      </c>
      <c r="B142" s="15" t="inlineStr">
        <is>
          <t>dws</t>
        </is>
      </c>
      <c r="C142" s="15" t="n"/>
      <c r="D142" s="15" t="n"/>
      <c r="E142" s="16">
        <f>HYPERLINK("#'dws_c9fde60a'!A1", "dws_erd_sxf_eventlog_dd_f")</f>
        <v/>
      </c>
      <c r="F142" s="15" t="inlineStr">
        <is>
          <t>省信访-事件流转信息</t>
        </is>
      </c>
      <c r="G142" s="15" t="n"/>
      <c r="H142" s="15" t="n"/>
      <c r="I142" s="15" t="n"/>
      <c r="J142" s="15" t="n"/>
      <c r="K142" s="15" t="n"/>
      <c r="L142" s="15" t="n"/>
      <c r="M142" s="15" t="n"/>
      <c r="N142" s="15" t="n"/>
      <c r="O142" s="15" t="n"/>
      <c r="P142" s="15" t="n"/>
      <c r="Q142" s="15" t="n"/>
    </row>
    <row r="143">
      <c r="A143" s="15" t="inlineStr">
        <is>
          <t>dws_d61c3461</t>
        </is>
      </c>
      <c r="B143" s="15" t="n"/>
      <c r="C143" s="15" t="n"/>
      <c r="D143" s="15" t="n"/>
      <c r="E143" s="16">
        <f>HYPERLINK("#'dws_d61c3461'!A1", "dws_erd_ywmt_eventlog_dd_f")</f>
        <v/>
      </c>
      <c r="F143" s="15" t="inlineStr">
        <is>
          <t>义乌矛调-事件流转信息</t>
        </is>
      </c>
      <c r="G143" s="15" t="n"/>
      <c r="H143" s="15" t="n"/>
      <c r="I143" s="15" t="n"/>
      <c r="J143" s="15" t="n"/>
      <c r="K143" s="15" t="n"/>
      <c r="L143" s="15" t="n"/>
      <c r="M143" s="15" t="n"/>
      <c r="N143" s="15" t="n"/>
      <c r="O143" s="15" t="n"/>
      <c r="P143" s="15" t="n"/>
      <c r="Q143" s="15" t="n"/>
    </row>
    <row r="144">
      <c r="A144" s="15" t="inlineStr">
        <is>
          <t>dws_4a16bac6</t>
        </is>
      </c>
      <c r="B144" s="15" t="n"/>
      <c r="C144" s="15" t="n"/>
      <c r="D144" s="15" t="n"/>
      <c r="E144" s="16">
        <f>HYPERLINK("#'dws_4a16bac6'!A1", "dws_move_car_dd_f")</f>
        <v/>
      </c>
      <c r="F144" s="15" t="inlineStr">
        <is>
          <t>DWS移车事件表</t>
        </is>
      </c>
      <c r="G144" s="15" t="n"/>
      <c r="H144" s="15" t="n"/>
      <c r="I144" s="15" t="n"/>
      <c r="J144" s="15" t="n"/>
      <c r="K144" s="15" t="n"/>
      <c r="L144" s="15" t="n"/>
      <c r="M144" s="15" t="n"/>
      <c r="N144" s="15" t="n"/>
      <c r="O144" s="15" t="n"/>
      <c r="P144" s="15" t="n"/>
      <c r="Q144" s="15" t="n"/>
    </row>
    <row r="145">
      <c r="A145" s="15" t="inlineStr">
        <is>
          <t>dws_d2ee9f49</t>
        </is>
      </c>
      <c r="B145" s="15" t="n"/>
      <c r="C145" s="15" t="n"/>
      <c r="D145" s="15" t="n"/>
      <c r="E145" s="16">
        <f>HYPERLINK("#'dws_d2ee9f49'!A1", "dws_woi_case_registration_dd_f")</f>
        <v/>
      </c>
      <c r="F145" s="15" t="inlineStr">
        <is>
          <t>案件登记事件详情表</t>
        </is>
      </c>
      <c r="G145" s="15" t="n"/>
      <c r="H145" s="15" t="n"/>
      <c r="I145" s="15" t="n"/>
      <c r="J145" s="15" t="n"/>
      <c r="K145" s="15" t="n"/>
      <c r="L145" s="15" t="n"/>
      <c r="M145" s="15" t="n"/>
      <c r="N145" s="15" t="n"/>
      <c r="O145" s="15" t="n"/>
      <c r="P145" s="15" t="n"/>
      <c r="Q145" s="15" t="n"/>
    </row>
    <row r="146">
      <c r="A146" s="15" t="inlineStr">
        <is>
          <t>dws_8c77aad2</t>
        </is>
      </c>
      <c r="B146" s="15" t="n"/>
      <c r="C146" s="15" t="n"/>
      <c r="D146" s="15" t="n"/>
      <c r="E146" s="16">
        <f>HYPERLINK("#'dws_8c77aad2'!A1", "dws_woi_four_platform_event_dd_f")</f>
        <v/>
      </c>
      <c r="F146" s="15" t="inlineStr">
        <is>
          <t>多数据源事件汇总表</t>
        </is>
      </c>
      <c r="G146" s="15" t="n"/>
      <c r="H146" s="15" t="n"/>
      <c r="I146" s="15" t="n"/>
      <c r="J146" s="15" t="n"/>
      <c r="K146" s="15" t="n"/>
      <c r="L146" s="15" t="n"/>
      <c r="M146" s="15" t="n"/>
      <c r="N146" s="15" t="n"/>
      <c r="O146" s="15" t="n"/>
      <c r="P146" s="15" t="n"/>
      <c r="Q146" s="15" t="n"/>
    </row>
    <row r="147">
      <c r="A147" s="15" t="inlineStr">
        <is>
          <t>dws_d5d91e43</t>
        </is>
      </c>
      <c r="B147" s="15" t="n"/>
      <c r="C147" s="15" t="n"/>
      <c r="D147" s="15" t="n"/>
      <c r="E147" s="16">
        <f>HYPERLINK("#'dws_d5d91e43'!A1", "dws_woi_four_platform_event_dd_f_add")</f>
        <v/>
      </c>
      <c r="F147" s="15" t="inlineStr">
        <is>
          <t>多数据源事件汇总表</t>
        </is>
      </c>
      <c r="G147" s="15" t="n"/>
      <c r="H147" s="15" t="n"/>
      <c r="I147" s="15" t="n"/>
      <c r="J147" s="15" t="n"/>
      <c r="K147" s="15" t="n"/>
      <c r="L147" s="15" t="n"/>
      <c r="M147" s="15" t="n"/>
      <c r="N147" s="15" t="n"/>
      <c r="O147" s="15" t="n"/>
      <c r="P147" s="15" t="n"/>
      <c r="Q147" s="15" t="n"/>
    </row>
    <row r="148">
      <c r="A148" s="15" t="inlineStr">
        <is>
          <t>dws_893c1b58</t>
        </is>
      </c>
      <c r="B148" s="15" t="n"/>
      <c r="C148" s="15" t="n"/>
      <c r="D148" s="15" t="n"/>
      <c r="E148" s="16">
        <f>HYPERLINK("#'dws_893c1b58'!A1", "dws_woi_four_platform_event_dd_f_base")</f>
        <v/>
      </c>
      <c r="F148" s="15" t="inlineStr"/>
      <c r="G148" s="15" t="n"/>
      <c r="H148" s="15" t="n"/>
      <c r="I148" s="15" t="n"/>
      <c r="J148" s="15" t="n"/>
      <c r="K148" s="15" t="n"/>
      <c r="L148" s="15" t="n"/>
      <c r="M148" s="15" t="n"/>
      <c r="N148" s="15" t="n"/>
      <c r="O148" s="15" t="n"/>
      <c r="P148" s="15" t="n"/>
      <c r="Q148" s="15" t="n"/>
    </row>
    <row r="149">
      <c r="A149" s="15" t="inlineStr">
        <is>
          <t>dws_b57bd55e</t>
        </is>
      </c>
      <c r="B149" s="15" t="n"/>
      <c r="C149" s="15" t="n"/>
      <c r="D149" s="15" t="n"/>
      <c r="E149" s="16">
        <f>HYPERLINK("#'dws_b57bd55e'!A1", "dws_woi_four_platform_event_dd_f_last")</f>
        <v/>
      </c>
      <c r="F149" s="15" t="inlineStr">
        <is>
          <t>多数据源事件汇总表</t>
        </is>
      </c>
      <c r="G149" s="15" t="n"/>
      <c r="H149" s="15" t="n"/>
      <c r="I149" s="15" t="n"/>
      <c r="J149" s="15" t="n"/>
      <c r="K149" s="15" t="n"/>
      <c r="L149" s="15" t="n"/>
      <c r="M149" s="15" t="n"/>
      <c r="N149" s="15" t="n"/>
      <c r="O149" s="15" t="n"/>
      <c r="P149" s="15" t="n"/>
      <c r="Q149" s="15" t="n"/>
    </row>
    <row r="150">
      <c r="A150" s="15" t="inlineStr">
        <is>
          <t>dws_fd6438fe</t>
        </is>
      </c>
      <c r="B150" s="15" t="n"/>
      <c r="C150" s="15" t="n"/>
      <c r="D150" s="15" t="n"/>
      <c r="E150" s="16">
        <f>HYPERLINK("#'dws_fd6438fe'!A1", "dws_woi_four_platform_event_dd_f_tmp")</f>
        <v/>
      </c>
      <c r="F150" s="15" t="inlineStr"/>
      <c r="G150" s="15" t="n"/>
      <c r="H150" s="15" t="n"/>
      <c r="I150" s="15" t="n"/>
      <c r="J150" s="15" t="n"/>
      <c r="K150" s="15" t="n"/>
      <c r="L150" s="15" t="n"/>
      <c r="M150" s="15" t="n"/>
      <c r="N150" s="15" t="n"/>
      <c r="O150" s="15" t="n"/>
      <c r="P150" s="15" t="n"/>
      <c r="Q150" s="15" t="n"/>
    </row>
    <row r="151">
      <c r="A151" s="15" t="inlineStr">
        <is>
          <t>dws_fe248e39</t>
        </is>
      </c>
      <c r="B151" s="15" t="n"/>
      <c r="C151" s="15" t="n"/>
      <c r="D151" s="15" t="n"/>
      <c r="E151" s="16">
        <f>HYPERLINK("#'dws_fe248e39'!A1", "dws_woi_four_platform_event_dd_f_union")</f>
        <v/>
      </c>
      <c r="F151" s="15" t="inlineStr"/>
      <c r="G151" s="15" t="n"/>
      <c r="H151" s="15" t="n"/>
      <c r="I151" s="15" t="n"/>
      <c r="J151" s="15" t="n"/>
      <c r="K151" s="15" t="n"/>
      <c r="L151" s="15" t="n"/>
      <c r="M151" s="15" t="n"/>
      <c r="N151" s="15" t="n"/>
      <c r="O151" s="15" t="n"/>
      <c r="P151" s="15" t="n"/>
      <c r="Q151" s="15" t="n"/>
    </row>
    <row r="152">
      <c r="A152" s="15" t="inlineStr">
        <is>
          <t>dws_b754e187</t>
        </is>
      </c>
      <c r="B152" s="15" t="n"/>
      <c r="C152" s="15" t="n"/>
      <c r="D152" s="15" t="n"/>
      <c r="E152" s="16">
        <f>HYPERLINK("#'dws_b754e187'!A1", "dws_woi_provincal_urvey_dd_f")</f>
        <v/>
      </c>
      <c r="F152" s="15" t="inlineStr">
        <is>
          <t>省矛调 事件表</t>
        </is>
      </c>
      <c r="G152" s="15" t="n"/>
      <c r="H152" s="15" t="n"/>
      <c r="I152" s="15" t="n"/>
      <c r="J152" s="15" t="n"/>
      <c r="K152" s="15" t="n"/>
      <c r="L152" s="15" t="n"/>
      <c r="M152" s="15" t="n"/>
      <c r="N152" s="15" t="n"/>
      <c r="O152" s="15" t="n"/>
      <c r="P152" s="15" t="n"/>
      <c r="Q152" s="15" t="n"/>
    </row>
    <row r="153">
      <c r="A153" s="15" t="inlineStr">
        <is>
          <t>dws_d0ff69c7</t>
        </is>
      </c>
      <c r="B153" s="15" t="n"/>
      <c r="C153" s="15" t="n"/>
      <c r="D153" s="15" t="n"/>
      <c r="E153" s="16">
        <f>HYPERLINK("#'dws_d0ff69c7'!A1", "dws_woi_provnc_unifd_complt_platform_dd_f")</f>
        <v/>
      </c>
      <c r="F153" s="15" t="inlineStr">
        <is>
          <t>省统一事件表</t>
        </is>
      </c>
      <c r="G153" s="15" t="n"/>
      <c r="H153" s="15" t="n"/>
      <c r="I153" s="15" t="n"/>
      <c r="J153" s="15" t="n"/>
      <c r="K153" s="15" t="n"/>
      <c r="L153" s="15" t="n"/>
      <c r="M153" s="15" t="n"/>
      <c r="N153" s="15" t="n"/>
      <c r="O153" s="15" t="n"/>
      <c r="P153" s="15" t="n"/>
      <c r="Q153" s="15" t="n"/>
    </row>
    <row r="154">
      <c r="A154" s="15" t="inlineStr">
        <is>
          <t>dws_240baed1</t>
        </is>
      </c>
      <c r="B154" s="15" t="n"/>
      <c r="C154" s="15" t="n"/>
      <c r="D154" s="15" t="n"/>
      <c r="E154" s="16">
        <f>HYPERLINK("#'dws_240baed1'!A1", "dws_work_order_info_all_dd_f")</f>
        <v/>
      </c>
      <c r="F154" s="15" t="inlineStr">
        <is>
          <t>事件统一处理表</t>
        </is>
      </c>
      <c r="G154" s="15" t="n"/>
      <c r="H154" s="15" t="n"/>
      <c r="I154" s="15" t="n"/>
      <c r="J154" s="15" t="n"/>
      <c r="K154" s="15" t="n"/>
      <c r="L154" s="15" t="n"/>
      <c r="M154" s="15" t="n"/>
      <c r="N154" s="15" t="n"/>
      <c r="O154" s="15" t="n"/>
      <c r="P154" s="15" t="n"/>
      <c r="Q154" s="15" t="n"/>
    </row>
    <row r="155">
      <c r="A155" s="15" t="inlineStr">
        <is>
          <t>dws_b886233c</t>
        </is>
      </c>
      <c r="B155" s="15" t="n"/>
      <c r="C155" s="15" t="n"/>
      <c r="D155" s="15" t="n"/>
      <c r="E155" s="16">
        <f>HYPERLINK("#'dws_b886233c'!A1", "dws_work_order_info_all_dd_f_tmp")</f>
        <v/>
      </c>
      <c r="F155" s="15" t="inlineStr"/>
      <c r="G155" s="15" t="n"/>
      <c r="H155" s="15" t="n"/>
      <c r="I155" s="15" t="n"/>
      <c r="J155" s="15" t="n"/>
      <c r="K155" s="15" t="n"/>
      <c r="L155" s="15" t="n"/>
      <c r="M155" s="15" t="n"/>
      <c r="N155" s="15" t="n"/>
      <c r="O155" s="15" t="n"/>
      <c r="P155" s="15" t="n"/>
      <c r="Q155" s="15" t="n"/>
    </row>
    <row r="156">
      <c r="A156" s="15" t="inlineStr">
        <is>
          <t>dws_d05a220c</t>
        </is>
      </c>
      <c r="B156" s="15" t="n"/>
      <c r="C156" s="15" t="n"/>
      <c r="D156" s="15" t="n"/>
      <c r="E156" s="16">
        <f>HYPERLINK("#'dws_d05a220c'!A1", "dws_work_order_info_all_partition_dd_f")</f>
        <v/>
      </c>
      <c r="F156" s="15" t="inlineStr">
        <is>
          <t>多数据源事件汇总表（直接向该表插入数据，各事件源sql文件夹命名格式 dws_woi_系统简称_dd_i）</t>
        </is>
      </c>
      <c r="G156" s="15" t="n"/>
      <c r="H156" s="15" t="n"/>
      <c r="I156" s="15" t="n"/>
      <c r="J156" s="15" t="n"/>
      <c r="K156" s="15" t="n"/>
      <c r="L156" s="15" t="n"/>
      <c r="M156" s="15" t="n"/>
      <c r="N156" s="15" t="n"/>
      <c r="O156" s="15" t="n"/>
      <c r="P156" s="15" t="n"/>
      <c r="Q156" s="15" t="n"/>
    </row>
    <row r="157">
      <c r="A157" s="15" t="inlineStr">
        <is>
          <t>dws_afebf17b</t>
        </is>
      </c>
      <c r="B157" s="15" t="n"/>
      <c r="C157" s="15" t="n"/>
      <c r="D157" s="15" t="n"/>
      <c r="E157" s="16">
        <f>HYPERLINK("#'dws_afebf17b'!A1", "dws_work_order_info_dd_i")</f>
        <v/>
      </c>
      <c r="F157" s="15" t="inlineStr">
        <is>
          <t>96150事件详情表</t>
        </is>
      </c>
      <c r="G157" s="15" t="n"/>
      <c r="H157" s="15" t="n"/>
      <c r="I157" s="15" t="n"/>
      <c r="J157" s="15" t="n"/>
      <c r="K157" s="15" t="n"/>
      <c r="L157" s="15" t="n"/>
      <c r="M157" s="15" t="n"/>
      <c r="N157" s="15" t="n"/>
      <c r="O157" s="15" t="n"/>
      <c r="P157" s="15" t="n"/>
      <c r="Q157" s="15" t="n"/>
    </row>
    <row r="158">
      <c r="A158" s="15" t="inlineStr">
        <is>
          <t>dws_21a370b8</t>
        </is>
      </c>
      <c r="B158" s="15" t="n"/>
      <c r="C158" s="15" t="n"/>
      <c r="D158" s="15" t="n"/>
      <c r="E158" s="16">
        <f>HYPERLINK("#'dws_21a370b8'!A1", "dws_yw_event_eventlog_dd_f")</f>
        <v/>
      </c>
      <c r="F158" s="15" t="inlineStr">
        <is>
          <t>96150-事件日志表</t>
        </is>
      </c>
      <c r="G158" s="15" t="n"/>
      <c r="H158" s="15" t="n"/>
      <c r="I158" s="15" t="n"/>
      <c r="J158" s="15" t="n"/>
      <c r="K158" s="15" t="n"/>
      <c r="L158" s="15" t="n"/>
      <c r="M158" s="15" t="n"/>
      <c r="N158" s="15" t="n"/>
      <c r="O158" s="15" t="n"/>
      <c r="P158" s="15" t="n"/>
      <c r="Q158" s="15" t="n"/>
    </row>
    <row r="159">
      <c r="A159" s="15" t="inlineStr">
        <is>
          <t>dm_6a6412ca</t>
        </is>
      </c>
      <c r="B159" s="15" t="inlineStr">
        <is>
          <t>dm</t>
        </is>
      </c>
      <c r="C159" s="15" t="n"/>
      <c r="D159" s="15" t="n"/>
      <c r="E159" s="16">
        <f>HYPERLINK("#'dm_6a6412ca'!A1", "dm_all_warn_clue_dd_i")</f>
        <v/>
      </c>
      <c r="F159" s="15" t="inlineStr">
        <is>
          <t>预警线索总数据表</t>
        </is>
      </c>
      <c r="G159" s="15" t="n"/>
      <c r="H159" s="15" t="n"/>
      <c r="I159" s="15" t="n"/>
      <c r="J159" s="15" t="n"/>
      <c r="K159" s="15" t="n"/>
      <c r="L159" s="15" t="n"/>
      <c r="M159" s="15" t="n"/>
      <c r="N159" s="15" t="n"/>
      <c r="O159" s="15" t="n"/>
      <c r="P159" s="15" t="n"/>
      <c r="Q159" s="15" t="n"/>
    </row>
    <row r="160">
      <c r="A160" s="15" t="inlineStr">
        <is>
          <t>dm_300d5049</t>
        </is>
      </c>
      <c r="B160" s="15" t="n"/>
      <c r="C160" s="15" t="n"/>
      <c r="D160" s="15" t="n"/>
      <c r="E160" s="16">
        <f>HYPERLINK("#'dm_300d5049'!A1", "dm_cadre_style_street_dd_f")</f>
        <v/>
      </c>
      <c r="F160" s="15" t="inlineStr">
        <is>
          <t>干部作风街道表</t>
        </is>
      </c>
      <c r="G160" s="15" t="n"/>
      <c r="H160" s="15" t="n"/>
      <c r="I160" s="15" t="n"/>
      <c r="J160" s="15" t="n"/>
      <c r="K160" s="15" t="n"/>
      <c r="L160" s="15" t="n"/>
      <c r="M160" s="15" t="n"/>
      <c r="N160" s="15" t="n"/>
      <c r="O160" s="15" t="n"/>
      <c r="P160" s="15" t="n"/>
      <c r="Q160" s="15" t="n"/>
    </row>
    <row r="161">
      <c r="A161" s="15" t="inlineStr">
        <is>
          <t>dm_a9a5613e</t>
        </is>
      </c>
      <c r="B161" s="15" t="n"/>
      <c r="C161" s="15" t="n"/>
      <c r="D161" s="15" t="n"/>
      <c r="E161" s="16">
        <f>HYPERLINK("#'dm_a9a5613e'!A1", "dm_case_registration_dd_f")</f>
        <v/>
      </c>
      <c r="F161" s="15" t="inlineStr">
        <is>
          <t>案件登记表</t>
        </is>
      </c>
      <c r="G161" s="15" t="n"/>
      <c r="H161" s="15" t="n"/>
      <c r="I161" s="15" t="n"/>
      <c r="J161" s="15" t="n"/>
      <c r="K161" s="15" t="n"/>
      <c r="L161" s="15" t="n"/>
      <c r="M161" s="15" t="n"/>
      <c r="N161" s="15" t="n"/>
      <c r="O161" s="15" t="n"/>
      <c r="P161" s="15" t="n"/>
      <c r="Q161" s="15" t="n"/>
    </row>
    <row r="162">
      <c r="A162" s="15" t="inlineStr">
        <is>
          <t>dm_3e95d20e</t>
        </is>
      </c>
      <c r="B162" s="15" t="n"/>
      <c r="C162" s="15" t="n"/>
      <c r="D162" s="15" t="n"/>
      <c r="E162" s="16">
        <f>HYPERLINK("#'dm_3e95d20e'!A1", "dm_case_registration_dd_f_last")</f>
        <v/>
      </c>
      <c r="F162" s="15" t="inlineStr">
        <is>
          <t>案件登记表</t>
        </is>
      </c>
      <c r="G162" s="15" t="n"/>
      <c r="H162" s="15" t="n"/>
      <c r="I162" s="15" t="n"/>
      <c r="J162" s="15" t="n"/>
      <c r="K162" s="15" t="n"/>
      <c r="L162" s="15" t="n"/>
      <c r="M162" s="15" t="n"/>
      <c r="N162" s="15" t="n"/>
      <c r="O162" s="15" t="n"/>
      <c r="P162" s="15" t="n"/>
      <c r="Q162" s="15" t="n"/>
    </row>
    <row r="163">
      <c r="A163" s="15" t="inlineStr">
        <is>
          <t>dm_3b7c6e5d</t>
        </is>
      </c>
      <c r="B163" s="15" t="n"/>
      <c r="C163" s="15" t="n"/>
      <c r="D163" s="15" t="n"/>
      <c r="E163" s="16">
        <f>HYPERLINK("#'dm_3b7c6e5d'!A1", "dm_case_registration_dd_f_test")</f>
        <v/>
      </c>
      <c r="F163" s="15" t="inlineStr">
        <is>
          <t>案件登记表</t>
        </is>
      </c>
      <c r="G163" s="15" t="n"/>
      <c r="H163" s="15" t="n"/>
      <c r="I163" s="15" t="n"/>
      <c r="J163" s="15" t="n"/>
      <c r="K163" s="15" t="n"/>
      <c r="L163" s="15" t="n"/>
      <c r="M163" s="15" t="n"/>
      <c r="N163" s="15" t="n"/>
      <c r="O163" s="15" t="n"/>
      <c r="P163" s="15" t="n"/>
      <c r="Q163" s="15" t="n"/>
    </row>
    <row r="164">
      <c r="A164" s="15" t="inlineStr">
        <is>
          <t>dm_fdb765f5</t>
        </is>
      </c>
      <c r="B164" s="15" t="n"/>
      <c r="C164" s="15" t="n"/>
      <c r="D164" s="15" t="n"/>
      <c r="E164" s="16">
        <f>HYPERLINK("#'dm_fdb765f5'!A1", "dm_enterprise_list_dd_f")</f>
        <v/>
      </c>
      <c r="F164" s="15" t="inlineStr">
        <is>
          <t>企业和个体工商户信息表</t>
        </is>
      </c>
      <c r="G164" s="15" t="n"/>
      <c r="H164" s="15" t="n"/>
      <c r="I164" s="15" t="n"/>
      <c r="J164" s="15" t="n"/>
      <c r="K164" s="15" t="n"/>
      <c r="L164" s="15" t="n"/>
      <c r="M164" s="15" t="n"/>
      <c r="N164" s="15" t="n"/>
      <c r="O164" s="15" t="n"/>
      <c r="P164" s="15" t="n"/>
      <c r="Q164" s="15" t="n"/>
    </row>
    <row r="165">
      <c r="A165" s="15" t="inlineStr">
        <is>
          <t>dm_c7e9f5d0</t>
        </is>
      </c>
      <c r="B165" s="15" t="n"/>
      <c r="C165" s="15" t="n"/>
      <c r="D165" s="15" t="n"/>
      <c r="E165" s="16">
        <f>HYPERLINK("#'dm_c7e9f5d0'!A1", "dm_enterprise_list_dd_f_test")</f>
        <v/>
      </c>
      <c r="F165" s="15" t="inlineStr">
        <is>
          <t>企业和个体工商户信息表</t>
        </is>
      </c>
      <c r="G165" s="15" t="n"/>
      <c r="H165" s="15" t="n"/>
      <c r="I165" s="15" t="n"/>
      <c r="J165" s="15" t="n"/>
      <c r="K165" s="15" t="n"/>
      <c r="L165" s="15" t="n"/>
      <c r="M165" s="15" t="n"/>
      <c r="N165" s="15" t="n"/>
      <c r="O165" s="15" t="n"/>
      <c r="P165" s="15" t="n"/>
      <c r="Q165" s="15" t="n"/>
    </row>
    <row r="166">
      <c r="A166" s="15" t="inlineStr">
        <is>
          <t>dm_9516bc4b</t>
        </is>
      </c>
      <c r="B166" s="15" t="n"/>
      <c r="C166" s="15" t="n"/>
      <c r="D166" s="15" t="n"/>
      <c r="E166" s="16">
        <f>HYPERLINK("#'dm_9516bc4b'!A1", "dm_event_recdeal_dept_dd_f")</f>
        <v/>
      </c>
      <c r="F166" s="15" t="inlineStr">
        <is>
          <t>部门处理流转表</t>
        </is>
      </c>
      <c r="G166" s="15" t="n"/>
      <c r="H166" s="15" t="n"/>
      <c r="I166" s="15" t="n"/>
      <c r="J166" s="15" t="n"/>
      <c r="K166" s="15" t="n"/>
      <c r="L166" s="15" t="n"/>
      <c r="M166" s="15" t="n"/>
      <c r="N166" s="15" t="n"/>
      <c r="O166" s="15" t="n"/>
      <c r="P166" s="15" t="n"/>
      <c r="Q166" s="15" t="n"/>
    </row>
    <row r="167">
      <c r="A167" s="15" t="inlineStr">
        <is>
          <t>dm_b90f744a</t>
        </is>
      </c>
      <c r="B167" s="15" t="n"/>
      <c r="C167" s="15" t="n"/>
      <c r="D167" s="15" t="n"/>
      <c r="E167" s="16">
        <f>HYPERLINK("#'dm_b90f744a'!A1", "dm_labor_dispute_dd_i")</f>
        <v/>
      </c>
      <c r="F167" s="15" t="inlineStr">
        <is>
          <t>劳资dm表</t>
        </is>
      </c>
      <c r="G167" s="15" t="n"/>
      <c r="H167" s="15" t="n"/>
      <c r="I167" s="15" t="n"/>
      <c r="J167" s="15" t="n"/>
      <c r="K167" s="15" t="n"/>
      <c r="L167" s="15" t="n"/>
      <c r="M167" s="15" t="n"/>
      <c r="N167" s="15" t="n"/>
      <c r="O167" s="15" t="n"/>
      <c r="P167" s="15" t="n"/>
      <c r="Q167" s="15" t="n"/>
    </row>
    <row r="168">
      <c r="A168" s="15" t="inlineStr">
        <is>
          <t>dm_c5f37d16</t>
        </is>
      </c>
      <c r="B168" s="15" t="n"/>
      <c r="C168" s="15" t="n"/>
      <c r="D168" s="15" t="n"/>
      <c r="E168" s="16">
        <f>HYPERLINK("#'dm_c5f37d16'!A1", "dm_move_cars_dd_f")</f>
        <v/>
      </c>
      <c r="F168" s="15" t="inlineStr"/>
      <c r="G168" s="15" t="n"/>
      <c r="H168" s="15" t="n"/>
      <c r="I168" s="15" t="n"/>
      <c r="J168" s="15" t="n"/>
      <c r="K168" s="15" t="n"/>
      <c r="L168" s="15" t="n"/>
      <c r="M168" s="15" t="n"/>
      <c r="N168" s="15" t="n"/>
      <c r="O168" s="15" t="n"/>
      <c r="P168" s="15" t="n"/>
      <c r="Q168" s="15" t="n"/>
    </row>
    <row r="169">
      <c r="A169" s="15" t="inlineStr">
        <is>
          <t>dm_ddb01e4f</t>
        </is>
      </c>
      <c r="B169" s="15" t="n"/>
      <c r="C169" s="15" t="n"/>
      <c r="D169" s="15" t="n"/>
      <c r="E169" s="16">
        <f>HYPERLINK("#'dm_ddb01e4f'!A1", "dm_move_cars_dd_f_temp")</f>
        <v/>
      </c>
      <c r="F169" s="15" t="inlineStr"/>
      <c r="G169" s="15" t="n"/>
      <c r="H169" s="15" t="n"/>
      <c r="I169" s="15" t="n"/>
      <c r="J169" s="15" t="n"/>
      <c r="K169" s="15" t="n"/>
      <c r="L169" s="15" t="n"/>
      <c r="M169" s="15" t="n"/>
      <c r="N169" s="15" t="n"/>
      <c r="O169" s="15" t="n"/>
      <c r="P169" s="15" t="n"/>
      <c r="Q169" s="15" t="n"/>
    </row>
    <row r="170">
      <c r="A170" s="15" t="inlineStr">
        <is>
          <t>dm_db8d576d</t>
        </is>
      </c>
      <c r="B170" s="15" t="n"/>
      <c r="C170" s="15" t="n"/>
      <c r="D170" s="15" t="n"/>
      <c r="E170" s="16">
        <f>HYPERLINK("#'dm_db8d576d'!A1", "dm_move_cars_expl_by_license_dd_f")</f>
        <v/>
      </c>
      <c r="F170" s="15" t="inlineStr"/>
      <c r="G170" s="15" t="n"/>
      <c r="H170" s="15" t="n"/>
      <c r="I170" s="15" t="n"/>
      <c r="J170" s="15" t="n"/>
      <c r="K170" s="15" t="n"/>
      <c r="L170" s="15" t="n"/>
      <c r="M170" s="15" t="n"/>
      <c r="N170" s="15" t="n"/>
      <c r="O170" s="15" t="n"/>
      <c r="P170" s="15" t="n"/>
      <c r="Q170" s="15" t="n"/>
    </row>
    <row r="171">
      <c r="A171" s="15" t="inlineStr">
        <is>
          <t>dm_d4be3010</t>
        </is>
      </c>
      <c r="B171" s="15" t="n"/>
      <c r="C171" s="15" t="n"/>
      <c r="D171" s="15" t="n"/>
      <c r="E171" s="16">
        <f>HYPERLINK("#'dm_d4be3010'!A1", "dm_move_cars_expl_by_license_dd_f_temp")</f>
        <v/>
      </c>
      <c r="F171" s="15" t="inlineStr"/>
      <c r="G171" s="15" t="n"/>
      <c r="H171" s="15" t="n"/>
      <c r="I171" s="15" t="n"/>
      <c r="J171" s="15" t="n"/>
      <c r="K171" s="15" t="n"/>
      <c r="L171" s="15" t="n"/>
      <c r="M171" s="15" t="n"/>
      <c r="N171" s="15" t="n"/>
      <c r="O171" s="15" t="n"/>
      <c r="P171" s="15" t="n"/>
      <c r="Q171" s="15" t="n"/>
    </row>
    <row r="172">
      <c r="A172" s="15" t="inlineStr">
        <is>
          <t>dm_e8ef13bb</t>
        </is>
      </c>
      <c r="B172" s="15" t="n"/>
      <c r="C172" s="15" t="n"/>
      <c r="D172" s="15" t="n"/>
      <c r="E172" s="16">
        <f>HYPERLINK("#'dm_e8ef13bb'!A1", "dm_move_cars_expl_by_license_dd_f_tmp")</f>
        <v/>
      </c>
      <c r="F172" s="15" t="inlineStr">
        <is>
          <t>移车表数据（一条车牌号一条数据）</t>
        </is>
      </c>
      <c r="G172" s="15" t="n"/>
      <c r="H172" s="15" t="n"/>
      <c r="I172" s="15" t="n"/>
      <c r="J172" s="15" t="n"/>
      <c r="K172" s="15" t="n"/>
      <c r="L172" s="15" t="n"/>
      <c r="M172" s="15" t="n"/>
      <c r="N172" s="15" t="n"/>
      <c r="O172" s="15" t="n"/>
      <c r="P172" s="15" t="n"/>
      <c r="Q172" s="15" t="n"/>
    </row>
    <row r="173">
      <c r="A173" s="15" t="inlineStr">
        <is>
          <t>dm_42cd1b17</t>
        </is>
      </c>
      <c r="B173" s="15" t="n"/>
      <c r="C173" s="15" t="n"/>
      <c r="D173" s="15" t="n"/>
      <c r="E173" s="16">
        <f>HYPERLINK("#'dm_42cd1b17'!A1", "dm_prepaid_card_dd_i")</f>
        <v/>
      </c>
      <c r="F173" s="15" t="inlineStr"/>
      <c r="G173" s="15" t="n"/>
      <c r="H173" s="15" t="n"/>
      <c r="I173" s="15" t="n"/>
      <c r="J173" s="15" t="n"/>
      <c r="K173" s="15" t="n"/>
      <c r="L173" s="15" t="n"/>
      <c r="M173" s="15" t="n"/>
      <c r="N173" s="15" t="n"/>
      <c r="O173" s="15" t="n"/>
      <c r="P173" s="15" t="n"/>
      <c r="Q173" s="15" t="n"/>
    </row>
    <row r="174">
      <c r="A174" s="15" t="inlineStr">
        <is>
          <t>dm_5477d881</t>
        </is>
      </c>
      <c r="B174" s="15" t="n"/>
      <c r="C174" s="15" t="n"/>
      <c r="D174" s="15" t="n"/>
      <c r="E174" s="16">
        <f>HYPERLINK("#'dm_5477d881'!A1", "dm_questions_visits_f")</f>
        <v/>
      </c>
      <c r="F174" s="15" t="inlineStr"/>
      <c r="G174" s="15" t="n"/>
      <c r="H174" s="15" t="n"/>
      <c r="I174" s="15" t="n"/>
      <c r="J174" s="15" t="n"/>
      <c r="K174" s="15" t="n"/>
      <c r="L174" s="15" t="n"/>
      <c r="M174" s="15" t="n"/>
      <c r="N174" s="15" t="n"/>
      <c r="O174" s="15" t="n"/>
      <c r="P174" s="15" t="n"/>
      <c r="Q174" s="15" t="n"/>
    </row>
    <row r="175">
      <c r="A175" s="15" t="inlineStr">
        <is>
          <t>dm_e124c676</t>
        </is>
      </c>
      <c r="B175" s="15" t="n"/>
      <c r="C175" s="15" t="n"/>
      <c r="D175" s="15" t="n"/>
      <c r="E175" s="16">
        <f>HYPERLINK("#'dm_e124c676'!A1", "dm_questions_visits_f_last")</f>
        <v/>
      </c>
      <c r="F175" s="15" t="inlineStr"/>
      <c r="G175" s="15" t="n"/>
      <c r="H175" s="15" t="n"/>
      <c r="I175" s="15" t="n"/>
      <c r="J175" s="15" t="n"/>
      <c r="K175" s="15" t="n"/>
      <c r="L175" s="15" t="n"/>
      <c r="M175" s="15" t="n"/>
      <c r="N175" s="15" t="n"/>
      <c r="O175" s="15" t="n"/>
      <c r="P175" s="15" t="n"/>
      <c r="Q175" s="15" t="n"/>
    </row>
    <row r="176">
      <c r="A176" s="15" t="inlineStr">
        <is>
          <t>dm_0a0b4f24</t>
        </is>
      </c>
      <c r="B176" s="15" t="n"/>
      <c r="C176" s="15" t="n"/>
      <c r="D176" s="15" t="n"/>
      <c r="E176" s="16">
        <f>HYPERLINK("#'dm_0a0b4f24'!A1", "dm_safety_index_f")</f>
        <v/>
      </c>
      <c r="F176" s="15" t="inlineStr">
        <is>
          <t>平安指数</t>
        </is>
      </c>
      <c r="G176" s="15" t="n"/>
      <c r="H176" s="15" t="n"/>
      <c r="I176" s="15" t="n"/>
      <c r="J176" s="15" t="n"/>
      <c r="K176" s="15" t="n"/>
      <c r="L176" s="15" t="n"/>
      <c r="M176" s="15" t="n"/>
      <c r="N176" s="15" t="n"/>
      <c r="O176" s="15" t="n"/>
      <c r="P176" s="15" t="n"/>
      <c r="Q176" s="15" t="n"/>
    </row>
    <row r="177">
      <c r="A177" s="15" t="inlineStr">
        <is>
          <t>dm_2238ec99</t>
        </is>
      </c>
      <c r="B177" s="15" t="n"/>
      <c r="C177" s="15" t="n"/>
      <c r="D177" s="15" t="n"/>
      <c r="E177" s="16">
        <f>HYPERLINK("#'dm_2238ec99'!A1", "dm_safety_index_f_original_vision_by_liuyang")</f>
        <v/>
      </c>
      <c r="F177" s="15" t="inlineStr"/>
      <c r="G177" s="15" t="n"/>
      <c r="H177" s="15" t="n"/>
      <c r="I177" s="15" t="n"/>
      <c r="J177" s="15" t="n"/>
      <c r="K177" s="15" t="n"/>
      <c r="L177" s="15" t="n"/>
      <c r="M177" s="15" t="n"/>
      <c r="N177" s="15" t="n"/>
      <c r="O177" s="15" t="n"/>
      <c r="P177" s="15" t="n"/>
      <c r="Q177" s="15" t="n"/>
    </row>
    <row r="178">
      <c r="A178" s="15" t="inlineStr">
        <is>
          <t>dm_7a024594</t>
        </is>
      </c>
      <c r="B178" s="15" t="n"/>
      <c r="C178" s="15" t="n"/>
      <c r="D178" s="15" t="n"/>
      <c r="E178" s="16">
        <f>HYPERLINK("#'dm_7a024594'!A1", "dm_safety_index_f_test")</f>
        <v/>
      </c>
      <c r="F178" s="15" t="inlineStr">
        <is>
          <t>平安指数</t>
        </is>
      </c>
      <c r="G178" s="15" t="n"/>
      <c r="H178" s="15" t="n"/>
      <c r="I178" s="15" t="n"/>
      <c r="J178" s="15" t="n"/>
      <c r="K178" s="15" t="n"/>
      <c r="L178" s="15" t="n"/>
      <c r="M178" s="15" t="n"/>
      <c r="N178" s="15" t="n"/>
      <c r="O178" s="15" t="n"/>
      <c r="P178" s="15" t="n"/>
      <c r="Q178" s="15" t="n"/>
    </row>
    <row r="179">
      <c r="A179" s="15" t="inlineStr">
        <is>
          <t>dm_d7ec6850</t>
        </is>
      </c>
      <c r="B179" s="15" t="n"/>
      <c r="C179" s="15" t="n"/>
      <c r="D179" s="15" t="n"/>
      <c r="E179" s="16">
        <f>HYPERLINK("#'dm_d7ec6850'!A1", "dm_safety_index_static_data")</f>
        <v/>
      </c>
      <c r="F179" s="15" t="inlineStr">
        <is>
          <t>平安指数（静态数据表-更新或修改该表之前应备份该表数据）</t>
        </is>
      </c>
      <c r="G179" s="15" t="n"/>
      <c r="H179" s="15" t="n"/>
      <c r="I179" s="15" t="n"/>
      <c r="J179" s="15" t="n"/>
      <c r="K179" s="15" t="n"/>
      <c r="L179" s="15" t="n"/>
      <c r="M179" s="15" t="n"/>
      <c r="N179" s="15" t="n"/>
      <c r="O179" s="15" t="n"/>
      <c r="P179" s="15" t="n"/>
      <c r="Q179" s="15" t="n"/>
    </row>
    <row r="180">
      <c r="A180" s="15" t="inlineStr">
        <is>
          <t>dm_3d84b2db</t>
        </is>
      </c>
      <c r="B180" s="15" t="n"/>
      <c r="C180" s="15" t="n"/>
      <c r="D180" s="15" t="n"/>
      <c r="E180" s="16">
        <f>HYPERLINK("#'dm_3d84b2db'!A1", "dm_streets_data_permission_dd_f")</f>
        <v/>
      </c>
      <c r="F180" s="15" t="inlineStr">
        <is>
          <t>镇街数据权限表</t>
        </is>
      </c>
      <c r="G180" s="15" t="n"/>
      <c r="H180" s="15" t="n"/>
      <c r="I180" s="15" t="n"/>
      <c r="J180" s="15" t="n"/>
      <c r="K180" s="15" t="n"/>
      <c r="L180" s="15" t="n"/>
      <c r="M180" s="15" t="n"/>
      <c r="N180" s="15" t="n"/>
      <c r="O180" s="15" t="n"/>
      <c r="P180" s="15" t="n"/>
      <c r="Q180" s="15" t="n"/>
    </row>
    <row r="181">
      <c r="A181" s="15" t="inlineStr">
        <is>
          <t>dm_5329c5f0</t>
        </is>
      </c>
      <c r="B181" s="15" t="n"/>
      <c r="C181" s="15" t="n"/>
      <c r="D181" s="15" t="n"/>
      <c r="E181" s="16">
        <f>HYPERLINK("#'dm_5329c5f0'!A1", "dm_two_problem_visits_yy_f")</f>
        <v/>
      </c>
      <c r="F181" s="15" t="inlineStr">
        <is>
          <t>两问大走访dm表</t>
        </is>
      </c>
      <c r="G181" s="15" t="n"/>
      <c r="H181" s="15" t="n"/>
      <c r="I181" s="15" t="n"/>
      <c r="J181" s="15" t="n"/>
      <c r="K181" s="15" t="n"/>
      <c r="L181" s="15" t="n"/>
      <c r="M181" s="15" t="n"/>
      <c r="N181" s="15" t="n"/>
      <c r="O181" s="15" t="n"/>
      <c r="P181" s="15" t="n"/>
      <c r="Q181" s="15" t="n"/>
    </row>
    <row r="182">
      <c r="A182" s="15" t="inlineStr">
        <is>
          <t>dm_07d689b3</t>
        </is>
      </c>
      <c r="B182" s="15" t="n"/>
      <c r="C182" s="15" t="n"/>
      <c r="D182" s="15" t="n"/>
      <c r="E182" s="16">
        <f>HYPERLINK("#'dm_07d689b3'!A1", "dm_village_portrait_f")</f>
        <v/>
      </c>
      <c r="F182" s="15" t="inlineStr">
        <is>
          <t>村社dm表</t>
        </is>
      </c>
      <c r="G182" s="15" t="n"/>
      <c r="H182" s="15" t="n"/>
      <c r="I182" s="15" t="n"/>
      <c r="J182" s="15" t="n"/>
      <c r="K182" s="15" t="n"/>
      <c r="L182" s="15" t="n"/>
      <c r="M182" s="15" t="n"/>
      <c r="N182" s="15" t="n"/>
      <c r="O182" s="15" t="n"/>
      <c r="P182" s="15" t="n"/>
      <c r="Q182" s="15" t="n"/>
    </row>
    <row r="183">
      <c r="A183" s="15" t="inlineStr">
        <is>
          <t>dm_c44b3e53</t>
        </is>
      </c>
      <c r="B183" s="15" t="n"/>
      <c r="C183" s="15" t="n"/>
      <c r="D183" s="15" t="n"/>
      <c r="E183" s="16">
        <f>HYPERLINK("#'dm_c44b3e53'!A1", "dm_warning_indication_system_result_yy_i")</f>
        <v/>
      </c>
      <c r="F183" s="15" t="inlineStr">
        <is>
          <t>事中预警指征体系结果</t>
        </is>
      </c>
      <c r="G183" s="15" t="n"/>
      <c r="H183" s="15" t="n"/>
      <c r="I183" s="15" t="n"/>
      <c r="J183" s="15" t="n"/>
      <c r="K183" s="15" t="n"/>
      <c r="L183" s="15" t="n"/>
      <c r="M183" s="15" t="n"/>
      <c r="N183" s="15" t="n"/>
      <c r="O183" s="15" t="n"/>
      <c r="P183" s="15" t="n"/>
      <c r="Q183" s="15" t="n"/>
    </row>
    <row r="184">
      <c r="A184" s="15" t="inlineStr">
        <is>
          <t>dm_08994575</t>
        </is>
      </c>
      <c r="B184" s="15" t="n"/>
      <c r="C184" s="15" t="n"/>
      <c r="D184" s="15" t="n"/>
      <c r="E184" s="16">
        <f>HYPERLINK("#'dm_08994575'!A1", "dm_work_order_info_dd_i")</f>
        <v/>
      </c>
      <c r="F184" s="15" t="inlineStr">
        <is>
          <t>总事件详情表</t>
        </is>
      </c>
      <c r="G184" s="15" t="n"/>
      <c r="H184" s="15" t="n"/>
      <c r="I184" s="15" t="n"/>
      <c r="J184" s="15" t="n"/>
      <c r="K184" s="15" t="n"/>
      <c r="L184" s="15" t="n"/>
      <c r="M184" s="15" t="n"/>
      <c r="N184" s="15" t="n"/>
      <c r="O184" s="15" t="n"/>
      <c r="P184" s="15" t="n"/>
      <c r="Q184" s="15" t="n"/>
    </row>
    <row r="185">
      <c r="A185" s="15" t="inlineStr">
        <is>
          <t>dm_db4f5410</t>
        </is>
      </c>
      <c r="B185" s="15" t="n"/>
      <c r="C185" s="15" t="n"/>
      <c r="D185" s="15" t="n"/>
      <c r="E185" s="16">
        <f>HYPERLINK("#'dm_db4f5410'!A1", "dm_work_order_info_tmp_dd_i")</f>
        <v/>
      </c>
      <c r="F185" s="15" t="inlineStr">
        <is>
          <t>总事件详情表临时表</t>
        </is>
      </c>
      <c r="G185" s="15" t="n"/>
      <c r="H185" s="15" t="n"/>
      <c r="I185" s="15" t="n"/>
      <c r="J185" s="15" t="n"/>
      <c r="K185" s="15" t="n"/>
      <c r="L185" s="15" t="n"/>
      <c r="M185" s="15" t="n"/>
      <c r="N185" s="15" t="n"/>
      <c r="O185" s="15" t="n"/>
      <c r="P185" s="15" t="n"/>
      <c r="Q185" s="15" t="n"/>
    </row>
    <row r="186">
      <c r="A186" s="15" t="inlineStr">
        <is>
          <t>dm_ed0935c9</t>
        </is>
      </c>
      <c r="B186" s="15" t="n"/>
      <c r="C186" s="15" t="n"/>
      <c r="D186" s="15" t="n"/>
      <c r="E186" s="16">
        <f>HYPERLINK("#'dm_ed0935c9'!A1", "dm_yw_ods_vio_violation_dd_f")</f>
        <v/>
      </c>
      <c r="F186" s="15" t="inlineStr">
        <is>
          <t>机动车违法信息</t>
        </is>
      </c>
      <c r="G186" s="15" t="n"/>
      <c r="H186" s="15" t="n"/>
      <c r="I186" s="15" t="n"/>
      <c r="J186" s="15" t="n"/>
      <c r="K186" s="15" t="n"/>
      <c r="L186" s="15" t="n"/>
      <c r="M186" s="15" t="n"/>
      <c r="N186" s="15" t="n"/>
      <c r="O186" s="15" t="n"/>
      <c r="P186" s="15" t="n"/>
      <c r="Q186" s="15" t="n"/>
    </row>
    <row r="187">
      <c r="A187" s="15" t="inlineStr">
        <is>
          <t>tmp_e88127a5</t>
        </is>
      </c>
      <c r="B187" s="15" t="inlineStr">
        <is>
          <t>tmp</t>
        </is>
      </c>
      <c r="C187" s="15" t="n"/>
      <c r="D187" s="15" t="n"/>
      <c r="E187" s="16">
        <f>HYPERLINK("#'tmp_e88127a5'!A1", "labor_dispute_dd_i")</f>
        <v/>
      </c>
      <c r="F187" s="15" t="inlineStr">
        <is>
          <t>劳资dm表</t>
        </is>
      </c>
      <c r="G187" s="15" t="n"/>
      <c r="H187" s="15" t="n"/>
      <c r="I187" s="15" t="n"/>
      <c r="J187" s="15" t="n"/>
      <c r="K187" s="15" t="n"/>
      <c r="L187" s="15" t="n"/>
      <c r="M187" s="15" t="n"/>
      <c r="N187" s="15" t="n"/>
      <c r="O187" s="15" t="n"/>
      <c r="P187" s="15" t="n"/>
      <c r="Q187" s="15" t="n"/>
    </row>
  </sheetData>
  <mergeCells count="6">
    <mergeCell ref="B2:B115"/>
    <mergeCell ref="B116:B126"/>
    <mergeCell ref="B127:B141"/>
    <mergeCell ref="B142:B158"/>
    <mergeCell ref="B159:B186"/>
    <mergeCell ref="B187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ods_dsc_da012_parties_matter_relation_valid_old_jh_yiw_dd_f</t>
        </is>
      </c>
      <c r="C1" s="25" t="n"/>
      <c r="D1" s="15" t="n"/>
      <c r="E1" s="15" t="n"/>
      <c r="F1" s="15" t="n"/>
      <c r="G1" s="15" t="n"/>
      <c r="H1" s="16">
        <f>HYPERLINK("#'目录'!E9", "返回")</f>
        <v/>
      </c>
    </row>
    <row customHeight="1" ht="16.5" r="2" s="17">
      <c r="A2" s="23" t="inlineStr">
        <is>
          <t>模型描述</t>
        </is>
      </c>
      <c r="B2" s="24" t="inlineStr">
        <is>
          <t>矛调-人员事项关联信息(省矛调)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is_deleted</t>
        </is>
      </c>
      <c r="B5" s="15" t="inlineStr">
        <is>
          <t>string</t>
        </is>
      </c>
      <c r="C5" s="15" t="inlineStr">
        <is>
          <t>是否删除</t>
        </is>
      </c>
      <c r="D5" s="15" t="n"/>
      <c r="E5" s="15" t="n"/>
      <c r="F5" s="15" t="n"/>
      <c r="G5" s="15" t="n"/>
    </row>
    <row r="6">
      <c r="A6" s="15" t="inlineStr">
        <is>
          <t>create_date</t>
        </is>
      </c>
      <c r="B6" s="15" t="inlineStr">
        <is>
          <t>string</t>
        </is>
      </c>
      <c r="C6" s="15" t="inlineStr">
        <is>
          <t>创建日期</t>
        </is>
      </c>
      <c r="D6" s="15" t="n"/>
      <c r="E6" s="15" t="n"/>
      <c r="F6" s="15" t="n"/>
      <c r="G6" s="15" t="n"/>
    </row>
    <row r="7">
      <c r="A7" s="15" t="inlineStr">
        <is>
          <t>update_date</t>
        </is>
      </c>
      <c r="B7" s="15" t="inlineStr">
        <is>
          <t>string</t>
        </is>
      </c>
      <c r="C7" s="15" t="inlineStr">
        <is>
          <t>更新日期</t>
        </is>
      </c>
      <c r="D7" s="15" t="n"/>
      <c r="E7" s="15" t="n"/>
      <c r="F7" s="15" t="n"/>
      <c r="G7" s="15" t="n"/>
    </row>
    <row r="8">
      <c r="A8" s="15" t="inlineStr">
        <is>
          <t>parties_id</t>
        </is>
      </c>
      <c r="B8" s="15" t="inlineStr">
        <is>
          <t>string</t>
        </is>
      </c>
      <c r="C8" s="15" t="inlineStr">
        <is>
          <t>当事人id(关联)</t>
        </is>
      </c>
      <c r="D8" s="15" t="n"/>
      <c r="E8" s="15" t="n"/>
      <c r="F8" s="15" t="n"/>
      <c r="G8" s="15" t="n"/>
    </row>
    <row r="9">
      <c r="A9" s="15" t="inlineStr">
        <is>
          <t>matter_id</t>
        </is>
      </c>
      <c r="B9" s="15" t="inlineStr">
        <is>
          <t>string</t>
        </is>
      </c>
      <c r="C9" s="15" t="inlineStr">
        <is>
          <t>事项id</t>
        </is>
      </c>
      <c r="D9" s="15" t="n"/>
      <c r="E9" s="15" t="n"/>
      <c r="F9" s="15" t="n"/>
      <c r="G9" s="15" t="n"/>
    </row>
    <row r="10">
      <c r="A10" s="15" t="inlineStr">
        <is>
          <t>matter_number</t>
        </is>
      </c>
      <c r="B10" s="15" t="inlineStr">
        <is>
          <t>string</t>
        </is>
      </c>
      <c r="C10" s="15" t="inlineStr">
        <is>
          <t>事件编号(单号)</t>
        </is>
      </c>
      <c r="D10" s="15" t="n"/>
      <c r="E10" s="15" t="n"/>
      <c r="F10" s="15" t="n"/>
      <c r="G10" s="15" t="n"/>
    </row>
    <row r="11">
      <c r="A11" s="15" t="inlineStr">
        <is>
          <t>contact</t>
        </is>
      </c>
      <c r="B11" s="15" t="inlineStr">
        <is>
          <t>string</t>
        </is>
      </c>
      <c r="C11" s="15" t="inlineStr">
        <is>
          <t>联系方式</t>
        </is>
      </c>
      <c r="D11" s="15" t="n"/>
      <c r="E11" s="15" t="n"/>
      <c r="F11" s="15" t="n"/>
      <c r="G11" s="15" t="n"/>
    </row>
    <row r="12">
      <c r="A12" s="15" t="inlineStr">
        <is>
          <t>address</t>
        </is>
      </c>
      <c r="B12" s="15" t="inlineStr">
        <is>
          <t>string</t>
        </is>
      </c>
      <c r="C12" s="15" t="inlineStr">
        <is>
          <t>联系地址/营业场所</t>
        </is>
      </c>
      <c r="D12" s="15" t="n"/>
      <c r="E12" s="15" t="n"/>
      <c r="F12" s="15" t="n"/>
      <c r="G12" s="15" t="n"/>
    </row>
    <row r="13">
      <c r="A13" s="15" t="inlineStr">
        <is>
          <t>create_user</t>
        </is>
      </c>
      <c r="B13" s="15" t="inlineStr">
        <is>
          <t>string</t>
        </is>
      </c>
      <c r="C13" s="15" t="inlineStr">
        <is>
          <t>创建者</t>
        </is>
      </c>
      <c r="D13" s="15" t="n"/>
      <c r="E13" s="15" t="n"/>
      <c r="F13" s="15" t="n"/>
      <c r="G13" s="15" t="n"/>
    </row>
    <row r="14">
      <c r="A14" s="15" t="inlineStr">
        <is>
          <t>update_user</t>
        </is>
      </c>
      <c r="B14" s="15" t="inlineStr">
        <is>
          <t>string</t>
        </is>
      </c>
      <c r="C14" s="15" t="inlineStr">
        <is>
          <t>修改者</t>
        </is>
      </c>
      <c r="D14" s="15" t="n"/>
      <c r="E14" s="15" t="n"/>
      <c r="F14" s="15" t="n"/>
      <c r="G14" s="15" t="n"/>
    </row>
    <row r="15">
      <c r="A15" s="15" t="inlineStr">
        <is>
          <t>name</t>
        </is>
      </c>
      <c r="B15" s="15" t="inlineStr">
        <is>
          <t>string</t>
        </is>
      </c>
      <c r="C15" s="15" t="inlineStr">
        <is>
          <t>姓名/单位(名称)</t>
        </is>
      </c>
      <c r="D15" s="15" t="n"/>
      <c r="E15" s="15" t="n"/>
      <c r="F15" s="15" t="n"/>
      <c r="G15" s="15" t="n"/>
    </row>
    <row r="16">
      <c r="A16" s="15" t="inlineStr">
        <is>
          <t>applicant</t>
        </is>
      </c>
      <c r="B16" s="15" t="inlineStr">
        <is>
          <t>string</t>
        </is>
      </c>
      <c r="C16" s="15" t="inlineStr">
        <is>
          <t>申请人角色</t>
        </is>
      </c>
      <c r="D16" s="15" t="n"/>
      <c r="E16" s="15" t="n"/>
      <c r="F16" s="15" t="n"/>
      <c r="G16" s="15" t="n"/>
    </row>
    <row r="17">
      <c r="A17" s="15" t="inlineStr">
        <is>
          <t>site_visit</t>
        </is>
      </c>
      <c r="B17" s="15" t="inlineStr">
        <is>
          <t>string</t>
        </is>
      </c>
      <c r="C17" s="15" t="inlineStr">
        <is>
          <t>是否现场来访</t>
        </is>
      </c>
      <c r="D17" s="15" t="n"/>
      <c r="E17" s="15" t="n"/>
      <c r="F17" s="15" t="n"/>
      <c r="G17" s="15" t="n"/>
    </row>
    <row r="18">
      <c r="A18" s="15" t="inlineStr">
        <is>
          <t>agent_id</t>
        </is>
      </c>
      <c r="B18" s="15" t="inlineStr">
        <is>
          <t>string</t>
        </is>
      </c>
      <c r="C18" s="15" t="inlineStr">
        <is>
          <t>代理人id</t>
        </is>
      </c>
      <c r="D18" s="15" t="n"/>
      <c r="E18" s="15" t="n"/>
      <c r="F18" s="15" t="n"/>
      <c r="G18" s="15" t="n"/>
    </row>
    <row r="19">
      <c r="A19" s="15" t="inlineStr">
        <is>
          <t>site_visit_agent</t>
        </is>
      </c>
      <c r="B19" s="15" t="inlineStr">
        <is>
          <t>string</t>
        </is>
      </c>
      <c r="C19" s="15" t="inlineStr">
        <is>
          <t>代理人是否现场来访</t>
        </is>
      </c>
      <c r="D19" s="15" t="n"/>
      <c r="E19" s="15" t="n"/>
      <c r="F19" s="15" t="n"/>
      <c r="G19" s="15" t="n"/>
    </row>
    <row r="20">
      <c r="A20" s="15" t="inlineStr">
        <is>
          <t>attorney_path</t>
        </is>
      </c>
      <c r="B20" s="15" t="inlineStr">
        <is>
          <t>string</t>
        </is>
      </c>
      <c r="C20" s="15" t="inlineStr">
        <is>
          <t>委托书附件地址</t>
        </is>
      </c>
      <c r="D20" s="15" t="n"/>
      <c r="E20" s="15" t="n"/>
      <c r="F20" s="15" t="n"/>
      <c r="G20" s="15" t="n"/>
    </row>
    <row r="21">
      <c r="A21" s="15" t="inlineStr">
        <is>
          <t>attorney_name</t>
        </is>
      </c>
      <c r="B21" s="15" t="inlineStr">
        <is>
          <t>string</t>
        </is>
      </c>
      <c r="C21" s="15" t="inlineStr">
        <is>
          <t>委托书附件名称</t>
        </is>
      </c>
      <c r="D21" s="15" t="n"/>
      <c r="E21" s="15" t="n"/>
      <c r="F21" s="15" t="n"/>
      <c r="G21" s="15" t="n"/>
    </row>
    <row r="22">
      <c r="A22" s="15" t="inlineStr">
        <is>
          <t>dsc_city</t>
        </is>
      </c>
      <c r="B22" s="15" t="inlineStr">
        <is>
          <t>string</t>
        </is>
      </c>
      <c r="C22" s="15" t="inlineStr">
        <is>
          <t>没注释</t>
        </is>
      </c>
      <c r="D22" s="15" t="n"/>
      <c r="E22" s="15" t="n"/>
      <c r="F22" s="15" t="n"/>
      <c r="G22" s="15" t="n"/>
    </row>
    <row r="23">
      <c r="A23" s="15" t="inlineStr">
        <is>
          <t>dsc_adm_region</t>
        </is>
      </c>
      <c r="B23" s="15" t="inlineStr">
        <is>
          <t>string</t>
        </is>
      </c>
      <c r="C23" s="15" t="inlineStr">
        <is>
          <t>没注释</t>
        </is>
      </c>
      <c r="D23" s="15" t="n"/>
      <c r="E23" s="15" t="n"/>
      <c r="F23" s="15" t="n"/>
      <c r="G23" s="15" t="n"/>
    </row>
    <row r="24">
      <c r="A24" s="15" t="inlineStr">
        <is>
          <t>dsc_sydep_code</t>
        </is>
      </c>
      <c r="B24" s="15" t="inlineStr">
        <is>
          <t>string</t>
        </is>
      </c>
      <c r="C24" s="15" t="inlineStr">
        <is>
          <t>没注释(数源单位code)</t>
        </is>
      </c>
      <c r="D24" s="15" t="n"/>
      <c r="E24" s="15" t="n"/>
      <c r="F24" s="15" t="n"/>
      <c r="G24" s="15" t="n"/>
    </row>
    <row r="25">
      <c r="A25" s="15" t="inlineStr">
        <is>
          <t>dsc_sydep_name</t>
        </is>
      </c>
      <c r="B25" s="15" t="inlineStr">
        <is>
          <t>string</t>
        </is>
      </c>
      <c r="C25" s="15" t="inlineStr">
        <is>
          <t>没注释(数源单位name)</t>
        </is>
      </c>
      <c r="D25" s="15" t="n"/>
      <c r="E25" s="15" t="n"/>
      <c r="F25" s="15" t="n"/>
      <c r="G25" s="15" t="n"/>
    </row>
    <row r="26">
      <c r="A26" s="15" t="inlineStr">
        <is>
          <t>dsc_sydep_sys</t>
        </is>
      </c>
      <c r="B26" s="15" t="inlineStr">
        <is>
          <t>string</t>
        </is>
      </c>
      <c r="C26" s="15" t="inlineStr">
        <is>
          <t>没注释</t>
        </is>
      </c>
      <c r="D26" s="15" t="n"/>
      <c r="E26" s="15" t="n"/>
      <c r="F26" s="15" t="n"/>
      <c r="G26" s="15" t="n"/>
    </row>
    <row r="27">
      <c r="A27" s="15" t="inlineStr">
        <is>
          <t>dsc_sydep_tblname</t>
        </is>
      </c>
      <c r="B27" s="15" t="inlineStr">
        <is>
          <t>string</t>
        </is>
      </c>
      <c r="C27" s="15" t="inlineStr">
        <is>
          <t>没注释(数源表名)</t>
        </is>
      </c>
      <c r="D27" s="15" t="n"/>
      <c r="E27" s="15" t="n"/>
      <c r="F27" s="15" t="n"/>
      <c r="G27" s="15" t="n"/>
    </row>
    <row r="28">
      <c r="A28" s="15" t="inlineStr">
        <is>
          <t>dsc_biz_record_id</t>
        </is>
      </c>
      <c r="B28" s="15" t="inlineStr">
        <is>
          <t>string</t>
        </is>
      </c>
      <c r="C28" s="15" t="inlineStr">
        <is>
          <t>没注释(记录id)</t>
        </is>
      </c>
      <c r="D28" s="15" t="n"/>
      <c r="E28" s="15" t="n"/>
      <c r="F28" s="15" t="n"/>
      <c r="G28" s="15" t="n"/>
    </row>
    <row r="29">
      <c r="A29" s="15" t="inlineStr">
        <is>
          <t>dsc_biz_operation</t>
        </is>
      </c>
      <c r="B29" s="15" t="inlineStr">
        <is>
          <t>string</t>
        </is>
      </c>
      <c r="C29" s="15" t="inlineStr">
        <is>
          <t>没注释(操作)</t>
        </is>
      </c>
      <c r="D29" s="15" t="n"/>
      <c r="E29" s="15" t="n"/>
      <c r="F29" s="15" t="n"/>
      <c r="G29" s="15" t="n"/>
    </row>
    <row r="30">
      <c r="A30" s="15" t="inlineStr">
        <is>
          <t>dsc_biz_timestamp</t>
        </is>
      </c>
      <c r="B30" s="15" t="inlineStr">
        <is>
          <t>string</t>
        </is>
      </c>
      <c r="C30" s="15" t="inlineStr">
        <is>
          <t>没注释(时间)</t>
        </is>
      </c>
      <c r="D30" s="15" t="n"/>
      <c r="E30" s="15" t="n"/>
      <c r="F30" s="15" t="n"/>
      <c r="G30" s="15" t="n"/>
    </row>
    <row r="31">
      <c r="A31" s="15" t="inlineStr">
        <is>
          <t>dsc_datasr_tblname</t>
        </is>
      </c>
      <c r="B31" s="15" t="inlineStr">
        <is>
          <t>string</t>
        </is>
      </c>
      <c r="C31" s="15" t="inlineStr">
        <is>
          <t>没注释</t>
        </is>
      </c>
      <c r="D31" s="15" t="n"/>
      <c r="E31" s="15" t="n"/>
      <c r="F31" s="15" t="n"/>
      <c r="G31" s="15" t="n"/>
    </row>
    <row r="32">
      <c r="A32" s="15" t="inlineStr">
        <is>
          <t>dsc_hash_unique</t>
        </is>
      </c>
      <c r="B32" s="15" t="inlineStr">
        <is>
          <t>string</t>
        </is>
      </c>
      <c r="C32" s="15" t="inlineStr">
        <is>
          <t>没注释(哈希唯一值)</t>
        </is>
      </c>
      <c r="D32" s="15" t="n"/>
      <c r="E32" s="15" t="n"/>
      <c r="F32" s="15" t="n"/>
      <c r="G32" s="15" t="n"/>
    </row>
    <row r="33">
      <c r="A33" s="15" t="inlineStr">
        <is>
          <t>dsc_clean_timestamp</t>
        </is>
      </c>
      <c r="B33" s="15" t="inlineStr">
        <is>
          <t>string</t>
        </is>
      </c>
      <c r="C33" s="15" t="inlineStr">
        <is>
          <t>没注释</t>
        </is>
      </c>
      <c r="D33" s="15" t="n"/>
      <c r="E33" s="15" t="n"/>
      <c r="F33" s="15" t="n"/>
      <c r="G33" s="15" t="n"/>
    </row>
    <row r="34">
      <c r="A34" s="15" t="inlineStr">
        <is>
          <t>dsc_dw_rksj</t>
        </is>
      </c>
      <c r="B34" s="15" t="inlineStr">
        <is>
          <t>string</t>
        </is>
      </c>
      <c r="C34" s="15" t="inlineStr">
        <is>
          <t>没注释(入库时间)</t>
        </is>
      </c>
      <c r="D34" s="15" t="n"/>
      <c r="E34" s="15" t="n"/>
      <c r="F34" s="15" t="n"/>
      <c r="G34" s="15" t="n"/>
    </row>
    <row r="35">
      <c r="A35" s="15" t="inlineStr">
        <is>
          <t>create_time</t>
        </is>
      </c>
      <c r="B35" s="15" t="inlineStr">
        <is>
          <t>string</t>
        </is>
      </c>
      <c r="C35" s="15" t="inlineStr">
        <is>
          <t>创建时间</t>
        </is>
      </c>
      <c r="D35" s="15" t="n"/>
      <c r="E35" s="15" t="n"/>
      <c r="F35" s="15" t="n"/>
      <c r="G35" s="15" t="n"/>
    </row>
    <row r="36">
      <c r="A36" s="15" t="inlineStr">
        <is>
          <t>last_upd_time</t>
        </is>
      </c>
      <c r="B36" s="15" t="inlineStr">
        <is>
          <t>string</t>
        </is>
      </c>
      <c r="C36" s="15" t="inlineStr">
        <is>
          <t>更新时间</t>
        </is>
      </c>
      <c r="D36" s="15" t="n"/>
      <c r="E36" s="15" t="n"/>
      <c r="F36" s="15" t="n"/>
      <c r="G36" s="15" t="n"/>
    </row>
  </sheetData>
  <mergeCells count="1">
    <mergeCell ref="C1:G2"/>
  </mergeCells>
  <pageMargins bottom="1" footer="0.5" header="0.5" left="0.75" right="0.75" top="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ods_yw_ods_pb_on_dd_f</t>
        </is>
      </c>
      <c r="C1" s="25" t="n"/>
      <c r="D1" s="15" t="n"/>
      <c r="E1" s="15" t="n"/>
      <c r="F1" s="15" t="n"/>
      <c r="G1" s="15" t="n"/>
      <c r="H1" s="16">
        <f>HYPERLINK("#'目录'!E99", "返回")</f>
        <v/>
      </c>
    </row>
    <row customHeight="1" ht="16.5" r="2" s="17">
      <c r="A2" s="23" t="inlineStr">
        <is>
          <t>模型描述</t>
        </is>
      </c>
      <c r="B2" s="24" t="inlineStr">
        <is>
          <t>个体经营异常标记信息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busexclist</t>
        </is>
      </c>
      <c r="B4" s="15" t="inlineStr">
        <is>
          <t>string</t>
        </is>
      </c>
      <c r="C4" s="15" t="inlineStr">
        <is>
          <t>经营异常标记ID</t>
        </is>
      </c>
      <c r="D4" s="15" t="n"/>
      <c r="E4" s="15" t="n"/>
      <c r="F4" s="15" t="n"/>
      <c r="G4" s="15" t="n"/>
    </row>
    <row r="5">
      <c r="A5" s="15" t="inlineStr">
        <is>
          <t>pripid</t>
        </is>
      </c>
      <c r="B5" s="15" t="inlineStr">
        <is>
          <t>string</t>
        </is>
      </c>
      <c r="C5" s="15" t="inlineStr">
        <is>
          <t>主体身份代码</t>
        </is>
      </c>
      <c r="D5" s="15" t="n"/>
      <c r="E5" s="15" t="n"/>
      <c r="F5" s="15" t="n"/>
      <c r="G5" s="15" t="n"/>
    </row>
    <row r="6">
      <c r="A6" s="15" t="inlineStr">
        <is>
          <t>entname</t>
        </is>
      </c>
      <c r="B6" s="15" t="inlineStr">
        <is>
          <t>string</t>
        </is>
      </c>
      <c r="C6" s="15" t="inlineStr">
        <is>
          <t>名称</t>
        </is>
      </c>
      <c r="D6" s="15" t="n"/>
      <c r="E6" s="15" t="n"/>
      <c r="F6" s="15" t="n"/>
      <c r="G6" s="15" t="n"/>
    </row>
    <row r="7">
      <c r="A7" s="15" t="inlineStr">
        <is>
          <t>uniscid</t>
        </is>
      </c>
      <c r="B7" s="15" t="inlineStr">
        <is>
          <t>string</t>
        </is>
      </c>
      <c r="C7" s="15" t="inlineStr">
        <is>
          <t>统一社会信用代码</t>
        </is>
      </c>
      <c r="D7" s="15" t="n"/>
      <c r="E7" s="15" t="n"/>
      <c r="F7" s="15" t="n"/>
      <c r="G7" s="15" t="n"/>
    </row>
    <row r="8">
      <c r="A8" s="15" t="inlineStr">
        <is>
          <t>regno</t>
        </is>
      </c>
      <c r="B8" s="15" t="inlineStr">
        <is>
          <t>string</t>
        </is>
      </c>
      <c r="C8" s="15" t="inlineStr">
        <is>
          <t>注册号</t>
        </is>
      </c>
      <c r="D8" s="15" t="n"/>
      <c r="E8" s="15" t="n"/>
      <c r="F8" s="15" t="n"/>
      <c r="G8" s="15" t="n"/>
    </row>
    <row r="9">
      <c r="A9" s="15" t="inlineStr">
        <is>
          <t>lerep</t>
        </is>
      </c>
      <c r="B9" s="15" t="inlineStr">
        <is>
          <t>string</t>
        </is>
      </c>
      <c r="C9" s="15" t="inlineStr">
        <is>
          <t>经营者</t>
        </is>
      </c>
      <c r="D9" s="15" t="n"/>
      <c r="E9" s="15" t="n"/>
      <c r="F9" s="15" t="n"/>
      <c r="G9" s="15" t="n"/>
    </row>
    <row r="10">
      <c r="A10" s="15" t="inlineStr">
        <is>
          <t>certype</t>
        </is>
      </c>
      <c r="B10" s="15" t="inlineStr">
        <is>
          <t>string</t>
        </is>
      </c>
      <c r="C10" s="15" t="inlineStr">
        <is>
          <t>证件类型</t>
        </is>
      </c>
      <c r="D10" s="15" t="n"/>
      <c r="E10" s="15" t="n"/>
      <c r="F10" s="15" t="n"/>
      <c r="G10" s="15" t="n"/>
    </row>
    <row r="11">
      <c r="A11" s="15" t="inlineStr">
        <is>
          <t>cerno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excpstares</t>
        </is>
      </c>
      <c r="B12" s="15" t="inlineStr">
        <is>
          <t>string</t>
        </is>
      </c>
      <c r="C12" s="15" t="inlineStr">
        <is>
          <t>标记经营异常状态原因</t>
        </is>
      </c>
      <c r="D12" s="15" t="n"/>
      <c r="E12" s="15" t="n"/>
      <c r="F12" s="15" t="n"/>
      <c r="G12" s="15" t="n"/>
    </row>
    <row r="13">
      <c r="A13" s="15" t="inlineStr">
        <is>
          <t>excpstares_cn</t>
        </is>
      </c>
      <c r="B13" s="15" t="inlineStr">
        <is>
          <t>string</t>
        </is>
      </c>
      <c r="C13" s="15" t="inlineStr">
        <is>
          <t>标记经营异常状态原因（中文名称）</t>
        </is>
      </c>
      <c r="D13" s="15" t="n"/>
      <c r="E13" s="15" t="n"/>
      <c r="F13" s="15" t="n"/>
      <c r="G13" s="15" t="n"/>
    </row>
    <row r="14">
      <c r="A14" s="15" t="inlineStr">
        <is>
          <t>cogdate</t>
        </is>
      </c>
      <c r="B14" s="15" t="inlineStr">
        <is>
          <t>string</t>
        </is>
      </c>
      <c r="C14" s="15" t="inlineStr">
        <is>
          <t>标记日期</t>
        </is>
      </c>
      <c r="D14" s="15" t="n"/>
      <c r="E14" s="15" t="n"/>
      <c r="F14" s="15" t="n"/>
      <c r="G14" s="15" t="n"/>
    </row>
    <row r="15">
      <c r="A15" s="15" t="inlineStr">
        <is>
          <t>decorg</t>
        </is>
      </c>
      <c r="B15" s="15" t="inlineStr">
        <is>
          <t>string</t>
        </is>
      </c>
      <c r="C15" s="15" t="inlineStr">
        <is>
          <t>标记决定机关</t>
        </is>
      </c>
      <c r="D15" s="15" t="n"/>
      <c r="E15" s="15" t="n"/>
      <c r="F15" s="15" t="n"/>
      <c r="G15" s="15" t="n"/>
    </row>
    <row r="16">
      <c r="A16" s="15" t="inlineStr">
        <is>
          <t>decorg_cn</t>
        </is>
      </c>
      <c r="B16" s="15" t="inlineStr">
        <is>
          <t>string</t>
        </is>
      </c>
      <c r="C16" s="15" t="inlineStr">
        <is>
          <t>标记决定机关（中文名称）</t>
        </is>
      </c>
      <c r="D16" s="15" t="n"/>
      <c r="E16" s="15" t="n"/>
      <c r="F16" s="15" t="n"/>
      <c r="G16" s="15" t="n"/>
    </row>
    <row r="17">
      <c r="A17" s="15" t="inlineStr">
        <is>
          <t>isrecovery</t>
        </is>
      </c>
      <c r="B17" s="15" t="inlineStr">
        <is>
          <t>string</t>
        </is>
      </c>
      <c r="C17" s="15" t="inlineStr">
        <is>
          <t>是否恢复</t>
        </is>
      </c>
      <c r="D17" s="15" t="n"/>
      <c r="E17" s="15" t="n"/>
      <c r="F17" s="15" t="n"/>
      <c r="G17" s="15" t="n"/>
    </row>
    <row r="18">
      <c r="A18" s="15" t="inlineStr">
        <is>
          <t>norrea</t>
        </is>
      </c>
      <c r="B18" s="15" t="inlineStr">
        <is>
          <t>string</t>
        </is>
      </c>
      <c r="C18" s="15" t="inlineStr">
        <is>
          <t>恢复正常记载状态原因</t>
        </is>
      </c>
      <c r="D18" s="15" t="n"/>
      <c r="E18" s="15" t="n"/>
      <c r="F18" s="15" t="n"/>
      <c r="G18" s="15" t="n"/>
    </row>
    <row r="19">
      <c r="A19" s="15" t="inlineStr">
        <is>
          <t>norrea_cn</t>
        </is>
      </c>
      <c r="B19" s="15" t="inlineStr">
        <is>
          <t>string</t>
        </is>
      </c>
      <c r="C19" s="15" t="inlineStr">
        <is>
          <t>恢复正常记载状态原因（中文名称）</t>
        </is>
      </c>
      <c r="D19" s="15" t="n"/>
      <c r="E19" s="15" t="n"/>
      <c r="F19" s="15" t="n"/>
      <c r="G19" s="15" t="n"/>
    </row>
    <row r="20">
      <c r="A20" s="15" t="inlineStr">
        <is>
          <t>nordate</t>
        </is>
      </c>
      <c r="B20" s="15" t="inlineStr">
        <is>
          <t>string</t>
        </is>
      </c>
      <c r="C20" s="15" t="inlineStr">
        <is>
          <t>恢复日期</t>
        </is>
      </c>
      <c r="D20" s="15" t="n"/>
      <c r="E20" s="15" t="n"/>
      <c r="F20" s="15" t="n"/>
      <c r="G20" s="15" t="n"/>
    </row>
    <row r="21">
      <c r="A21" s="15" t="inlineStr">
        <is>
          <t>nordecorg</t>
        </is>
      </c>
      <c r="B21" s="15" t="inlineStr">
        <is>
          <t>string</t>
        </is>
      </c>
      <c r="C21" s="15" t="inlineStr">
        <is>
          <t>恢复决定机关</t>
        </is>
      </c>
      <c r="D21" s="15" t="n"/>
      <c r="E21" s="15" t="n"/>
      <c r="F21" s="15" t="n"/>
      <c r="G21" s="15" t="n"/>
    </row>
    <row r="22">
      <c r="A22" s="15" t="inlineStr">
        <is>
          <t>nordecorg_cn</t>
        </is>
      </c>
      <c r="B22" s="15" t="inlineStr">
        <is>
          <t>string</t>
        </is>
      </c>
      <c r="C22" s="15" t="inlineStr">
        <is>
          <t>恢复决定机关（中文名称）</t>
        </is>
      </c>
      <c r="D22" s="15" t="n"/>
      <c r="E22" s="15" t="n"/>
      <c r="F22" s="15" t="n"/>
      <c r="G22" s="15" t="n"/>
    </row>
    <row r="23">
      <c r="A23" s="15" t="inlineStr">
        <is>
          <t>s_ext_fromnode</t>
        </is>
      </c>
      <c r="B23" s="15" t="inlineStr">
        <is>
          <t>string</t>
        </is>
      </c>
      <c r="C23" s="15" t="inlineStr">
        <is>
          <t>数据汇总单位 二级部署时，用于区分不同地市系统的数据，按照6位登记机关编码区分</t>
        </is>
      </c>
      <c r="D23" s="15" t="n"/>
      <c r="E23" s="15" t="n"/>
      <c r="F23" s="15" t="n"/>
      <c r="G23" s="15" t="n"/>
    </row>
    <row r="24">
      <c r="A24" s="15" t="inlineStr">
        <is>
          <t>update_time</t>
        </is>
      </c>
      <c r="B24" s="15" t="inlineStr">
        <is>
          <t>string</t>
        </is>
      </c>
      <c r="C24" s="15" t="inlineStr">
        <is>
          <t>时间戳</t>
        </is>
      </c>
      <c r="D24" s="15" t="n"/>
      <c r="E24" s="15" t="n"/>
      <c r="F24" s="15" t="n"/>
      <c r="G24" s="15" t="n"/>
    </row>
    <row r="25">
      <c r="A25" s="15" t="inlineStr">
        <is>
          <t>cd_operation</t>
        </is>
      </c>
      <c r="B25" s="15" t="inlineStr">
        <is>
          <t>string</t>
        </is>
      </c>
      <c r="C25" s="15" t="inlineStr">
        <is>
          <t>操作类型 I:新增 U:修改 D:删除 初始化数据的时候默认全部为:I</t>
        </is>
      </c>
      <c r="D25" s="15" t="n"/>
      <c r="E25" s="15" t="n"/>
      <c r="F25" s="15" t="n"/>
      <c r="G25" s="15" t="n"/>
    </row>
    <row r="26">
      <c r="A26" s="15" t="inlineStr">
        <is>
          <t>errorid</t>
        </is>
      </c>
      <c r="B26" s="15" t="inlineStr">
        <is>
          <t>string</t>
        </is>
      </c>
      <c r="C26" s="15" t="inlineStr">
        <is>
          <t>没注释</t>
        </is>
      </c>
      <c r="D26" s="15" t="n"/>
      <c r="E26" s="15" t="n"/>
      <c r="F26" s="15" t="n"/>
      <c r="G26" s="15" t="n"/>
    </row>
    <row r="27">
      <c r="A27" s="15" t="inlineStr">
        <is>
          <t>t_temp</t>
        </is>
      </c>
      <c r="B27" s="15" t="inlineStr">
        <is>
          <t>string</t>
        </is>
      </c>
      <c r="C27" s="15" t="inlineStr">
        <is>
          <t>没注释</t>
        </is>
      </c>
      <c r="D27" s="15" t="n"/>
      <c r="E27" s="15" t="n"/>
      <c r="F27" s="15" t="n"/>
      <c r="G27" s="15" t="n"/>
    </row>
    <row r="28">
      <c r="A28" s="15" t="inlineStr">
        <is>
          <t>patchflag</t>
        </is>
      </c>
      <c r="B28" s="15" t="inlineStr">
        <is>
          <t>string</t>
        </is>
      </c>
      <c r="C28" s="15" t="inlineStr">
        <is>
          <t>没注释</t>
        </is>
      </c>
      <c r="D28" s="15" t="n"/>
      <c r="E28" s="15" t="n"/>
      <c r="F28" s="15" t="n"/>
      <c r="G28" s="15" t="n"/>
    </row>
    <row r="29">
      <c r="A29" s="15" t="inlineStr">
        <is>
          <t>create_time</t>
        </is>
      </c>
      <c r="B29" s="15" t="inlineStr">
        <is>
          <t>string</t>
        </is>
      </c>
      <c r="C29" s="15" t="inlineStr">
        <is>
          <t>创建时间(yyyy-mm-dd hh:mm:ss)</t>
        </is>
      </c>
      <c r="D29" s="15" t="n"/>
      <c r="E29" s="15" t="n"/>
      <c r="F29" s="15" t="n"/>
      <c r="G29" s="15" t="n"/>
    </row>
    <row r="30">
      <c r="A30" s="15" t="inlineStr">
        <is>
          <t>last_upd_time</t>
        </is>
      </c>
      <c r="B30" s="15" t="inlineStr">
        <is>
          <t>string</t>
        </is>
      </c>
      <c r="C30" s="15" t="inlineStr">
        <is>
          <t>修改时间(yyyy-mm-dd hh:mm:ss)</t>
        </is>
      </c>
      <c r="D30" s="15" t="n"/>
      <c r="E30" s="15" t="n"/>
      <c r="F30" s="15" t="n"/>
      <c r="G30" s="15" t="n"/>
    </row>
  </sheetData>
  <mergeCells count="1">
    <mergeCell ref="C1:G2"/>
  </mergeCells>
  <pageMargins bottom="1" footer="0.5" header="0.5" left="0.75" right="0.75" top="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H8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ods_yw_ods_qy_jcxx_dd_f</t>
        </is>
      </c>
      <c r="C1" s="25" t="n"/>
      <c r="D1" s="15" t="n"/>
      <c r="E1" s="15" t="n"/>
      <c r="F1" s="15" t="n"/>
      <c r="G1" s="15" t="n"/>
      <c r="H1" s="16">
        <f>HYPERLINK("#'目录'!E100", "返回")</f>
        <v/>
      </c>
    </row>
    <row customHeight="1" ht="16.5" r="2" s="17">
      <c r="A2" s="23" t="inlineStr">
        <is>
          <t>模型描述</t>
        </is>
      </c>
      <c r="B2" s="24" t="inlineStr">
        <is>
          <t>安全生产平台-具体隐患内容表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name</t>
        </is>
      </c>
      <c r="B4" s="15" t="inlineStr">
        <is>
          <t>string</t>
        </is>
      </c>
      <c r="C4" s="15" t="inlineStr">
        <is>
          <t>企业名称</t>
        </is>
      </c>
      <c r="D4" s="15" t="n"/>
      <c r="E4" s="15" t="n"/>
      <c r="F4" s="15" t="n"/>
      <c r="G4" s="15" t="n"/>
    </row>
    <row r="5">
      <c r="A5" s="15" t="inlineStr">
        <is>
          <t>address</t>
        </is>
      </c>
      <c r="B5" s="15" t="inlineStr">
        <is>
          <t>string</t>
        </is>
      </c>
      <c r="C5" s="15" t="inlineStr">
        <is>
          <t>企业地址</t>
        </is>
      </c>
      <c r="D5" s="15" t="n"/>
      <c r="E5" s="15" t="n"/>
      <c r="F5" s="15" t="n"/>
      <c r="G5" s="15" t="n"/>
    </row>
    <row r="6">
      <c r="A6" s="15" t="inlineStr">
        <is>
          <t>product_date</t>
        </is>
      </c>
      <c r="B6" s="15" t="inlineStr">
        <is>
          <t>date</t>
        </is>
      </c>
      <c r="C6" s="15" t="inlineStr">
        <is>
          <t>投产时间</t>
        </is>
      </c>
      <c r="D6" s="15" t="n"/>
      <c r="E6" s="15" t="n"/>
      <c r="F6" s="15" t="n"/>
      <c r="G6" s="15" t="n"/>
    </row>
    <row r="7">
      <c r="A7" s="15" t="inlineStr">
        <is>
          <t>unit_fax</t>
        </is>
      </c>
      <c r="B7" s="15" t="inlineStr">
        <is>
          <t>string</t>
        </is>
      </c>
      <c r="C7" s="15" t="inlineStr">
        <is>
          <t>单位传真</t>
        </is>
      </c>
      <c r="D7" s="15" t="n"/>
      <c r="E7" s="15" t="n"/>
      <c r="F7" s="15" t="n"/>
      <c r="G7" s="15" t="n"/>
    </row>
    <row r="8">
      <c r="A8" s="15" t="inlineStr">
        <is>
          <t>workers</t>
        </is>
      </c>
      <c r="B8" s="15" t="inlineStr">
        <is>
          <t>bigint</t>
        </is>
      </c>
      <c r="C8" s="15" t="inlineStr">
        <is>
          <t>从业人员数</t>
        </is>
      </c>
      <c r="D8" s="15" t="n"/>
      <c r="E8" s="15" t="n"/>
      <c r="F8" s="15" t="n"/>
      <c r="G8" s="15" t="n"/>
    </row>
    <row r="9">
      <c r="A9" s="15" t="inlineStr">
        <is>
          <t>directorname</t>
        </is>
      </c>
      <c r="B9" s="15" t="inlineStr">
        <is>
          <t>string</t>
        </is>
      </c>
      <c r="C9" s="15" t="inlineStr">
        <is>
          <t>主要负责人姓名</t>
        </is>
      </c>
      <c r="D9" s="15" t="n"/>
      <c r="E9" s="15" t="n"/>
      <c r="F9" s="15" t="n"/>
      <c r="G9" s="15" t="n"/>
    </row>
    <row r="10">
      <c r="A10" s="15" t="inlineStr">
        <is>
          <t>managername</t>
        </is>
      </c>
      <c r="B10" s="15" t="inlineStr">
        <is>
          <t>string</t>
        </is>
      </c>
      <c r="C10" s="15" t="inlineStr">
        <is>
          <t>分管负责人</t>
        </is>
      </c>
      <c r="D10" s="15" t="n"/>
      <c r="E10" s="15" t="n"/>
      <c r="F10" s="15" t="n"/>
      <c r="G10" s="15" t="n"/>
    </row>
    <row r="11">
      <c r="A11" s="15" t="inlineStr">
        <is>
          <t>trade_type</t>
        </is>
      </c>
      <c r="B11" s="15" t="inlineStr">
        <is>
          <t>string</t>
        </is>
      </c>
      <c r="C11" s="15" t="inlineStr">
        <is>
          <t>所属行业</t>
        </is>
      </c>
      <c r="D11" s="15" t="n"/>
      <c r="E11" s="15" t="n"/>
      <c r="F11" s="15" t="n"/>
      <c r="G11" s="15" t="n"/>
    </row>
    <row r="12">
      <c r="A12" s="15" t="inlineStr">
        <is>
          <t>economic_type</t>
        </is>
      </c>
      <c r="B12" s="15" t="inlineStr">
        <is>
          <t>string</t>
        </is>
      </c>
      <c r="C12" s="15" t="inlineStr">
        <is>
          <t>经济类型</t>
        </is>
      </c>
      <c r="D12" s="15" t="n"/>
      <c r="E12" s="15" t="n"/>
      <c r="F12" s="15" t="n"/>
      <c r="G12" s="15" t="n"/>
    </row>
    <row r="13">
      <c r="A13" s="15" t="inlineStr">
        <is>
          <t>affiliation</t>
        </is>
      </c>
      <c r="B13" s="15" t="inlineStr">
        <is>
          <t>string</t>
        </is>
      </c>
      <c r="C13" s="15" t="inlineStr">
        <is>
          <t>隶属关系</t>
        </is>
      </c>
      <c r="D13" s="15" t="n"/>
      <c r="E13" s="15" t="n"/>
      <c r="F13" s="15" t="n"/>
      <c r="G13" s="15" t="n"/>
    </row>
    <row r="14">
      <c r="A14" s="15" t="inlineStr">
        <is>
          <t>security_type</t>
        </is>
      </c>
      <c r="B14" s="15" t="inlineStr">
        <is>
          <t>string</t>
        </is>
      </c>
      <c r="C14" s="15" t="inlineStr">
        <is>
          <t>安全类型</t>
        </is>
      </c>
      <c r="D14" s="15" t="n"/>
      <c r="E14" s="15" t="n"/>
      <c r="F14" s="15" t="n"/>
      <c r="G14" s="15" t="n"/>
    </row>
    <row r="15">
      <c r="A15" s="15" t="inlineStr">
        <is>
          <t>organizecode</t>
        </is>
      </c>
      <c r="B15" s="15" t="inlineStr">
        <is>
          <t>string</t>
        </is>
      </c>
      <c r="C15" s="15" t="inlineStr">
        <is>
          <t>组织机构代码</t>
        </is>
      </c>
      <c r="D15" s="15" t="n"/>
      <c r="E15" s="15" t="n"/>
      <c r="F15" s="15" t="n"/>
      <c r="G15" s="15" t="n"/>
    </row>
    <row r="16">
      <c r="A16" s="15" t="inlineStr">
        <is>
          <t>business_category</t>
        </is>
      </c>
      <c r="B16" s="15" t="inlineStr">
        <is>
          <t>string</t>
        </is>
      </c>
      <c r="C16" s="15" t="inlineStr">
        <is>
          <t>营业执照类别</t>
        </is>
      </c>
      <c r="D16" s="15" t="n"/>
      <c r="E16" s="15" t="n"/>
      <c r="F16" s="15" t="n"/>
      <c r="G16" s="15" t="n"/>
    </row>
    <row r="17">
      <c r="A17" s="15" t="inlineStr">
        <is>
          <t>registerid</t>
        </is>
      </c>
      <c r="B17" s="15" t="inlineStr">
        <is>
          <t>string</t>
        </is>
      </c>
      <c r="C17" s="15" t="inlineStr">
        <is>
          <t>工商注册号</t>
        </is>
      </c>
      <c r="D17" s="15" t="n"/>
      <c r="E17" s="15" t="n"/>
      <c r="F17" s="15" t="n"/>
      <c r="G17" s="15" t="n"/>
    </row>
    <row r="18">
      <c r="A18" s="15" t="inlineStr">
        <is>
          <t>first_area</t>
        </is>
      </c>
      <c r="B18" s="15" t="inlineStr">
        <is>
          <t>bigint</t>
        </is>
      </c>
      <c r="C18" s="15" t="inlineStr">
        <is>
          <t>一级区域</t>
        </is>
      </c>
      <c r="D18" s="15" t="n"/>
      <c r="E18" s="15" t="n"/>
      <c r="F18" s="15" t="n"/>
      <c r="G18" s="15" t="n"/>
    </row>
    <row r="19">
      <c r="A19" s="15" t="inlineStr">
        <is>
          <t>second_area</t>
        </is>
      </c>
      <c r="B19" s="15" t="inlineStr">
        <is>
          <t>bigint</t>
        </is>
      </c>
      <c r="C19" s="15" t="inlineStr">
        <is>
          <t>二级区域</t>
        </is>
      </c>
      <c r="D19" s="15" t="n"/>
      <c r="E19" s="15" t="n"/>
      <c r="F19" s="15" t="n"/>
      <c r="G19" s="15" t="n"/>
    </row>
    <row r="20">
      <c r="A20" s="15" t="inlineStr">
        <is>
          <t>third_area</t>
        </is>
      </c>
      <c r="B20" s="15" t="inlineStr">
        <is>
          <t>bigint</t>
        </is>
      </c>
      <c r="C20" s="15" t="inlineStr">
        <is>
          <t>三级区域</t>
        </is>
      </c>
      <c r="D20" s="15" t="n"/>
      <c r="E20" s="15" t="n"/>
      <c r="F20" s="15" t="n"/>
      <c r="G20" s="15" t="n"/>
    </row>
    <row r="21">
      <c r="A21" s="15" t="inlineStr">
        <is>
          <t>administrative_code</t>
        </is>
      </c>
      <c r="B21" s="15" t="inlineStr">
        <is>
          <t>string</t>
        </is>
      </c>
      <c r="C21" s="15" t="inlineStr">
        <is>
          <t>行政区划编码</t>
        </is>
      </c>
      <c r="D21" s="15" t="n"/>
      <c r="E21" s="15" t="n"/>
      <c r="F21" s="15" t="n"/>
      <c r="G21" s="15" t="n"/>
    </row>
    <row r="22">
      <c r="A22" s="15" t="inlineStr">
        <is>
          <t>year_money</t>
        </is>
      </c>
      <c r="B22" s="15" t="inlineStr">
        <is>
          <t>string</t>
        </is>
      </c>
      <c r="C22" s="15" t="inlineStr">
        <is>
          <t>年销售收入</t>
        </is>
      </c>
      <c r="D22" s="15" t="n"/>
      <c r="E22" s="15" t="n"/>
      <c r="F22" s="15" t="n"/>
      <c r="G22" s="15" t="n"/>
    </row>
    <row r="23">
      <c r="A23" s="15" t="inlineStr">
        <is>
          <t>area</t>
        </is>
      </c>
      <c r="B23" s="15" t="inlineStr">
        <is>
          <t>string</t>
        </is>
      </c>
      <c r="C23" s="15" t="inlineStr">
        <is>
          <t>占地面积</t>
        </is>
      </c>
      <c r="D23" s="15" t="n"/>
      <c r="E23" s="15" t="n"/>
      <c r="F23" s="15" t="n"/>
      <c r="G23" s="15" t="n"/>
    </row>
    <row r="24">
      <c r="A24" s="15" t="inlineStr">
        <is>
          <t>is_scale</t>
        </is>
      </c>
      <c r="B24" s="15" t="inlineStr">
        <is>
          <t>bigint</t>
        </is>
      </c>
      <c r="C24" s="15" t="inlineStr">
        <is>
          <t>是否规模以上</t>
        </is>
      </c>
      <c r="D24" s="15" t="n"/>
      <c r="E24" s="15" t="n"/>
      <c r="F24" s="15" t="n"/>
      <c r="G24" s="15" t="n"/>
    </row>
    <row r="25">
      <c r="A25" s="15" t="inlineStr">
        <is>
          <t>grid</t>
        </is>
      </c>
      <c r="B25" s="15" t="inlineStr">
        <is>
          <t>string</t>
        </is>
      </c>
      <c r="C25" s="15" t="inlineStr">
        <is>
          <t>所属网格</t>
        </is>
      </c>
      <c r="D25" s="15" t="n"/>
      <c r="E25" s="15" t="n"/>
      <c r="F25" s="15" t="n"/>
      <c r="G25" s="15" t="n"/>
    </row>
    <row r="26">
      <c r="A26" s="15" t="inlineStr">
        <is>
          <t>grid_code</t>
        </is>
      </c>
      <c r="B26" s="15" t="inlineStr">
        <is>
          <t>string</t>
        </is>
      </c>
      <c r="C26" s="15" t="inlineStr">
        <is>
          <t>网格代号</t>
        </is>
      </c>
      <c r="D26" s="15" t="n"/>
      <c r="E26" s="15" t="n"/>
      <c r="F26" s="15" t="n"/>
      <c r="G26" s="15" t="n"/>
    </row>
    <row r="27">
      <c r="A27" s="15" t="inlineStr">
        <is>
          <t>aqscfzr_name</t>
        </is>
      </c>
      <c r="B27" s="15" t="inlineStr">
        <is>
          <t>string</t>
        </is>
      </c>
      <c r="C27" s="15" t="inlineStr">
        <is>
          <t>安全生产负责人姓名</t>
        </is>
      </c>
      <c r="D27" s="15" t="n"/>
      <c r="E27" s="15" t="n"/>
      <c r="F27" s="15" t="n"/>
      <c r="G27" s="15" t="n"/>
    </row>
    <row r="28">
      <c r="A28" s="15" t="inlineStr">
        <is>
          <t>aqscfzr_dh</t>
        </is>
      </c>
      <c r="B28" s="15" t="inlineStr">
        <is>
          <t>string</t>
        </is>
      </c>
      <c r="C28" s="15" t="inlineStr">
        <is>
          <t>安全生产负责人联系电话</t>
        </is>
      </c>
      <c r="D28" s="15" t="n"/>
      <c r="E28" s="15" t="n"/>
      <c r="F28" s="15" t="n"/>
      <c r="G28" s="15" t="n"/>
    </row>
    <row r="29">
      <c r="A29" s="15" t="inlineStr">
        <is>
          <t>aqscfzr_zgzh</t>
        </is>
      </c>
      <c r="B29" s="15" t="inlineStr">
        <is>
          <t>string</t>
        </is>
      </c>
      <c r="C29" s="15" t="inlineStr">
        <is>
          <t>安全生产负责人资格证号</t>
        </is>
      </c>
      <c r="D29" s="15" t="n"/>
      <c r="E29" s="15" t="n"/>
      <c r="F29" s="15" t="n"/>
      <c r="G29" s="15" t="n"/>
    </row>
    <row r="30">
      <c r="A30" s="15" t="inlineStr">
        <is>
          <t>aqscfzr_zgz_end_time</t>
        </is>
      </c>
      <c r="B30" s="15" t="inlineStr">
        <is>
          <t>date</t>
        </is>
      </c>
      <c r="C30" s="15" t="inlineStr">
        <is>
          <t>安全生产负责人资格证到期时间</t>
        </is>
      </c>
      <c r="D30" s="15" t="n"/>
      <c r="E30" s="15" t="n"/>
      <c r="F30" s="15" t="n"/>
      <c r="G30" s="15" t="n"/>
    </row>
    <row r="31">
      <c r="A31" s="15" t="inlineStr">
        <is>
          <t>main_product_output</t>
        </is>
      </c>
      <c r="B31" s="15" t="inlineStr">
        <is>
          <t>string</t>
        </is>
      </c>
      <c r="C31" s="15" t="inlineStr">
        <is>
          <t>主要产品产量</t>
        </is>
      </c>
      <c r="D31" s="15" t="n"/>
      <c r="E31" s="15" t="n"/>
      <c r="F31" s="15" t="n"/>
      <c r="G31" s="15" t="n"/>
    </row>
    <row r="32">
      <c r="A32" s="15" t="inlineStr">
        <is>
          <t>main_product_crafts</t>
        </is>
      </c>
      <c r="B32" s="15" t="inlineStr">
        <is>
          <t>string</t>
        </is>
      </c>
      <c r="C32" s="15" t="inlineStr">
        <is>
          <t>主要生产工艺</t>
        </is>
      </c>
      <c r="D32" s="15" t="n"/>
      <c r="E32" s="15" t="n"/>
      <c r="F32" s="15" t="n"/>
      <c r="G32" s="15" t="n"/>
    </row>
    <row r="33">
      <c r="A33" s="15" t="inlineStr">
        <is>
          <t>account_id</t>
        </is>
      </c>
      <c r="B33" s="15" t="inlineStr">
        <is>
          <t>bigint</t>
        </is>
      </c>
      <c r="C33" s="15" t="inlineStr">
        <is>
          <t>企业账号</t>
        </is>
      </c>
      <c r="D33" s="15" t="n"/>
      <c r="E33" s="15" t="n"/>
      <c r="F33" s="15" t="n"/>
      <c r="G33" s="15" t="n"/>
    </row>
    <row r="34">
      <c r="A34" s="15" t="inlineStr">
        <is>
          <t>orgainze_id</t>
        </is>
      </c>
      <c r="B34" s="15" t="inlineStr">
        <is>
          <t>bigint</t>
        </is>
      </c>
      <c r="C34" s="15" t="inlineStr">
        <is>
          <t>所属部门</t>
        </is>
      </c>
      <c r="D34" s="15" t="n"/>
      <c r="E34" s="15" t="n"/>
      <c r="F34" s="15" t="n"/>
      <c r="G34" s="15" t="n"/>
    </row>
    <row r="35">
      <c r="A35" s="15" t="inlineStr">
        <is>
          <t>create_time</t>
        </is>
      </c>
      <c r="B35" s="15" t="inlineStr">
        <is>
          <t>date</t>
        </is>
      </c>
      <c r="C35" s="15" t="inlineStr">
        <is>
          <t>创建时间</t>
        </is>
      </c>
      <c r="D35" s="15" t="n"/>
      <c r="E35" s="15" t="n"/>
      <c r="F35" s="15" t="n"/>
      <c r="G35" s="15" t="n"/>
    </row>
    <row r="36">
      <c r="A36" s="15" t="inlineStr">
        <is>
          <t>modify_time</t>
        </is>
      </c>
      <c r="B36" s="15" t="inlineStr">
        <is>
          <t>date</t>
        </is>
      </c>
      <c r="C36" s="15" t="inlineStr">
        <is>
          <t>修改时间</t>
        </is>
      </c>
      <c r="D36" s="15" t="n"/>
      <c r="E36" s="15" t="n"/>
      <c r="F36" s="15" t="n"/>
      <c r="G36" s="15" t="n"/>
    </row>
    <row r="37">
      <c r="A37" s="15" t="inlineStr">
        <is>
          <t>user_id</t>
        </is>
      </c>
      <c r="B37" s="15" t="inlineStr">
        <is>
          <t>bigint</t>
        </is>
      </c>
      <c r="C37" s="15" t="inlineStr">
        <is>
          <t>用户ID</t>
        </is>
      </c>
      <c r="D37" s="15" t="n"/>
      <c r="E37" s="15" t="n"/>
      <c r="F37" s="15" t="n"/>
      <c r="G37" s="15" t="n"/>
    </row>
    <row r="38">
      <c r="A38" s="15" t="inlineStr">
        <is>
          <t>is_deleted</t>
        </is>
      </c>
      <c r="B38" s="15" t="inlineStr">
        <is>
          <t>bigint</t>
        </is>
      </c>
      <c r="C38" s="15" t="inlineStr">
        <is>
          <t>是否删除</t>
        </is>
      </c>
      <c r="D38" s="15" t="n"/>
      <c r="E38" s="15" t="n"/>
      <c r="F38" s="15" t="n"/>
      <c r="G38" s="15" t="n"/>
    </row>
    <row r="39">
      <c r="A39" s="15" t="inlineStr">
        <is>
          <t>modify_user_id</t>
        </is>
      </c>
      <c r="B39" s="15" t="inlineStr">
        <is>
          <t>bigint</t>
        </is>
      </c>
      <c r="C39" s="15" t="inlineStr">
        <is>
          <t>最后修改人Id</t>
        </is>
      </c>
      <c r="D39" s="15" t="n"/>
      <c r="E39" s="15" t="n"/>
      <c r="F39" s="15" t="n"/>
      <c r="G39" s="15" t="n"/>
    </row>
    <row r="40">
      <c r="A40" s="15" t="inlineStr">
        <is>
          <t>last_examined_time</t>
        </is>
      </c>
      <c r="B40" s="15" t="inlineStr">
        <is>
          <t>date</t>
        </is>
      </c>
      <c r="C40" s="15" t="inlineStr">
        <is>
          <t>最后一次被检查时间</t>
        </is>
      </c>
      <c r="D40" s="15" t="n"/>
      <c r="E40" s="15" t="n"/>
      <c r="F40" s="15" t="n"/>
      <c r="G40" s="15" t="n"/>
    </row>
    <row r="41">
      <c r="A41" s="15" t="inlineStr">
        <is>
          <t>last_reported_trouble_time</t>
        </is>
      </c>
      <c r="B41" s="15" t="inlineStr">
        <is>
          <t>date</t>
        </is>
      </c>
      <c r="C41" s="15" t="inlineStr">
        <is>
          <t>最后一次上报隐患时间</t>
        </is>
      </c>
      <c r="D41" s="15" t="n"/>
      <c r="E41" s="15" t="n"/>
      <c r="F41" s="15" t="n"/>
      <c r="G41" s="15" t="n"/>
    </row>
    <row r="42">
      <c r="A42" s="15" t="inlineStr">
        <is>
          <t>last_muster_notice_time</t>
        </is>
      </c>
      <c r="B42" s="15" t="inlineStr">
        <is>
          <t>date</t>
        </is>
      </c>
      <c r="C42" s="15" t="inlineStr">
        <is>
          <t>最后一次点阅通知公告时间</t>
        </is>
      </c>
      <c r="D42" s="15" t="n"/>
      <c r="E42" s="15" t="n"/>
      <c r="F42" s="15" t="n"/>
      <c r="G42" s="15" t="n"/>
    </row>
    <row r="43">
      <c r="A43" s="15" t="inlineStr">
        <is>
          <t>last_punishment_time</t>
        </is>
      </c>
      <c r="B43" s="15" t="inlineStr">
        <is>
          <t>date</t>
        </is>
      </c>
      <c r="C43" s="15" t="inlineStr">
        <is>
          <t>最后一次处罚时间</t>
        </is>
      </c>
      <c r="D43" s="15" t="n"/>
      <c r="E43" s="15" t="n"/>
      <c r="F43" s="15" t="n"/>
      <c r="G43" s="15" t="n"/>
    </row>
    <row r="44">
      <c r="A44" s="15" t="inlineStr">
        <is>
          <t>data_sources</t>
        </is>
      </c>
      <c r="B44" s="15" t="inlineStr">
        <is>
          <t>string</t>
        </is>
      </c>
      <c r="C44" s="15" t="inlineStr">
        <is>
          <t>数据来源（data_sources1投诉举报、data_sources2日常检查、data_sources3上级交办、data_sources4部门移交、data_sources5其他）</t>
        </is>
      </c>
      <c r="D44" s="15" t="n"/>
      <c r="E44" s="15" t="n"/>
      <c r="F44" s="15" t="n"/>
      <c r="G44" s="15" t="n"/>
    </row>
    <row r="45">
      <c r="A45" s="15" t="inlineStr">
        <is>
          <t>enterpris_esource</t>
        </is>
      </c>
      <c r="B45" s="15" t="inlineStr">
        <is>
          <t>string</t>
        </is>
      </c>
      <c r="C45" s="15" t="inlineStr">
        <is>
          <t>企业来源（enterprise_source1安监局录入，enterprise_source2网格员上报）</t>
        </is>
      </c>
      <c r="D45" s="15" t="n"/>
      <c r="E45" s="15" t="n"/>
      <c r="F45" s="15" t="n"/>
      <c r="G45" s="15" t="n"/>
    </row>
    <row r="46">
      <c r="A46" s="15" t="inlineStr">
        <is>
          <t>source_id</t>
        </is>
      </c>
      <c r="B46" s="15" t="inlineStr">
        <is>
          <t>bigint</t>
        </is>
      </c>
      <c r="C46" s="15" t="inlineStr">
        <is>
          <t>来源id</t>
        </is>
      </c>
      <c r="D46" s="15" t="n"/>
      <c r="E46" s="15" t="n"/>
      <c r="F46" s="15" t="n"/>
      <c r="G46" s="15" t="n"/>
    </row>
    <row r="47">
      <c r="A47" s="15" t="inlineStr">
        <is>
          <t>grid_id</t>
        </is>
      </c>
      <c r="B47" s="15" t="inlineStr">
        <is>
          <t>bigint</t>
        </is>
      </c>
      <c r="C47" s="15" t="inlineStr">
        <is>
          <t>网格id</t>
        </is>
      </c>
      <c r="D47" s="15" t="n"/>
      <c r="E47" s="15" t="n"/>
      <c r="F47" s="15" t="n"/>
      <c r="G47" s="15" t="n"/>
    </row>
    <row r="48">
      <c r="A48" s="15" t="inlineStr">
        <is>
          <t>attention_extent</t>
        </is>
      </c>
      <c r="B48" s="15" t="inlineStr">
        <is>
          <t>string</t>
        </is>
      </c>
      <c r="C48" s="15" t="inlineStr">
        <is>
          <t>关注程度：一般，中等，严重</t>
        </is>
      </c>
      <c r="D48" s="15" t="n"/>
      <c r="E48" s="15" t="n"/>
      <c r="F48" s="15" t="n"/>
      <c r="G48" s="15" t="n"/>
    </row>
    <row r="49">
      <c r="A49" s="15" t="inlineStr">
        <is>
          <t>director_integer</t>
        </is>
      </c>
      <c r="B49" s="15" t="inlineStr">
        <is>
          <t>string</t>
        </is>
      </c>
      <c r="C49" s="15" t="inlineStr">
        <is>
          <t>主要负责人移动电话号码</t>
        </is>
      </c>
      <c r="D49" s="15" t="n"/>
      <c r="E49" s="15" t="n"/>
      <c r="F49" s="15" t="n"/>
      <c r="G49" s="15" t="n"/>
    </row>
    <row r="50">
      <c r="A50" s="15" t="inlineStr">
        <is>
          <t>legal_person</t>
        </is>
      </c>
      <c r="B50" s="15" t="inlineStr">
        <is>
          <t>string</t>
        </is>
      </c>
      <c r="C50" s="15" t="inlineStr">
        <is>
          <t>法定代表人</t>
        </is>
      </c>
      <c r="D50" s="15" t="n"/>
      <c r="E50" s="15" t="n"/>
      <c r="F50" s="15" t="n"/>
      <c r="G50" s="15" t="n"/>
    </row>
    <row r="51">
      <c r="A51" s="15" t="inlineStr">
        <is>
          <t>legal_phone</t>
        </is>
      </c>
      <c r="B51" s="15" t="inlineStr">
        <is>
          <t>string</t>
        </is>
      </c>
      <c r="C51" s="15" t="inlineStr">
        <is>
          <t>法定代表人电话号码</t>
        </is>
      </c>
      <c r="D51" s="15" t="n"/>
      <c r="E51" s="15" t="n"/>
      <c r="F51" s="15" t="n"/>
      <c r="G51" s="15" t="n"/>
    </row>
    <row r="52">
      <c r="A52" s="15" t="inlineStr">
        <is>
          <t>email</t>
        </is>
      </c>
      <c r="B52" s="15" t="inlineStr">
        <is>
          <t>string</t>
        </is>
      </c>
      <c r="C52" s="15" t="inlineStr">
        <is>
          <t>电子邮箱</t>
        </is>
      </c>
      <c r="D52" s="15" t="n"/>
      <c r="E52" s="15" t="n"/>
      <c r="F52" s="15" t="n"/>
      <c r="G52" s="15" t="n"/>
    </row>
    <row r="53">
      <c r="A53" s="15" t="inlineStr">
        <is>
          <t>fzr_phone</t>
        </is>
      </c>
      <c r="B53" s="15" t="inlineStr">
        <is>
          <t>string</t>
        </is>
      </c>
      <c r="C53" s="15" t="inlineStr">
        <is>
          <t>主要负责人固定电话号码</t>
        </is>
      </c>
      <c r="D53" s="15" t="n"/>
      <c r="E53" s="15" t="n"/>
      <c r="F53" s="15" t="n"/>
      <c r="G53" s="15" t="n"/>
    </row>
    <row r="54">
      <c r="A54" s="15" t="inlineStr">
        <is>
          <t>fzr_email</t>
        </is>
      </c>
      <c r="B54" s="15" t="inlineStr">
        <is>
          <t>string</t>
        </is>
      </c>
      <c r="C54" s="15" t="inlineStr">
        <is>
          <t>主要负责人电子邮箱</t>
        </is>
      </c>
      <c r="D54" s="15" t="n"/>
      <c r="E54" s="15" t="n"/>
      <c r="F54" s="15" t="n"/>
      <c r="G54" s="15" t="n"/>
    </row>
    <row r="55">
      <c r="A55" s="15" t="inlineStr">
        <is>
          <t>aqscfzr_phone</t>
        </is>
      </c>
      <c r="B55" s="15" t="inlineStr">
        <is>
          <t>string</t>
        </is>
      </c>
      <c r="C55" s="15" t="inlineStr">
        <is>
          <t>安全生产负责人固定电话号码</t>
        </is>
      </c>
      <c r="D55" s="15" t="n"/>
      <c r="E55" s="15" t="n"/>
      <c r="F55" s="15" t="n"/>
      <c r="G55" s="15" t="n"/>
    </row>
    <row r="56">
      <c r="A56" s="15" t="inlineStr">
        <is>
          <t>aqscfzr_mobile</t>
        </is>
      </c>
      <c r="B56" s="15" t="inlineStr">
        <is>
          <t>string</t>
        </is>
      </c>
      <c r="C56" s="15" t="inlineStr">
        <is>
          <t>安全生产负责人移动电话号码</t>
        </is>
      </c>
      <c r="D56" s="15" t="n"/>
      <c r="E56" s="15" t="n"/>
      <c r="F56" s="15" t="n"/>
      <c r="G56" s="15" t="n"/>
    </row>
    <row r="57">
      <c r="A57" s="15" t="inlineStr">
        <is>
          <t>aqscfzr_email</t>
        </is>
      </c>
      <c r="B57" s="15" t="inlineStr">
        <is>
          <t>string</t>
        </is>
      </c>
      <c r="C57" s="15" t="inlineStr">
        <is>
          <t>安全生产负责人电子邮箱</t>
        </is>
      </c>
      <c r="D57" s="15" t="n"/>
      <c r="E57" s="15" t="n"/>
      <c r="F57" s="15" t="n"/>
      <c r="G57" s="15" t="n"/>
    </row>
    <row r="58">
      <c r="A58" s="15" t="inlineStr">
        <is>
          <t>production_address</t>
        </is>
      </c>
      <c r="B58" s="15" t="inlineStr">
        <is>
          <t>string</t>
        </is>
      </c>
      <c r="C58" s="15" t="inlineStr">
        <is>
          <t>生产/经营地址</t>
        </is>
      </c>
      <c r="D58" s="15" t="n"/>
      <c r="E58" s="15" t="n"/>
      <c r="F58" s="15" t="n"/>
      <c r="G58" s="15" t="n"/>
    </row>
    <row r="59">
      <c r="A59" s="15" t="inlineStr">
        <is>
          <t>zip</t>
        </is>
      </c>
      <c r="B59" s="15" t="inlineStr">
        <is>
          <t>string</t>
        </is>
      </c>
      <c r="C59" s="15" t="inlineStr">
        <is>
          <t>邮政编码</t>
        </is>
      </c>
      <c r="D59" s="15" t="n"/>
      <c r="E59" s="15" t="n"/>
      <c r="F59" s="15" t="n"/>
      <c r="G59" s="15" t="n"/>
    </row>
    <row r="60">
      <c r="A60" s="15" t="inlineStr">
        <is>
          <t>hylb</t>
        </is>
      </c>
      <c r="B60" s="15" t="inlineStr">
        <is>
          <t>string</t>
        </is>
      </c>
      <c r="C60" s="15" t="inlineStr">
        <is>
          <t>行业类别代码（国）</t>
        </is>
      </c>
      <c r="D60" s="15" t="n"/>
      <c r="E60" s="15" t="n"/>
      <c r="F60" s="15" t="n"/>
      <c r="G60" s="15" t="n"/>
    </row>
    <row r="61">
      <c r="A61" s="15" t="inlineStr">
        <is>
          <t>trade_two_type</t>
        </is>
      </c>
      <c r="B61" s="15" t="inlineStr">
        <is>
          <t>string</t>
        </is>
      </c>
      <c r="C61" s="15" t="inlineStr">
        <is>
          <t>行业子类</t>
        </is>
      </c>
      <c r="D61" s="15" t="n"/>
      <c r="E61" s="15" t="n"/>
      <c r="F61" s="15" t="n"/>
      <c r="G61" s="15" t="n"/>
    </row>
    <row r="62">
      <c r="A62" s="15" t="inlineStr">
        <is>
          <t>business</t>
        </is>
      </c>
      <c r="B62" s="15" t="inlineStr">
        <is>
          <t>string</t>
        </is>
      </c>
      <c r="C62" s="15" t="inlineStr">
        <is>
          <t>经营范围</t>
        </is>
      </c>
      <c r="D62" s="15" t="n"/>
      <c r="E62" s="15" t="n"/>
      <c r="F62" s="15" t="n"/>
      <c r="G62" s="15" t="n"/>
    </row>
    <row r="63">
      <c r="A63" s="15" t="inlineStr">
        <is>
          <t>business_status</t>
        </is>
      </c>
      <c r="B63" s="15" t="inlineStr">
        <is>
          <t>string</t>
        </is>
      </c>
      <c r="C63" s="15" t="inlineStr">
        <is>
          <t>企业经营状态</t>
        </is>
      </c>
      <c r="D63" s="15" t="n"/>
      <c r="E63" s="15" t="n"/>
      <c r="F63" s="15" t="n"/>
      <c r="G63" s="15" t="n"/>
    </row>
    <row r="64">
      <c r="A64" s="15" t="inlineStr">
        <is>
          <t>annual_profit</t>
        </is>
      </c>
      <c r="B64" s="15" t="inlineStr">
        <is>
          <t>string</t>
        </is>
      </c>
      <c r="C64" s="15" t="inlineStr">
        <is>
          <t>年利润(万元)</t>
        </is>
      </c>
      <c r="D64" s="15" t="n"/>
      <c r="E64" s="15" t="n"/>
      <c r="F64" s="15" t="n"/>
      <c r="G64" s="15" t="n"/>
    </row>
    <row r="65">
      <c r="A65" s="15" t="inlineStr">
        <is>
          <t>total_assets</t>
        </is>
      </c>
      <c r="B65" s="15" t="inlineStr">
        <is>
          <t>string</t>
        </is>
      </c>
      <c r="C65" s="15" t="inlineStr">
        <is>
          <t>资产总额(万元)</t>
        </is>
      </c>
      <c r="D65" s="15" t="n"/>
      <c r="E65" s="15" t="n"/>
      <c r="F65" s="15" t="n"/>
      <c r="G65" s="15" t="n"/>
    </row>
    <row r="66">
      <c r="A66" s="15" t="inlineStr">
        <is>
          <t>company_size</t>
        </is>
      </c>
      <c r="B66" s="15" t="inlineStr">
        <is>
          <t>string</t>
        </is>
      </c>
      <c r="C66" s="15" t="inlineStr">
        <is>
          <t>企业规模</t>
        </is>
      </c>
      <c r="D66" s="15" t="n"/>
      <c r="E66" s="15" t="n"/>
      <c r="F66" s="15" t="n"/>
      <c r="G66" s="15" t="n"/>
    </row>
    <row r="67">
      <c r="A67" s="15" t="inlineStr">
        <is>
          <t>credit_rating</t>
        </is>
      </c>
      <c r="B67" s="15" t="inlineStr">
        <is>
          <t>string</t>
        </is>
      </c>
      <c r="C67" s="15" t="inlineStr">
        <is>
          <t>诚信等级</t>
        </is>
      </c>
      <c r="D67" s="15" t="n"/>
      <c r="E67" s="15" t="n"/>
      <c r="F67" s="15" t="n"/>
      <c r="G67" s="15" t="n"/>
    </row>
    <row r="68">
      <c r="A68" s="15" t="inlineStr">
        <is>
          <t>is_black_company</t>
        </is>
      </c>
      <c r="B68" s="15" t="inlineStr">
        <is>
          <t>bigint</t>
        </is>
      </c>
      <c r="C68" s="15" t="inlineStr">
        <is>
          <t>是否安全生产诚信黑名单企业</t>
        </is>
      </c>
      <c r="D68" s="15" t="n"/>
      <c r="E68" s="15" t="n"/>
      <c r="F68" s="15" t="n"/>
      <c r="G68" s="15" t="n"/>
    </row>
    <row r="69">
      <c r="A69" s="15" t="inlineStr">
        <is>
          <t>is_honesty_company</t>
        </is>
      </c>
      <c r="B69" s="15" t="inlineStr">
        <is>
          <t>bigint</t>
        </is>
      </c>
      <c r="C69" s="15" t="inlineStr">
        <is>
          <t>是否安全生产诚信示范企业</t>
        </is>
      </c>
      <c r="D69" s="15" t="n"/>
      <c r="E69" s="15" t="n"/>
      <c r="F69" s="15" t="n"/>
      <c r="G69" s="15" t="n"/>
    </row>
    <row r="70">
      <c r="A70" s="15" t="inlineStr">
        <is>
          <t>aj_org_code</t>
        </is>
      </c>
      <c r="B70" s="15" t="inlineStr">
        <is>
          <t>string</t>
        </is>
      </c>
      <c r="C70" s="15" t="inlineStr">
        <is>
          <t>属地安监机构代码</t>
        </is>
      </c>
      <c r="D70" s="15" t="n"/>
      <c r="E70" s="15" t="n"/>
      <c r="F70" s="15" t="n"/>
      <c r="G70" s="15" t="n"/>
    </row>
    <row r="71">
      <c r="A71" s="15" t="inlineStr">
        <is>
          <t>regulatory_type</t>
        </is>
      </c>
      <c r="B71" s="15" t="inlineStr">
        <is>
          <t>string</t>
        </is>
      </c>
      <c r="C71" s="15" t="inlineStr">
        <is>
          <t>监管分类</t>
        </is>
      </c>
      <c r="D71" s="15" t="n"/>
      <c r="E71" s="15" t="n"/>
      <c r="F71" s="15" t="n"/>
      <c r="G71" s="15" t="n"/>
    </row>
    <row r="72">
      <c r="A72" s="15" t="inlineStr">
        <is>
          <t>is_has_zdwxy</t>
        </is>
      </c>
      <c r="B72" s="15" t="inlineStr">
        <is>
          <t>bigint</t>
        </is>
      </c>
      <c r="C72" s="15" t="inlineStr">
        <is>
          <t>是否存在重大危险源</t>
        </is>
      </c>
      <c r="D72" s="15" t="n"/>
      <c r="E72" s="15" t="n"/>
      <c r="F72" s="15" t="n"/>
      <c r="G72" s="15" t="n"/>
    </row>
    <row r="73">
      <c r="A73" s="15" t="inlineStr">
        <is>
          <t>source_f_id</t>
        </is>
      </c>
      <c r="B73" s="15" t="inlineStr">
        <is>
          <t>string</t>
        </is>
      </c>
      <c r="C73" s="15" t="n"/>
      <c r="D73" s="15" t="n"/>
      <c r="E73" s="15" t="n"/>
      <c r="F73" s="15" t="n"/>
      <c r="G73" s="15" t="n"/>
    </row>
    <row r="74">
      <c r="A74" s="15" t="inlineStr">
        <is>
          <t>is_syn_provincial_bureau</t>
        </is>
      </c>
      <c r="B74" s="15" t="inlineStr">
        <is>
          <t>bigint</t>
        </is>
      </c>
      <c r="C74" s="15" t="n"/>
      <c r="D74" s="15" t="n"/>
      <c r="E74" s="15" t="n"/>
      <c r="F74" s="15" t="n"/>
      <c r="G74" s="15" t="n"/>
    </row>
    <row r="75">
      <c r="A75" s="15" t="inlineStr">
        <is>
          <t>source_type</t>
        </is>
      </c>
      <c r="B75" s="15" t="inlineStr">
        <is>
          <t>bigint</t>
        </is>
      </c>
      <c r="C75" s="15" t="n"/>
      <c r="D75" s="15" t="n"/>
      <c r="E75" s="15" t="n"/>
      <c r="F75" s="15" t="n"/>
      <c r="G75" s="15" t="n"/>
    </row>
    <row r="76">
      <c r="A76" s="15" t="inlineStr">
        <is>
          <t>is_sync</t>
        </is>
      </c>
      <c r="B76" s="15" t="inlineStr">
        <is>
          <t>bigint</t>
        </is>
      </c>
      <c r="C76" s="15" t="n"/>
      <c r="D76" s="15" t="n"/>
      <c r="E76" s="15" t="n"/>
      <c r="F76" s="15" t="n"/>
      <c r="G76" s="15" t="n"/>
    </row>
    <row r="77">
      <c r="A77" s="15" t="inlineStr">
        <is>
          <t>sync_time</t>
        </is>
      </c>
      <c r="B77" s="15" t="inlineStr">
        <is>
          <t>date</t>
        </is>
      </c>
      <c r="C77" s="15" t="n"/>
      <c r="D77" s="15" t="n"/>
      <c r="E77" s="15" t="n"/>
      <c r="F77" s="15" t="n"/>
      <c r="G77" s="15" t="n"/>
    </row>
    <row r="78">
      <c r="A78" s="15" t="inlineStr">
        <is>
          <t>is_extraction</t>
        </is>
      </c>
      <c r="B78" s="15" t="inlineStr">
        <is>
          <t>bigint</t>
        </is>
      </c>
      <c r="C78" s="15" t="n"/>
      <c r="D78" s="15" t="n"/>
      <c r="E78" s="15" t="n"/>
      <c r="F78" s="15" t="n"/>
      <c r="G78" s="15" t="n"/>
    </row>
    <row r="79">
      <c r="A79" s="15" t="inlineStr">
        <is>
          <t>specialfocus</t>
        </is>
      </c>
      <c r="B79" s="15" t="inlineStr">
        <is>
          <t>string</t>
        </is>
      </c>
      <c r="C79" s="15" t="inlineStr">
        <is>
          <t>特别关注</t>
        </is>
      </c>
      <c r="D79" s="15" t="n"/>
      <c r="E79" s="15" t="n"/>
      <c r="F79" s="15" t="n"/>
      <c r="G79" s="15" t="n"/>
    </row>
    <row r="80">
      <c r="A80" s="15" t="inlineStr">
        <is>
          <t>is_dust</t>
        </is>
      </c>
      <c r="B80" s="15" t="inlineStr">
        <is>
          <t>bigint</t>
        </is>
      </c>
      <c r="C80" s="15" t="inlineStr">
        <is>
          <t>是否涉尘</t>
        </is>
      </c>
      <c r="D80" s="15" t="n"/>
      <c r="E80" s="15" t="n"/>
      <c r="F80" s="15" t="n"/>
      <c r="G80" s="15" t="n"/>
    </row>
    <row r="81">
      <c r="A81" s="15" t="inlineStr">
        <is>
          <t>is_plating</t>
        </is>
      </c>
      <c r="B81" s="15" t="inlineStr">
        <is>
          <t>bigint</t>
        </is>
      </c>
      <c r="C81" s="15" t="inlineStr">
        <is>
          <t>是否喷涂</t>
        </is>
      </c>
      <c r="D81" s="15" t="n"/>
      <c r="E81" s="15" t="n"/>
      <c r="F81" s="15" t="n"/>
      <c r="G81" s="15" t="n"/>
    </row>
    <row r="82">
      <c r="A82" s="15" t="inlineStr">
        <is>
          <t>is_finitespace</t>
        </is>
      </c>
      <c r="B82" s="15" t="inlineStr">
        <is>
          <t>bigint</t>
        </is>
      </c>
      <c r="C82" s="15" t="inlineStr">
        <is>
          <t>是否有限空间</t>
        </is>
      </c>
      <c r="D82" s="15" t="n"/>
      <c r="E82" s="15" t="n"/>
      <c r="F82" s="15" t="n"/>
      <c r="G82" s="15" t="n"/>
    </row>
    <row r="83">
      <c r="A83" s="15" t="inlineStr">
        <is>
          <t>is_ammonia</t>
        </is>
      </c>
      <c r="B83" s="15" t="inlineStr">
        <is>
          <t>bigint</t>
        </is>
      </c>
      <c r="C83" s="15" t="inlineStr">
        <is>
          <t>是否涉氨</t>
        </is>
      </c>
      <c r="D83" s="15" t="n"/>
      <c r="E83" s="15" t="n"/>
      <c r="F83" s="15" t="n"/>
      <c r="G83" s="15" t="n"/>
    </row>
    <row r="84">
      <c r="A84" s="15" t="inlineStr">
        <is>
          <t>grade</t>
        </is>
      </c>
      <c r="B84" s="15" t="inlineStr">
        <is>
          <t>bigint</t>
        </is>
      </c>
      <c r="C84" s="15" t="n"/>
      <c r="D84" s="15" t="n"/>
      <c r="E84" s="15" t="n"/>
      <c r="F84" s="15" t="n"/>
      <c r="G84" s="15" t="n"/>
    </row>
    <row r="85">
      <c r="A85" s="15" t="inlineStr">
        <is>
          <t>registerid_copy</t>
        </is>
      </c>
      <c r="B85" s="15" t="inlineStr">
        <is>
          <t>string</t>
        </is>
      </c>
      <c r="C85" s="15" t="inlineStr">
        <is>
          <t>工商注册码和组织机构代码合并,此字段作为备份</t>
        </is>
      </c>
      <c r="D85" s="15" t="n"/>
      <c r="E85" s="15" t="n"/>
      <c r="F85" s="15" t="n"/>
      <c r="G85" s="15" t="n"/>
    </row>
    <row r="86">
      <c r="A86" s="15" t="inlineStr">
        <is>
          <t>registered_money</t>
        </is>
      </c>
      <c r="B86" s="15" t="inlineStr">
        <is>
          <t>bigint</t>
        </is>
      </c>
      <c r="C86" s="15" t="inlineStr">
        <is>
          <t>注册资金</t>
        </is>
      </c>
      <c r="D86" s="15" t="n"/>
      <c r="E86" s="15" t="n"/>
      <c r="F86" s="15" t="n"/>
      <c r="G86" s="15" t="n"/>
    </row>
    <row r="87">
      <c r="A87" s="15" t="inlineStr">
        <is>
          <t>create_time_1</t>
        </is>
      </c>
      <c r="B87" s="15" t="inlineStr">
        <is>
          <t>string</t>
        </is>
      </c>
      <c r="C87" s="15" t="inlineStr">
        <is>
          <t>创建时间</t>
        </is>
      </c>
      <c r="D87" s="15" t="n"/>
      <c r="E87" s="15" t="n"/>
      <c r="F87" s="15" t="n"/>
      <c r="G87" s="15" t="n"/>
    </row>
    <row r="88">
      <c r="A88" s="15" t="inlineStr">
        <is>
          <t>last_upd_time</t>
        </is>
      </c>
      <c r="B88" s="15" t="inlineStr">
        <is>
          <t>string</t>
        </is>
      </c>
      <c r="C88" s="15" t="inlineStr">
        <is>
          <t>最后修改时间</t>
        </is>
      </c>
      <c r="D88" s="15" t="n"/>
      <c r="E88" s="15" t="n"/>
      <c r="F88" s="15" t="n"/>
      <c r="G88" s="15" t="n"/>
    </row>
  </sheetData>
  <mergeCells count="1">
    <mergeCell ref="C1:G2"/>
  </mergeCells>
  <pageMargins bottom="1" footer="0.5" header="0.5" left="0.75" right="0.75" top="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ods_yw_ods_rsj_smk_bb01_dd_f</t>
        </is>
      </c>
      <c r="C1" s="25" t="n"/>
      <c r="D1" s="15" t="n"/>
      <c r="E1" s="15" t="n"/>
      <c r="F1" s="15" t="n"/>
      <c r="G1" s="15" t="n"/>
      <c r="H1" s="16">
        <f>HYPERLINK("#'目录'!E101", "返回")</f>
        <v/>
      </c>
    </row>
    <row customHeight="1" ht="16.5" r="2" s="17">
      <c r="A2" s="23" t="inlineStr">
        <is>
          <t>模型描述</t>
        </is>
      </c>
      <c r="B2" s="24" t="inlineStr">
        <is>
          <t>案件登记信息表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aae037</t>
        </is>
      </c>
      <c r="B4" s="15" t="inlineStr">
        <is>
          <t>string</t>
        </is>
      </c>
      <c r="C4" s="15" t="inlineStr">
        <is>
          <t>经办机构</t>
        </is>
      </c>
      <c r="D4" s="15" t="n"/>
      <c r="E4" s="15" t="n"/>
      <c r="F4" s="15" t="n"/>
      <c r="G4" s="15" t="n"/>
    </row>
    <row r="5">
      <c r="A5" s="15" t="inlineStr">
        <is>
          <t>aab015</t>
        </is>
      </c>
      <c r="B5" s="15" t="inlineStr">
        <is>
          <t>string</t>
        </is>
      </c>
      <c r="C5" s="15" t="inlineStr">
        <is>
          <t>法人联系电话</t>
        </is>
      </c>
      <c r="D5" s="15" t="n"/>
      <c r="E5" s="15" t="n"/>
      <c r="F5" s="15" t="n"/>
      <c r="G5" s="15" t="n"/>
    </row>
    <row r="6">
      <c r="A6" s="15" t="inlineStr">
        <is>
          <t>aae011</t>
        </is>
      </c>
      <c r="B6" s="15" t="inlineStr">
        <is>
          <t>string</t>
        </is>
      </c>
      <c r="C6" s="15" t="inlineStr">
        <is>
          <t>经办人</t>
        </is>
      </c>
      <c r="D6" s="15" t="n"/>
      <c r="E6" s="15" t="n"/>
      <c r="F6" s="15" t="n"/>
      <c r="G6" s="15" t="n"/>
    </row>
    <row r="7">
      <c r="A7" s="15" t="inlineStr">
        <is>
          <t>aae006</t>
        </is>
      </c>
      <c r="B7" s="15" t="inlineStr">
        <is>
          <t>string</t>
        </is>
      </c>
      <c r="C7" s="15" t="inlineStr">
        <is>
          <t>地址</t>
        </is>
      </c>
      <c r="D7" s="15" t="n"/>
      <c r="E7" s="15" t="n"/>
      <c r="F7" s="15" t="n"/>
      <c r="G7" s="15" t="n"/>
    </row>
    <row r="8">
      <c r="A8" s="15" t="inlineStr">
        <is>
          <t>aab514</t>
        </is>
      </c>
      <c r="B8" s="15" t="inlineStr">
        <is>
          <t>string</t>
        </is>
      </c>
      <c r="C8" s="15" t="inlineStr">
        <is>
          <t>所属行业</t>
        </is>
      </c>
      <c r="D8" s="15" t="n"/>
      <c r="E8" s="15" t="n"/>
      <c r="F8" s="15" t="n"/>
      <c r="G8" s="15" t="n"/>
    </row>
    <row r="9">
      <c r="A9" s="15" t="inlineStr">
        <is>
          <t>aab505</t>
        </is>
      </c>
      <c r="B9" s="15" t="inlineStr">
        <is>
          <t>string</t>
        </is>
      </c>
      <c r="C9" s="15" t="inlineStr">
        <is>
          <t>负责人电话</t>
        </is>
      </c>
      <c r="D9" s="15" t="n"/>
      <c r="E9" s="15" t="n"/>
      <c r="F9" s="15" t="n"/>
      <c r="G9" s="15" t="n"/>
    </row>
    <row r="10">
      <c r="A10" s="15" t="inlineStr">
        <is>
          <t>aab503</t>
        </is>
      </c>
      <c r="B10" s="15" t="inlineStr">
        <is>
          <t>string</t>
        </is>
      </c>
      <c r="C10" s="15" t="inlineStr">
        <is>
          <t>负责人姓名</t>
        </is>
      </c>
      <c r="D10" s="15" t="n"/>
      <c r="E10" s="15" t="n"/>
      <c r="F10" s="15" t="n"/>
      <c r="G10" s="15" t="n"/>
    </row>
    <row r="11">
      <c r="A11" s="15" t="inlineStr">
        <is>
          <t>abb017</t>
        </is>
      </c>
      <c r="B11" s="15" t="inlineStr">
        <is>
          <t>bigint</t>
        </is>
      </c>
      <c r="C11" s="15" t="inlineStr">
        <is>
          <t>立案日期</t>
        </is>
      </c>
      <c r="D11" s="15" t="n"/>
      <c r="E11" s="15" t="n"/>
      <c r="F11" s="15" t="n"/>
      <c r="G11" s="15" t="n"/>
    </row>
    <row r="12">
      <c r="A12" s="15" t="inlineStr">
        <is>
          <t>abb014</t>
        </is>
      </c>
      <c r="B12" s="15" t="inlineStr">
        <is>
          <t>string</t>
        </is>
      </c>
      <c r="C12" s="15" t="inlineStr">
        <is>
          <t>立案建议</t>
        </is>
      </c>
      <c r="D12" s="15" t="n"/>
      <c r="E12" s="15" t="n"/>
      <c r="F12" s="15" t="n"/>
      <c r="G12" s="15" t="n"/>
    </row>
    <row r="13">
      <c r="A13" s="15" t="inlineStr">
        <is>
          <t>abb013</t>
        </is>
      </c>
      <c r="B13" s="15" t="inlineStr">
        <is>
          <t>bigint</t>
        </is>
      </c>
      <c r="C13" s="15" t="inlineStr">
        <is>
          <t>立案登记日期</t>
        </is>
      </c>
      <c r="D13" s="15" t="n"/>
      <c r="E13" s="15" t="n"/>
      <c r="F13" s="15" t="n"/>
      <c r="G13" s="15" t="n"/>
    </row>
    <row r="14">
      <c r="A14" s="15" t="inlineStr">
        <is>
          <t>aba003</t>
        </is>
      </c>
      <c r="B14" s="15" t="inlineStr">
        <is>
          <t>string</t>
        </is>
      </c>
      <c r="C14" s="15" t="inlineStr">
        <is>
          <t>基本诉求</t>
        </is>
      </c>
      <c r="D14" s="15" t="n"/>
      <c r="E14" s="15" t="n"/>
      <c r="F14" s="15" t="n"/>
      <c r="G14" s="15" t="n"/>
    </row>
    <row r="15">
      <c r="A15" s="15" t="inlineStr">
        <is>
          <t>abb010</t>
        </is>
      </c>
      <c r="B15" s="15" t="inlineStr">
        <is>
          <t>string</t>
        </is>
      </c>
      <c r="C15" s="15" t="inlineStr">
        <is>
          <t>主办监察员</t>
        </is>
      </c>
      <c r="D15" s="15" t="n"/>
      <c r="E15" s="15" t="n"/>
      <c r="F15" s="15" t="n"/>
      <c r="G15" s="15" t="n"/>
    </row>
    <row r="16">
      <c r="A16" s="15" t="inlineStr">
        <is>
          <t>abb012</t>
        </is>
      </c>
      <c r="B16" s="15" t="inlineStr">
        <is>
          <t>string</t>
        </is>
      </c>
      <c r="C16" s="15" t="inlineStr">
        <is>
          <t>基本案情</t>
        </is>
      </c>
      <c r="D16" s="15" t="n"/>
      <c r="E16" s="15" t="n"/>
      <c r="F16" s="15" t="n"/>
      <c r="G16" s="15" t="n"/>
    </row>
    <row r="17">
      <c r="A17" s="15" t="inlineStr">
        <is>
          <t>abb011</t>
        </is>
      </c>
      <c r="B17" s="15" t="inlineStr">
        <is>
          <t>string</t>
        </is>
      </c>
      <c r="C17" s="15" t="inlineStr">
        <is>
          <t>协办监察员</t>
        </is>
      </c>
      <c r="D17" s="15" t="n"/>
      <c r="E17" s="15" t="n"/>
      <c r="F17" s="15" t="n"/>
      <c r="G17" s="15" t="n"/>
    </row>
    <row r="18">
      <c r="A18" s="15" t="inlineStr">
        <is>
          <t>aba005</t>
        </is>
      </c>
      <c r="B18" s="15" t="inlineStr">
        <is>
          <t>string</t>
        </is>
      </c>
      <c r="C18" s="15" t="inlineStr">
        <is>
          <t>立案依据</t>
        </is>
      </c>
      <c r="D18" s="15" t="n"/>
      <c r="E18" s="15" t="n"/>
      <c r="F18" s="15" t="n"/>
      <c r="G18" s="15" t="n"/>
    </row>
    <row r="19">
      <c r="A19" s="15" t="inlineStr">
        <is>
          <t>aba002</t>
        </is>
      </c>
      <c r="B19" s="15" t="inlineStr">
        <is>
          <t>string</t>
        </is>
      </c>
      <c r="C19" s="15" t="inlineStr">
        <is>
          <t>案情分类(案由）</t>
        </is>
      </c>
      <c r="D19" s="15" t="n"/>
      <c r="E19" s="15" t="n"/>
      <c r="F19" s="15" t="n"/>
      <c r="G19" s="15" t="n"/>
    </row>
    <row r="20">
      <c r="A20" s="15" t="inlineStr">
        <is>
          <t>abb007</t>
        </is>
      </c>
      <c r="B20" s="15" t="inlineStr">
        <is>
          <t>string</t>
        </is>
      </c>
      <c r="C20" s="15" t="inlineStr">
        <is>
          <t>案件来源编号</t>
        </is>
      </c>
      <c r="D20" s="15" t="n"/>
      <c r="E20" s="15" t="n"/>
      <c r="F20" s="15" t="n"/>
      <c r="G20" s="15" t="n"/>
    </row>
    <row r="21">
      <c r="A21" s="15" t="inlineStr">
        <is>
          <t>abb006</t>
        </is>
      </c>
      <c r="B21" s="15" t="inlineStr">
        <is>
          <t>string</t>
        </is>
      </c>
      <c r="C21" s="15" t="inlineStr">
        <is>
          <t>案件来源</t>
        </is>
      </c>
      <c r="D21" s="15" t="n"/>
      <c r="E21" s="15" t="n"/>
      <c r="F21" s="15" t="n"/>
      <c r="G21" s="15" t="n"/>
    </row>
    <row r="22">
      <c r="A22" s="15" t="inlineStr">
        <is>
          <t>aae036</t>
        </is>
      </c>
      <c r="B22" s="15" t="inlineStr">
        <is>
          <t>bigint</t>
        </is>
      </c>
      <c r="C22" s="15" t="inlineStr">
        <is>
          <t>经办时间</t>
        </is>
      </c>
      <c r="D22" s="15" t="n"/>
      <c r="E22" s="15" t="n"/>
      <c r="F22" s="15" t="n"/>
      <c r="G22" s="15" t="n"/>
    </row>
    <row r="23">
      <c r="A23" s="15" t="inlineStr">
        <is>
          <t>aab013</t>
        </is>
      </c>
      <c r="B23" s="15" t="inlineStr">
        <is>
          <t>string</t>
        </is>
      </c>
      <c r="C23" s="15" t="inlineStr">
        <is>
          <t>法人姓名</t>
        </is>
      </c>
      <c r="D23" s="15" t="n"/>
      <c r="E23" s="15" t="n"/>
      <c r="F23" s="15" t="n"/>
      <c r="G23" s="15" t="n"/>
    </row>
    <row r="24">
      <c r="A24" s="15" t="inlineStr">
        <is>
          <t>aab001</t>
        </is>
      </c>
      <c r="B24" s="15" t="inlineStr">
        <is>
          <t>string</t>
        </is>
      </c>
      <c r="C24" s="15" t="inlineStr">
        <is>
          <t>单位ID</t>
        </is>
      </c>
      <c r="D24" s="15" t="n"/>
      <c r="E24" s="15" t="n"/>
      <c r="F24" s="15" t="n"/>
      <c r="G24" s="15" t="n"/>
    </row>
    <row r="25">
      <c r="A25" s="15" t="inlineStr">
        <is>
          <t>aab004</t>
        </is>
      </c>
      <c r="B25" s="15" t="inlineStr">
        <is>
          <t>string</t>
        </is>
      </c>
      <c r="C25" s="15" t="inlineStr">
        <is>
          <t>单位名称</t>
        </is>
      </c>
      <c r="D25" s="15" t="n"/>
      <c r="E25" s="15" t="n"/>
      <c r="F25" s="15" t="n"/>
      <c r="G25" s="15" t="n"/>
    </row>
    <row r="26">
      <c r="A26" s="15" t="inlineStr">
        <is>
          <t>abz181</t>
        </is>
      </c>
      <c r="B26" s="15" t="inlineStr">
        <is>
          <t>string</t>
        </is>
      </c>
      <c r="C26" s="15" t="inlineStr">
        <is>
          <t>承办机构编号</t>
        </is>
      </c>
      <c r="D26" s="15" t="n"/>
      <c r="E26" s="15" t="n"/>
      <c r="F26" s="15" t="n"/>
      <c r="G26" s="15" t="n"/>
    </row>
    <row r="27">
      <c r="A27" s="15" t="inlineStr">
        <is>
          <t>abb570</t>
        </is>
      </c>
      <c r="B27" s="15" t="inlineStr">
        <is>
          <t>string</t>
        </is>
      </c>
      <c r="C27" s="15" t="inlineStr">
        <is>
          <t>协办监察员姓名</t>
        </is>
      </c>
      <c r="D27" s="15" t="n"/>
      <c r="E27" s="15" t="n"/>
      <c r="F27" s="15" t="n"/>
      <c r="G27" s="15" t="n"/>
    </row>
    <row r="28">
      <c r="A28" s="15" t="inlineStr">
        <is>
          <t>abb276</t>
        </is>
      </c>
      <c r="B28" s="15" t="inlineStr">
        <is>
          <t>string</t>
        </is>
      </c>
      <c r="C28" s="15" t="inlineStr">
        <is>
          <t>主办监察员姓名</t>
        </is>
      </c>
      <c r="D28" s="15" t="n"/>
      <c r="E28" s="15" t="n"/>
      <c r="F28" s="15" t="n"/>
      <c r="G28" s="15" t="n"/>
    </row>
    <row r="29">
      <c r="A29" s="15" t="inlineStr">
        <is>
          <t>aac003</t>
        </is>
      </c>
      <c r="B29" s="15" t="inlineStr">
        <is>
          <t>string</t>
        </is>
      </c>
      <c r="C29" s="15" t="inlineStr">
        <is>
          <t>投诉人</t>
        </is>
      </c>
      <c r="D29" s="15" t="n"/>
      <c r="E29" s="15" t="n"/>
      <c r="F29" s="15" t="n"/>
      <c r="G29" s="15" t="n"/>
    </row>
    <row r="30">
      <c r="A30" s="15" t="inlineStr">
        <is>
          <t>abb045</t>
        </is>
      </c>
      <c r="B30" s="15" t="inlineStr">
        <is>
          <t>string</t>
        </is>
      </c>
      <c r="C30" s="15" t="inlineStr">
        <is>
          <t>信息来源</t>
        </is>
      </c>
      <c r="D30" s="15" t="n"/>
      <c r="E30" s="15" t="n"/>
      <c r="F30" s="15" t="n"/>
      <c r="G30" s="15" t="n"/>
    </row>
    <row r="31">
      <c r="A31" s="15" t="inlineStr">
        <is>
          <t>cbz181</t>
        </is>
      </c>
      <c r="B31" s="15" t="inlineStr">
        <is>
          <t>string</t>
        </is>
      </c>
      <c r="C31" s="15" t="inlineStr">
        <is>
          <t>单位机构编号</t>
        </is>
      </c>
      <c r="D31" s="15" t="n"/>
      <c r="E31" s="15" t="n"/>
      <c r="F31" s="15" t="n"/>
      <c r="G31" s="15" t="n"/>
    </row>
    <row r="32">
      <c r="A32" s="15" t="inlineStr">
        <is>
          <t>caf011</t>
        </is>
      </c>
      <c r="B32" s="15" t="inlineStr">
        <is>
          <t>string</t>
        </is>
      </c>
      <c r="C32" s="15" t="inlineStr">
        <is>
          <t>单位机构名称</t>
        </is>
      </c>
      <c r="D32" s="15" t="n"/>
      <c r="E32" s="15" t="n"/>
      <c r="F32" s="15" t="n"/>
      <c r="G32" s="15" t="n"/>
    </row>
    <row r="33">
      <c r="A33" s="15" t="inlineStr">
        <is>
          <t>cbz182</t>
        </is>
      </c>
      <c r="B33" s="15" t="inlineStr">
        <is>
          <t>string</t>
        </is>
      </c>
      <c r="C33" s="15" t="inlineStr">
        <is>
          <t>单位网格编号</t>
        </is>
      </c>
      <c r="D33" s="15" t="n"/>
      <c r="E33" s="15" t="n"/>
      <c r="F33" s="15" t="n"/>
      <c r="G33" s="15" t="n"/>
    </row>
    <row r="34">
      <c r="A34" s="15" t="inlineStr">
        <is>
          <t>cbf023</t>
        </is>
      </c>
      <c r="B34" s="15" t="inlineStr">
        <is>
          <t>string</t>
        </is>
      </c>
      <c r="C34" s="15" t="inlineStr">
        <is>
          <t>单位网格名称</t>
        </is>
      </c>
      <c r="D34" s="15" t="n"/>
      <c r="E34" s="15" t="n"/>
      <c r="F34" s="15" t="n"/>
      <c r="G34" s="15" t="n"/>
    </row>
    <row r="35">
      <c r="A35" s="15" t="inlineStr">
        <is>
          <t>sfsc</t>
        </is>
      </c>
      <c r="B35" s="15" t="inlineStr">
        <is>
          <t>string</t>
        </is>
      </c>
      <c r="C35" s="15" t="inlineStr">
        <is>
          <t>是否删除 0-否，1-是</t>
        </is>
      </c>
      <c r="D35" s="15" t="n"/>
      <c r="E35" s="15" t="n"/>
      <c r="F35" s="15" t="n"/>
      <c r="G35" s="15" t="n"/>
    </row>
    <row r="36">
      <c r="A36" s="15" t="inlineStr">
        <is>
          <t>create_time</t>
        </is>
      </c>
      <c r="B36" s="15" t="inlineStr">
        <is>
          <t>string</t>
        </is>
      </c>
      <c r="C36" s="15" t="inlineStr">
        <is>
          <t>创建时间</t>
        </is>
      </c>
      <c r="D36" s="15" t="n"/>
      <c r="E36" s="15" t="n"/>
      <c r="F36" s="15" t="n"/>
      <c r="G36" s="15" t="n"/>
    </row>
    <row r="37">
      <c r="A37" s="15" t="inlineStr">
        <is>
          <t>last_upd_time</t>
        </is>
      </c>
      <c r="B37" s="15" t="inlineStr">
        <is>
          <t>string</t>
        </is>
      </c>
      <c r="C37" s="15" t="inlineStr">
        <is>
          <t>最后修改时间</t>
        </is>
      </c>
      <c r="D37" s="15" t="n"/>
      <c r="E37" s="15" t="n"/>
      <c r="F37" s="15" t="n"/>
      <c r="G37" s="15" t="n"/>
    </row>
  </sheetData>
  <mergeCells count="1">
    <mergeCell ref="C1:G2"/>
  </mergeCells>
  <pageMargins bottom="1" footer="0.5" header="0.5" left="0.75" right="0.75" top="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ods_yw_ods_rsj_smk_bh01_dd_f</t>
        </is>
      </c>
      <c r="C1" s="25" t="n"/>
      <c r="D1" s="15" t="n"/>
      <c r="E1" s="15" t="n"/>
      <c r="F1" s="15" t="n"/>
      <c r="G1" s="15" t="n"/>
      <c r="H1" s="16">
        <f>HYPERLINK("#'目录'!E102", "返回")</f>
        <v/>
      </c>
    </row>
    <row customHeight="1" ht="16.5" r="2" s="17">
      <c r="A2" s="23" t="inlineStr">
        <is>
          <t>模型描述</t>
        </is>
      </c>
      <c r="B2" s="24" t="inlineStr">
        <is>
          <t>110案件接警单表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bjzb</t>
        </is>
      </c>
      <c r="B4" s="15" t="inlineStr">
        <is>
          <t>string</t>
        </is>
      </c>
      <c r="C4" s="15" t="inlineStr">
        <is>
          <t>报警坐标</t>
        </is>
      </c>
      <c r="D4" s="15" t="n"/>
      <c r="E4" s="15" t="n"/>
      <c r="F4" s="15" t="n"/>
      <c r="G4" s="15" t="n"/>
    </row>
    <row r="5">
      <c r="A5" s="15" t="inlineStr">
        <is>
          <t>xzqy</t>
        </is>
      </c>
      <c r="B5" s="15" t="inlineStr">
        <is>
          <t>string</t>
        </is>
      </c>
      <c r="C5" s="15" t="inlineStr">
        <is>
          <t>行政区域</t>
        </is>
      </c>
      <c r="D5" s="15" t="n"/>
      <c r="E5" s="15" t="n"/>
      <c r="F5" s="15" t="n"/>
      <c r="G5" s="15" t="n"/>
    </row>
    <row r="6">
      <c r="A6" s="15" t="inlineStr">
        <is>
          <t>zhblsx</t>
        </is>
      </c>
      <c r="B6" s="15" t="inlineStr">
        <is>
          <t>string</t>
        </is>
      </c>
      <c r="C6" s="15" t="inlineStr">
        <is>
          <t>最后办理时限</t>
        </is>
      </c>
      <c r="D6" s="15" t="n"/>
      <c r="E6" s="15" t="n"/>
      <c r="F6" s="15" t="n"/>
      <c r="G6" s="15" t="n"/>
    </row>
    <row r="7">
      <c r="A7" s="15" t="inlineStr">
        <is>
          <t>abh120</t>
        </is>
      </c>
      <c r="B7" s="15" t="inlineStr">
        <is>
          <t>string</t>
        </is>
      </c>
      <c r="C7" s="15" t="inlineStr">
        <is>
          <t>指派人机构</t>
        </is>
      </c>
      <c r="D7" s="15" t="n"/>
      <c r="E7" s="15" t="n"/>
      <c r="F7" s="15" t="n"/>
      <c r="G7" s="15" t="n"/>
    </row>
    <row r="8">
      <c r="A8" s="15" t="inlineStr">
        <is>
          <t>zpczrid</t>
        </is>
      </c>
      <c r="B8" s="15" t="inlineStr">
        <is>
          <t>string</t>
        </is>
      </c>
      <c r="C8" s="15" t="inlineStr">
        <is>
          <t>指派操作人ID</t>
        </is>
      </c>
      <c r="D8" s="15" t="n"/>
      <c r="E8" s="15" t="n"/>
      <c r="F8" s="15" t="n"/>
      <c r="G8" s="15" t="n"/>
    </row>
    <row r="9">
      <c r="A9" s="15" t="inlineStr">
        <is>
          <t>abh001</t>
        </is>
      </c>
      <c r="B9" s="15" t="inlineStr">
        <is>
          <t>string</t>
        </is>
      </c>
      <c r="C9" s="15" t="inlineStr">
        <is>
          <t>接警单编号</t>
        </is>
      </c>
      <c r="D9" s="15" t="n"/>
      <c r="E9" s="15" t="n"/>
      <c r="F9" s="15" t="n"/>
      <c r="G9" s="15" t="n"/>
    </row>
    <row r="10">
      <c r="A10" s="15" t="inlineStr">
        <is>
          <t>abh002</t>
        </is>
      </c>
      <c r="B10" s="15" t="inlineStr">
        <is>
          <t>date</t>
        </is>
      </c>
      <c r="C10" s="15" t="inlineStr">
        <is>
          <t>报警时间</t>
        </is>
      </c>
      <c r="D10" s="15" t="n"/>
      <c r="E10" s="15" t="n"/>
      <c r="F10" s="15" t="n"/>
      <c r="G10" s="15" t="n"/>
    </row>
    <row r="11">
      <c r="A11" s="15" t="inlineStr">
        <is>
          <t>abh005</t>
        </is>
      </c>
      <c r="B11" s="15" t="inlineStr">
        <is>
          <t>date</t>
        </is>
      </c>
      <c r="C11" s="15" t="inlineStr">
        <is>
          <t>接警时间</t>
        </is>
      </c>
      <c r="D11" s="15" t="n"/>
      <c r="E11" s="15" t="n"/>
      <c r="F11" s="15" t="n"/>
      <c r="G11" s="15" t="n"/>
    </row>
    <row r="12">
      <c r="A12" s="15" t="inlineStr">
        <is>
          <t>abh006</t>
        </is>
      </c>
      <c r="B12" s="15" t="inlineStr">
        <is>
          <t>string</t>
        </is>
      </c>
      <c r="C12" s="15" t="inlineStr">
        <is>
          <t>报警电话</t>
        </is>
      </c>
      <c r="D12" s="15" t="n"/>
      <c r="E12" s="15" t="n"/>
      <c r="F12" s="15" t="n"/>
      <c r="G12" s="15" t="n"/>
    </row>
    <row r="13">
      <c r="A13" s="15" t="inlineStr">
        <is>
          <t>abh012</t>
        </is>
      </c>
      <c r="B13" s="15" t="inlineStr">
        <is>
          <t>string</t>
        </is>
      </c>
      <c r="C13" s="15" t="inlineStr">
        <is>
          <t>报警人</t>
        </is>
      </c>
      <c r="D13" s="15" t="n"/>
      <c r="E13" s="15" t="n"/>
      <c r="F13" s="15" t="n"/>
      <c r="G13" s="15" t="n"/>
    </row>
    <row r="14">
      <c r="A14" s="15" t="inlineStr">
        <is>
          <t>abh018</t>
        </is>
      </c>
      <c r="B14" s="15" t="inlineStr">
        <is>
          <t>string</t>
        </is>
      </c>
      <c r="C14" s="15" t="inlineStr">
        <is>
          <t>事发地址</t>
        </is>
      </c>
      <c r="D14" s="15" t="n"/>
      <c r="E14" s="15" t="n"/>
      <c r="F14" s="15" t="n"/>
      <c r="G14" s="15" t="n"/>
    </row>
    <row r="15">
      <c r="A15" s="15" t="inlineStr">
        <is>
          <t>abh019</t>
        </is>
      </c>
      <c r="B15" s="15" t="inlineStr">
        <is>
          <t>string</t>
        </is>
      </c>
      <c r="C15" s="15" t="inlineStr">
        <is>
          <t>报警内容</t>
        </is>
      </c>
      <c r="D15" s="15" t="n"/>
      <c r="E15" s="15" t="n"/>
      <c r="F15" s="15" t="n"/>
      <c r="G15" s="15" t="n"/>
    </row>
    <row r="16">
      <c r="A16" s="15" t="inlineStr">
        <is>
          <t>abh028</t>
        </is>
      </c>
      <c r="B16" s="15" t="inlineStr">
        <is>
          <t>string</t>
        </is>
      </c>
      <c r="C16" s="15" t="inlineStr">
        <is>
          <t>状态</t>
        </is>
      </c>
      <c r="D16" s="15" t="n"/>
      <c r="E16" s="15" t="n"/>
      <c r="F16" s="15" t="n"/>
      <c r="G16" s="15" t="n"/>
    </row>
    <row r="17">
      <c r="A17" s="15" t="inlineStr">
        <is>
          <t>abz181</t>
        </is>
      </c>
      <c r="B17" s="15" t="inlineStr">
        <is>
          <t>string</t>
        </is>
      </c>
      <c r="C17" s="15" t="inlineStr">
        <is>
          <t>机构ID</t>
        </is>
      </c>
      <c r="D17" s="15" t="n"/>
      <c r="E17" s="15" t="n"/>
      <c r="F17" s="15" t="n"/>
      <c r="G17" s="15" t="n"/>
    </row>
    <row r="18">
      <c r="A18" s="15" t="inlineStr">
        <is>
          <t>abh096</t>
        </is>
      </c>
      <c r="B18" s="15" t="inlineStr">
        <is>
          <t>string</t>
        </is>
      </c>
      <c r="C18" s="15" t="inlineStr">
        <is>
          <t>当前处理人</t>
        </is>
      </c>
      <c r="D18" s="15" t="n"/>
      <c r="E18" s="15" t="n"/>
      <c r="F18" s="15" t="n"/>
      <c r="G18" s="15" t="n"/>
    </row>
    <row r="19">
      <c r="A19" s="15" t="inlineStr">
        <is>
          <t>abh099</t>
        </is>
      </c>
      <c r="B19" s="15" t="inlineStr">
        <is>
          <t>date</t>
        </is>
      </c>
      <c r="C19" s="15" t="inlineStr">
        <is>
          <t>指派时间</t>
        </is>
      </c>
      <c r="D19" s="15" t="n"/>
      <c r="E19" s="15" t="n"/>
      <c r="F19" s="15" t="n"/>
      <c r="G19" s="15" t="n"/>
    </row>
    <row r="20">
      <c r="A20" s="15" t="inlineStr">
        <is>
          <t>zpname</t>
        </is>
      </c>
      <c r="B20" s="15" t="inlineStr">
        <is>
          <t>string</t>
        </is>
      </c>
      <c r="C20" s="15" t="inlineStr">
        <is>
          <t>指派监察员</t>
        </is>
      </c>
      <c r="D20" s="15" t="n"/>
      <c r="E20" s="15" t="n"/>
      <c r="F20" s="15" t="n"/>
      <c r="G20" s="15" t="n"/>
    </row>
    <row r="21">
      <c r="A21" s="15" t="inlineStr">
        <is>
          <t>zpid</t>
        </is>
      </c>
      <c r="B21" s="15" t="inlineStr">
        <is>
          <t>string</t>
        </is>
      </c>
      <c r="C21" s="15" t="inlineStr">
        <is>
          <t>指派监察员ID</t>
        </is>
      </c>
      <c r="D21" s="15" t="n"/>
      <c r="E21" s="15" t="n"/>
      <c r="F21" s="15" t="n"/>
      <c r="G21" s="15" t="n"/>
    </row>
    <row r="22">
      <c r="A22" s="15" t="inlineStr">
        <is>
          <t>zpczr</t>
        </is>
      </c>
      <c r="B22" s="15" t="inlineStr">
        <is>
          <t>string</t>
        </is>
      </c>
      <c r="C22" s="15" t="inlineStr">
        <is>
          <t>指派操作人</t>
        </is>
      </c>
      <c r="D22" s="15" t="n"/>
      <c r="E22" s="15" t="n"/>
      <c r="F22" s="15" t="n"/>
      <c r="G22" s="15" t="n"/>
    </row>
    <row r="23">
      <c r="A23" s="15" t="inlineStr">
        <is>
          <t>create_time</t>
        </is>
      </c>
      <c r="B23" s="15" t="inlineStr">
        <is>
          <t>string</t>
        </is>
      </c>
      <c r="C23" s="15" t="inlineStr">
        <is>
          <t>创建时间</t>
        </is>
      </c>
      <c r="D23" s="15" t="n"/>
      <c r="E23" s="15" t="n"/>
      <c r="F23" s="15" t="n"/>
      <c r="G23" s="15" t="n"/>
    </row>
    <row r="24">
      <c r="A24" s="15" t="inlineStr">
        <is>
          <t>last_upd_time</t>
        </is>
      </c>
      <c r="B24" s="15" t="inlineStr">
        <is>
          <t>string</t>
        </is>
      </c>
      <c r="C24" s="15" t="inlineStr">
        <is>
          <t>最后修改时间</t>
        </is>
      </c>
      <c r="D24" s="15" t="n"/>
      <c r="E24" s="15" t="n"/>
      <c r="F24" s="15" t="n"/>
      <c r="G24" s="15" t="n"/>
    </row>
  </sheetData>
  <mergeCells count="1">
    <mergeCell ref="C1:G2"/>
  </mergeCells>
  <pageMargins bottom="1" footer="0.5" header="0.5" left="0.75" right="0.75" top="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ods_yw_ods_sfc_od_dd_f</t>
        </is>
      </c>
      <c r="C1" s="25" t="n"/>
      <c r="D1" s="15" t="n"/>
      <c r="E1" s="15" t="n"/>
      <c r="F1" s="15" t="n"/>
      <c r="G1" s="15" t="n"/>
      <c r="H1" s="16">
        <f>HYPERLINK("#'目录'!E103", "返回")</f>
        <v/>
      </c>
    </row>
    <row customHeight="1" ht="16.5" r="2" s="17">
      <c r="A2" s="23" t="inlineStr">
        <is>
          <t>模型描述</t>
        </is>
      </c>
      <c r="B2" s="24" t="inlineStr">
        <is>
          <t>农专异常名录详细信息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busexclist</t>
        </is>
      </c>
      <c r="B4" s="15" t="inlineStr">
        <is>
          <t>string</t>
        </is>
      </c>
      <c r="C4" s="15" t="inlineStr">
        <is>
          <t>经营异常名录ID</t>
        </is>
      </c>
      <c r="D4" s="15" t="n"/>
      <c r="E4" s="15" t="n"/>
      <c r="F4" s="15" t="n"/>
      <c r="G4" s="15" t="n"/>
    </row>
    <row r="5">
      <c r="A5" s="15" t="inlineStr">
        <is>
          <t>pripid</t>
        </is>
      </c>
      <c r="B5" s="15" t="inlineStr">
        <is>
          <t>string</t>
        </is>
      </c>
      <c r="C5" s="15" t="inlineStr">
        <is>
          <t>主体身份代码</t>
        </is>
      </c>
      <c r="D5" s="15" t="n"/>
      <c r="E5" s="15" t="n"/>
      <c r="F5" s="15" t="n"/>
      <c r="G5" s="15" t="n"/>
    </row>
    <row r="6">
      <c r="A6" s="15" t="inlineStr">
        <is>
          <t>entname</t>
        </is>
      </c>
      <c r="B6" s="15" t="inlineStr">
        <is>
          <t>string</t>
        </is>
      </c>
      <c r="C6" s="15" t="inlineStr">
        <is>
          <t>名称</t>
        </is>
      </c>
      <c r="D6" s="15" t="n"/>
      <c r="E6" s="15" t="n"/>
      <c r="F6" s="15" t="n"/>
      <c r="G6" s="15" t="n"/>
    </row>
    <row r="7">
      <c r="A7" s="15" t="inlineStr">
        <is>
          <t>uniscid</t>
        </is>
      </c>
      <c r="B7" s="15" t="inlineStr">
        <is>
          <t>string</t>
        </is>
      </c>
      <c r="C7" s="15" t="inlineStr">
        <is>
          <t>统一社会信用代码</t>
        </is>
      </c>
      <c r="D7" s="15" t="n"/>
      <c r="E7" s="15" t="n"/>
      <c r="F7" s="15" t="n"/>
      <c r="G7" s="15" t="n"/>
    </row>
    <row r="8">
      <c r="A8" s="15" t="inlineStr">
        <is>
          <t>regno</t>
        </is>
      </c>
      <c r="B8" s="15" t="inlineStr">
        <is>
          <t>string</t>
        </is>
      </c>
      <c r="C8" s="15" t="inlineStr">
        <is>
          <t>注册号</t>
        </is>
      </c>
      <c r="D8" s="15" t="n"/>
      <c r="E8" s="15" t="n"/>
      <c r="F8" s="15" t="n"/>
      <c r="G8" s="15" t="n"/>
    </row>
    <row r="9">
      <c r="A9" s="15" t="inlineStr">
        <is>
          <t>lerep</t>
        </is>
      </c>
      <c r="B9" s="15" t="inlineStr">
        <is>
          <t>string</t>
        </is>
      </c>
      <c r="C9" s="15" t="inlineStr">
        <is>
          <t>负责人</t>
        </is>
      </c>
      <c r="D9" s="15" t="n"/>
      <c r="E9" s="15" t="n"/>
      <c r="F9" s="15" t="n"/>
      <c r="G9" s="15" t="n"/>
    </row>
    <row r="10">
      <c r="A10" s="15" t="inlineStr">
        <is>
          <t>certype</t>
        </is>
      </c>
      <c r="B10" s="15" t="inlineStr">
        <is>
          <t>string</t>
        </is>
      </c>
      <c r="C10" s="15" t="inlineStr">
        <is>
          <t>证件类型</t>
        </is>
      </c>
      <c r="D10" s="15" t="n"/>
      <c r="E10" s="15" t="n"/>
      <c r="F10" s="15" t="n"/>
      <c r="G10" s="15" t="n"/>
    </row>
    <row r="11">
      <c r="A11" s="15" t="inlineStr">
        <is>
          <t>cerno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specause</t>
        </is>
      </c>
      <c r="B12" s="15" t="inlineStr">
        <is>
          <t>string</t>
        </is>
      </c>
      <c r="C12" s="15" t="inlineStr">
        <is>
          <t>列入经营异常名录原因类型</t>
        </is>
      </c>
      <c r="D12" s="15" t="n"/>
      <c r="E12" s="15" t="n"/>
      <c r="F12" s="15" t="n"/>
      <c r="G12" s="15" t="n"/>
    </row>
    <row r="13">
      <c r="A13" s="15" t="inlineStr">
        <is>
          <t>specause_cn</t>
        </is>
      </c>
      <c r="B13" s="15" t="inlineStr">
        <is>
          <t>string</t>
        </is>
      </c>
      <c r="C13" s="15" t="inlineStr">
        <is>
          <t>列入经营异常名录原因类型（中文名称）</t>
        </is>
      </c>
      <c r="D13" s="15" t="n"/>
      <c r="E13" s="15" t="n"/>
      <c r="F13" s="15" t="n"/>
      <c r="G13" s="15" t="n"/>
    </row>
    <row r="14">
      <c r="A14" s="15" t="inlineStr">
        <is>
          <t>abntime</t>
        </is>
      </c>
      <c r="B14" s="15" t="inlineStr">
        <is>
          <t>string</t>
        </is>
      </c>
      <c r="C14" s="15" t="inlineStr">
        <is>
          <t>列入日期</t>
        </is>
      </c>
      <c r="D14" s="15" t="n"/>
      <c r="E14" s="15" t="n"/>
      <c r="F14" s="15" t="n"/>
      <c r="G14" s="15" t="n"/>
    </row>
    <row r="15">
      <c r="A15" s="15" t="inlineStr">
        <is>
          <t>decorg</t>
        </is>
      </c>
      <c r="B15" s="15" t="inlineStr">
        <is>
          <t>string</t>
        </is>
      </c>
      <c r="C15" s="15" t="inlineStr">
        <is>
          <t>列入决定机关</t>
        </is>
      </c>
      <c r="D15" s="15" t="n"/>
      <c r="E15" s="15" t="n"/>
      <c r="F15" s="15" t="n"/>
      <c r="G15" s="15" t="n"/>
    </row>
    <row r="16">
      <c r="A16" s="15" t="inlineStr">
        <is>
          <t>decorg_cn</t>
        </is>
      </c>
      <c r="B16" s="15" t="inlineStr">
        <is>
          <t>string</t>
        </is>
      </c>
      <c r="C16" s="15" t="inlineStr">
        <is>
          <t>列入决定机关（中文名称）</t>
        </is>
      </c>
      <c r="D16" s="15" t="n"/>
      <c r="E16" s="15" t="n"/>
      <c r="F16" s="15" t="n"/>
      <c r="G16" s="15" t="n"/>
    </row>
    <row r="17">
      <c r="A17" s="15" t="inlineStr">
        <is>
          <t>ismove</t>
        </is>
      </c>
      <c r="B17" s="15" t="inlineStr">
        <is>
          <t>string</t>
        </is>
      </c>
      <c r="C17" s="15" t="inlineStr">
        <is>
          <t>是否移出</t>
        </is>
      </c>
      <c r="D17" s="15" t="n"/>
      <c r="E17" s="15" t="n"/>
      <c r="F17" s="15" t="n"/>
      <c r="G17" s="15" t="n"/>
    </row>
    <row r="18">
      <c r="A18" s="15" t="inlineStr">
        <is>
          <t>remexcpres</t>
        </is>
      </c>
      <c r="B18" s="15" t="inlineStr">
        <is>
          <t>string</t>
        </is>
      </c>
      <c r="C18" s="15" t="inlineStr">
        <is>
          <t>移出经营异常名录原因</t>
        </is>
      </c>
      <c r="D18" s="15" t="n"/>
      <c r="E18" s="15" t="n"/>
      <c r="F18" s="15" t="n"/>
      <c r="G18" s="15" t="n"/>
    </row>
    <row r="19">
      <c r="A19" s="15" t="inlineStr">
        <is>
          <t>remexcpres_cn</t>
        </is>
      </c>
      <c r="B19" s="15" t="inlineStr">
        <is>
          <t>string</t>
        </is>
      </c>
      <c r="C19" s="15" t="inlineStr">
        <is>
          <t>移出经营异常名录原因（中文名称）</t>
        </is>
      </c>
      <c r="D19" s="15" t="n"/>
      <c r="E19" s="15" t="n"/>
      <c r="F19" s="15" t="n"/>
      <c r="G19" s="15" t="n"/>
    </row>
    <row r="20">
      <c r="A20" s="15" t="inlineStr">
        <is>
          <t>remdate</t>
        </is>
      </c>
      <c r="B20" s="15" t="inlineStr">
        <is>
          <t>string</t>
        </is>
      </c>
      <c r="C20" s="15" t="inlineStr">
        <is>
          <t>移出日期</t>
        </is>
      </c>
      <c r="D20" s="15" t="n"/>
      <c r="E20" s="15" t="n"/>
      <c r="F20" s="15" t="n"/>
      <c r="G20" s="15" t="n"/>
    </row>
    <row r="21">
      <c r="A21" s="15" t="inlineStr">
        <is>
          <t>redecorg</t>
        </is>
      </c>
      <c r="B21" s="15" t="inlineStr">
        <is>
          <t>string</t>
        </is>
      </c>
      <c r="C21" s="15" t="inlineStr">
        <is>
          <t>移出决定机关</t>
        </is>
      </c>
      <c r="D21" s="15" t="n"/>
      <c r="E21" s="15" t="n"/>
      <c r="F21" s="15" t="n"/>
      <c r="G21" s="15" t="n"/>
    </row>
    <row r="22">
      <c r="A22" s="15" t="inlineStr">
        <is>
          <t>redecorg_cn</t>
        </is>
      </c>
      <c r="B22" s="15" t="inlineStr">
        <is>
          <t>string</t>
        </is>
      </c>
      <c r="C22" s="15" t="inlineStr">
        <is>
          <t>移出决定机关（中文名称）</t>
        </is>
      </c>
      <c r="D22" s="15" t="n"/>
      <c r="E22" s="15" t="n"/>
      <c r="F22" s="15" t="n"/>
      <c r="G22" s="15" t="n"/>
    </row>
    <row r="23">
      <c r="A23" s="15" t="inlineStr">
        <is>
          <t>s_ext_fromnode</t>
        </is>
      </c>
      <c r="B23" s="15" t="inlineStr">
        <is>
          <t>string</t>
        </is>
      </c>
      <c r="C23" s="15" t="inlineStr">
        <is>
          <t>数据汇总单位 二级部署时，用于区分不同地市系统的数据，按照6位登记机关编码区分</t>
        </is>
      </c>
      <c r="D23" s="15" t="n"/>
      <c r="E23" s="15" t="n"/>
      <c r="F23" s="15" t="n"/>
      <c r="G23" s="15" t="n"/>
    </row>
    <row r="24">
      <c r="A24" s="15" t="inlineStr">
        <is>
          <t>update_time</t>
        </is>
      </c>
      <c r="B24" s="15" t="inlineStr">
        <is>
          <t>string</t>
        </is>
      </c>
      <c r="C24" s="15" t="inlineStr">
        <is>
          <t>时间戳</t>
        </is>
      </c>
      <c r="D24" s="15" t="n"/>
      <c r="E24" s="15" t="n"/>
      <c r="F24" s="15" t="n"/>
      <c r="G24" s="15" t="n"/>
    </row>
    <row r="25">
      <c r="A25" s="15" t="inlineStr">
        <is>
          <t>cd_operation</t>
        </is>
      </c>
      <c r="B25" s="15" t="inlineStr">
        <is>
          <t>string</t>
        </is>
      </c>
      <c r="C25" s="15" t="inlineStr">
        <is>
          <t>操作类型 I:新增 U:修改 D:删除 初始化数据的时候默认全部为:I</t>
        </is>
      </c>
      <c r="D25" s="15" t="n"/>
      <c r="E25" s="15" t="n"/>
      <c r="F25" s="15" t="n"/>
      <c r="G25" s="15" t="n"/>
    </row>
    <row r="26">
      <c r="A26" s="15" t="inlineStr">
        <is>
          <t>errorid</t>
        </is>
      </c>
      <c r="B26" s="15" t="inlineStr">
        <is>
          <t>string</t>
        </is>
      </c>
      <c r="C26" s="15" t="inlineStr">
        <is>
          <t>没注释</t>
        </is>
      </c>
      <c r="D26" s="15" t="n"/>
      <c r="E26" s="15" t="n"/>
      <c r="F26" s="15" t="n"/>
      <c r="G26" s="15" t="n"/>
    </row>
    <row r="27">
      <c r="A27" s="15" t="inlineStr">
        <is>
          <t>t_temp</t>
        </is>
      </c>
      <c r="B27" s="15" t="inlineStr">
        <is>
          <t>string</t>
        </is>
      </c>
      <c r="C27" s="15" t="inlineStr">
        <is>
          <t>没注释</t>
        </is>
      </c>
      <c r="D27" s="15" t="n"/>
      <c r="E27" s="15" t="n"/>
      <c r="F27" s="15" t="n"/>
      <c r="G27" s="15" t="n"/>
    </row>
    <row r="28">
      <c r="A28" s="15" t="inlineStr">
        <is>
          <t>patchflag</t>
        </is>
      </c>
      <c r="B28" s="15" t="inlineStr">
        <is>
          <t>string</t>
        </is>
      </c>
      <c r="C28" s="15" t="inlineStr">
        <is>
          <t>没注释</t>
        </is>
      </c>
      <c r="D28" s="15" t="n"/>
      <c r="E28" s="15" t="n"/>
      <c r="F28" s="15" t="n"/>
      <c r="G28" s="15" t="n"/>
    </row>
    <row r="29">
      <c r="A29" s="15" t="inlineStr">
        <is>
          <t>create_time</t>
        </is>
      </c>
      <c r="B29" s="15" t="inlineStr">
        <is>
          <t>string</t>
        </is>
      </c>
      <c r="C29" s="15" t="inlineStr">
        <is>
          <t>创建时间(yyyy-mm-dd hh:mm:ss)</t>
        </is>
      </c>
      <c r="D29" s="15" t="n"/>
      <c r="E29" s="15" t="n"/>
      <c r="F29" s="15" t="n"/>
      <c r="G29" s="15" t="n"/>
    </row>
    <row r="30">
      <c r="A30" s="15" t="inlineStr">
        <is>
          <t>last_upd_time</t>
        </is>
      </c>
      <c r="B30" s="15" t="inlineStr">
        <is>
          <t>string</t>
        </is>
      </c>
      <c r="C30" s="15" t="inlineStr">
        <is>
          <t>修改时间(yyyy-mm-dd hh:mm:ss)</t>
        </is>
      </c>
      <c r="D30" s="15" t="n"/>
      <c r="E30" s="15" t="n"/>
      <c r="F30" s="15" t="n"/>
      <c r="G30" s="15" t="n"/>
    </row>
  </sheetData>
  <mergeCells count="1">
    <mergeCell ref="C1:G2"/>
  </mergeCells>
  <pageMargins bottom="1" footer="0.5" header="0.5" left="0.75" right="0.75" top="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ods_yw_ods_sfc_on_dd_f</t>
        </is>
      </c>
      <c r="C1" s="25" t="n"/>
      <c r="D1" s="15" t="n"/>
      <c r="E1" s="15" t="n"/>
      <c r="F1" s="15" t="n"/>
      <c r="G1" s="15" t="n"/>
      <c r="H1" s="16">
        <f>HYPERLINK("#'目录'!E104", "返回")</f>
        <v/>
      </c>
    </row>
    <row customHeight="1" ht="16.5" r="2" s="17">
      <c r="A2" s="23" t="inlineStr">
        <is>
          <t>模型描述</t>
        </is>
      </c>
      <c r="B2" s="24" t="inlineStr">
        <is>
          <t>农专异常名录信息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busexclist</t>
        </is>
      </c>
      <c r="B4" s="15" t="inlineStr">
        <is>
          <t>string</t>
        </is>
      </c>
      <c r="C4" s="15" t="inlineStr">
        <is>
          <t>经营异常名录ID</t>
        </is>
      </c>
      <c r="D4" s="15" t="n"/>
      <c r="E4" s="15" t="n"/>
      <c r="F4" s="15" t="n"/>
      <c r="G4" s="15" t="n"/>
    </row>
    <row r="5">
      <c r="A5" s="15" t="inlineStr">
        <is>
          <t>pripid</t>
        </is>
      </c>
      <c r="B5" s="15" t="inlineStr">
        <is>
          <t>string</t>
        </is>
      </c>
      <c r="C5" s="15" t="inlineStr">
        <is>
          <t>主体身份代码</t>
        </is>
      </c>
      <c r="D5" s="15" t="n"/>
      <c r="E5" s="15" t="n"/>
      <c r="F5" s="15" t="n"/>
      <c r="G5" s="15" t="n"/>
    </row>
    <row r="6">
      <c r="A6" s="15" t="inlineStr">
        <is>
          <t>entname</t>
        </is>
      </c>
      <c r="B6" s="15" t="inlineStr">
        <is>
          <t>string</t>
        </is>
      </c>
      <c r="C6" s="15" t="inlineStr">
        <is>
          <t>名称</t>
        </is>
      </c>
      <c r="D6" s="15" t="n"/>
      <c r="E6" s="15" t="n"/>
      <c r="F6" s="15" t="n"/>
      <c r="G6" s="15" t="n"/>
    </row>
    <row r="7">
      <c r="A7" s="15" t="inlineStr">
        <is>
          <t>uniscid</t>
        </is>
      </c>
      <c r="B7" s="15" t="inlineStr">
        <is>
          <t>string</t>
        </is>
      </c>
      <c r="C7" s="15" t="inlineStr">
        <is>
          <t>统一社会信用代码</t>
        </is>
      </c>
      <c r="D7" s="15" t="n"/>
      <c r="E7" s="15" t="n"/>
      <c r="F7" s="15" t="n"/>
      <c r="G7" s="15" t="n"/>
    </row>
    <row r="8">
      <c r="A8" s="15" t="inlineStr">
        <is>
          <t>regno</t>
        </is>
      </c>
      <c r="B8" s="15" t="inlineStr">
        <is>
          <t>string</t>
        </is>
      </c>
      <c r="C8" s="15" t="inlineStr">
        <is>
          <t>注册号</t>
        </is>
      </c>
      <c r="D8" s="15" t="n"/>
      <c r="E8" s="15" t="n"/>
      <c r="F8" s="15" t="n"/>
      <c r="G8" s="15" t="n"/>
    </row>
    <row r="9">
      <c r="A9" s="15" t="inlineStr">
        <is>
          <t>lerep</t>
        </is>
      </c>
      <c r="B9" s="15" t="inlineStr">
        <is>
          <t>string</t>
        </is>
      </c>
      <c r="C9" s="15" t="inlineStr">
        <is>
          <t>负责人</t>
        </is>
      </c>
      <c r="D9" s="15" t="n"/>
      <c r="E9" s="15" t="n"/>
      <c r="F9" s="15" t="n"/>
      <c r="G9" s="15" t="n"/>
    </row>
    <row r="10">
      <c r="A10" s="15" t="inlineStr">
        <is>
          <t>certype</t>
        </is>
      </c>
      <c r="B10" s="15" t="inlineStr">
        <is>
          <t>string</t>
        </is>
      </c>
      <c r="C10" s="15" t="inlineStr">
        <is>
          <t>证件类型</t>
        </is>
      </c>
      <c r="D10" s="15" t="n"/>
      <c r="E10" s="15" t="n"/>
      <c r="F10" s="15" t="n"/>
      <c r="G10" s="15" t="n"/>
    </row>
    <row r="11">
      <c r="A11" s="15" t="inlineStr">
        <is>
          <t>cerno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specause</t>
        </is>
      </c>
      <c r="B12" s="15" t="inlineStr">
        <is>
          <t>string</t>
        </is>
      </c>
      <c r="C12" s="15" t="inlineStr">
        <is>
          <t>列入经营异常名录原因类型</t>
        </is>
      </c>
      <c r="D12" s="15" t="n"/>
      <c r="E12" s="15" t="n"/>
      <c r="F12" s="15" t="n"/>
      <c r="G12" s="15" t="n"/>
    </row>
    <row r="13">
      <c r="A13" s="15" t="inlineStr">
        <is>
          <t>specause_cn</t>
        </is>
      </c>
      <c r="B13" s="15" t="inlineStr">
        <is>
          <t>string</t>
        </is>
      </c>
      <c r="C13" s="15" t="inlineStr">
        <is>
          <t>列入经营异常名录原因类型（中文名称）</t>
        </is>
      </c>
      <c r="D13" s="15" t="n"/>
      <c r="E13" s="15" t="n"/>
      <c r="F13" s="15" t="n"/>
      <c r="G13" s="15" t="n"/>
    </row>
    <row r="14">
      <c r="A14" s="15" t="inlineStr">
        <is>
          <t>abntime</t>
        </is>
      </c>
      <c r="B14" s="15" t="inlineStr">
        <is>
          <t>string</t>
        </is>
      </c>
      <c r="C14" s="15" t="inlineStr">
        <is>
          <t>列入日期</t>
        </is>
      </c>
      <c r="D14" s="15" t="n"/>
      <c r="E14" s="15" t="n"/>
      <c r="F14" s="15" t="n"/>
      <c r="G14" s="15" t="n"/>
    </row>
    <row r="15">
      <c r="A15" s="15" t="inlineStr">
        <is>
          <t>decorg</t>
        </is>
      </c>
      <c r="B15" s="15" t="inlineStr">
        <is>
          <t>string</t>
        </is>
      </c>
      <c r="C15" s="15" t="inlineStr">
        <is>
          <t>列入决定机关</t>
        </is>
      </c>
      <c r="D15" s="15" t="n"/>
      <c r="E15" s="15" t="n"/>
      <c r="F15" s="15" t="n"/>
      <c r="G15" s="15" t="n"/>
    </row>
    <row r="16">
      <c r="A16" s="15" t="inlineStr">
        <is>
          <t>decorg_cn</t>
        </is>
      </c>
      <c r="B16" s="15" t="inlineStr">
        <is>
          <t>string</t>
        </is>
      </c>
      <c r="C16" s="15" t="inlineStr">
        <is>
          <t>列入决定机关（中文名称）</t>
        </is>
      </c>
      <c r="D16" s="15" t="n"/>
      <c r="E16" s="15" t="n"/>
      <c r="F16" s="15" t="n"/>
      <c r="G16" s="15" t="n"/>
    </row>
    <row r="17">
      <c r="A17" s="15" t="inlineStr">
        <is>
          <t>s_ext_fromnode</t>
        </is>
      </c>
      <c r="B17" s="15" t="inlineStr">
        <is>
          <t>string</t>
        </is>
      </c>
      <c r="C17" s="15" t="inlineStr">
        <is>
          <t>数据汇总单位 二级部署时，用于区分不同地市系统的数据，按照6位登记机关编码区分</t>
        </is>
      </c>
      <c r="D17" s="15" t="n"/>
      <c r="E17" s="15" t="n"/>
      <c r="F17" s="15" t="n"/>
      <c r="G17" s="15" t="n"/>
    </row>
    <row r="18">
      <c r="A18" s="15" t="inlineStr">
        <is>
          <t>update_time</t>
        </is>
      </c>
      <c r="B18" s="15" t="inlineStr">
        <is>
          <t>string</t>
        </is>
      </c>
      <c r="C18" s="15" t="inlineStr">
        <is>
          <t>时间戳</t>
        </is>
      </c>
      <c r="D18" s="15" t="n"/>
      <c r="E18" s="15" t="n"/>
      <c r="F18" s="15" t="n"/>
      <c r="G18" s="15" t="n"/>
    </row>
    <row r="19">
      <c r="A19" s="15" t="inlineStr">
        <is>
          <t>cd_operation</t>
        </is>
      </c>
      <c r="B19" s="15" t="inlineStr">
        <is>
          <t>string</t>
        </is>
      </c>
      <c r="C19" s="15" t="inlineStr">
        <is>
          <t>操作类型 I:新增 U:修改 D:删除 初始化数据的时候默认全部为:I</t>
        </is>
      </c>
      <c r="D19" s="15" t="n"/>
      <c r="E19" s="15" t="n"/>
      <c r="F19" s="15" t="n"/>
      <c r="G19" s="15" t="n"/>
    </row>
    <row r="20">
      <c r="A20" s="15" t="inlineStr">
        <is>
          <t>errorid</t>
        </is>
      </c>
      <c r="B20" s="15" t="inlineStr">
        <is>
          <t>string</t>
        </is>
      </c>
      <c r="C20" s="15" t="inlineStr">
        <is>
          <t>没注释</t>
        </is>
      </c>
      <c r="D20" s="15" t="n"/>
      <c r="E20" s="15" t="n"/>
      <c r="F20" s="15" t="n"/>
      <c r="G20" s="15" t="n"/>
    </row>
    <row r="21">
      <c r="A21" s="15" t="inlineStr">
        <is>
          <t>t_temp</t>
        </is>
      </c>
      <c r="B21" s="15" t="inlineStr">
        <is>
          <t>string</t>
        </is>
      </c>
      <c r="C21" s="15" t="inlineStr">
        <is>
          <t>没注释</t>
        </is>
      </c>
      <c r="D21" s="15" t="n"/>
      <c r="E21" s="15" t="n"/>
      <c r="F21" s="15" t="n"/>
      <c r="G21" s="15" t="n"/>
    </row>
    <row r="22">
      <c r="A22" s="15" t="inlineStr">
        <is>
          <t>patchflag</t>
        </is>
      </c>
      <c r="B22" s="15" t="inlineStr">
        <is>
          <t>string</t>
        </is>
      </c>
      <c r="C22" s="15" t="inlineStr">
        <is>
          <t>没注释</t>
        </is>
      </c>
      <c r="D22" s="15" t="n"/>
      <c r="E22" s="15" t="n"/>
      <c r="F22" s="15" t="n"/>
      <c r="G22" s="15" t="n"/>
    </row>
    <row r="23">
      <c r="A23" s="15" t="inlineStr">
        <is>
          <t>create_time</t>
        </is>
      </c>
      <c r="B23" s="15" t="inlineStr">
        <is>
          <t>string</t>
        </is>
      </c>
      <c r="C23" s="15" t="inlineStr">
        <is>
          <t>创建时间(yyyy-MM-dd HH:mm:ss)</t>
        </is>
      </c>
      <c r="D23" s="15" t="n"/>
      <c r="E23" s="15" t="n"/>
      <c r="F23" s="15" t="n"/>
      <c r="G23" s="15" t="n"/>
    </row>
    <row r="24">
      <c r="A24" s="15" t="inlineStr">
        <is>
          <t>last_upd_time</t>
        </is>
      </c>
      <c r="B24" s="15" t="inlineStr">
        <is>
          <t>string</t>
        </is>
      </c>
      <c r="C24" s="15" t="inlineStr">
        <is>
          <t>修改时间(yyyy-MM-dd HH:mm:ss)</t>
        </is>
      </c>
      <c r="D24" s="15" t="n"/>
      <c r="E24" s="15" t="n"/>
      <c r="F24" s="15" t="n"/>
      <c r="G24" s="15" t="n"/>
    </row>
  </sheetData>
  <mergeCells count="1">
    <mergeCell ref="C1:G2"/>
  </mergeCells>
  <pageMargins bottom="1" footer="0.5" header="0.5" left="0.75" right="0.75" top="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ods_yw_ods_sfcbr_od_dd_f</t>
        </is>
      </c>
      <c r="C1" s="25" t="n"/>
      <c r="D1" s="15" t="n"/>
      <c r="E1" s="15" t="n"/>
      <c r="F1" s="15" t="n"/>
      <c r="G1" s="15" t="n"/>
      <c r="H1" s="16">
        <f>HYPERLINK("#'目录'!E105", "返回")</f>
        <v/>
      </c>
    </row>
    <row customHeight="1" ht="16.5" r="2" s="17">
      <c r="A2" s="23" t="inlineStr">
        <is>
          <t>模型描述</t>
        </is>
      </c>
      <c r="B2" s="24" t="inlineStr">
        <is>
          <t>农专分支异常名录详细信息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busexclist</t>
        </is>
      </c>
      <c r="B4" s="15" t="inlineStr">
        <is>
          <t>string</t>
        </is>
      </c>
      <c r="C4" s="15" t="inlineStr">
        <is>
          <t>经营异常名录ID 主键</t>
        </is>
      </c>
      <c r="D4" s="15" t="n"/>
      <c r="E4" s="15" t="n"/>
      <c r="F4" s="15" t="n"/>
      <c r="G4" s="15" t="n"/>
    </row>
    <row r="5">
      <c r="A5" s="15" t="inlineStr">
        <is>
          <t>pripid</t>
        </is>
      </c>
      <c r="B5" s="15" t="inlineStr">
        <is>
          <t>string</t>
        </is>
      </c>
      <c r="C5" s="15" t="inlineStr">
        <is>
          <t>主体身份代码</t>
        </is>
      </c>
      <c r="D5" s="15" t="n"/>
      <c r="E5" s="15" t="n"/>
      <c r="F5" s="15" t="n"/>
      <c r="G5" s="15" t="n"/>
    </row>
    <row r="6">
      <c r="A6" s="15" t="inlineStr">
        <is>
          <t>entname</t>
        </is>
      </c>
      <c r="B6" s="15" t="inlineStr">
        <is>
          <t>string</t>
        </is>
      </c>
      <c r="C6" s="15" t="inlineStr">
        <is>
          <t>名称</t>
        </is>
      </c>
      <c r="D6" s="15" t="n"/>
      <c r="E6" s="15" t="n"/>
      <c r="F6" s="15" t="n"/>
      <c r="G6" s="15" t="n"/>
    </row>
    <row r="7">
      <c r="A7" s="15" t="inlineStr">
        <is>
          <t>uniscid</t>
        </is>
      </c>
      <c r="B7" s="15" t="inlineStr">
        <is>
          <t>string</t>
        </is>
      </c>
      <c r="C7" s="15" t="inlineStr">
        <is>
          <t>统一社会信用代码</t>
        </is>
      </c>
      <c r="D7" s="15" t="n"/>
      <c r="E7" s="15" t="n"/>
      <c r="F7" s="15" t="n"/>
      <c r="G7" s="15" t="n"/>
    </row>
    <row r="8">
      <c r="A8" s="15" t="inlineStr">
        <is>
          <t>regno</t>
        </is>
      </c>
      <c r="B8" s="15" t="inlineStr">
        <is>
          <t>string</t>
        </is>
      </c>
      <c r="C8" s="15" t="inlineStr">
        <is>
          <t>注册号</t>
        </is>
      </c>
      <c r="D8" s="15" t="n"/>
      <c r="E8" s="15" t="n"/>
      <c r="F8" s="15" t="n"/>
      <c r="G8" s="15" t="n"/>
    </row>
    <row r="9">
      <c r="A9" s="15" t="inlineStr">
        <is>
          <t>lerep</t>
        </is>
      </c>
      <c r="B9" s="15" t="inlineStr">
        <is>
          <t>string</t>
        </is>
      </c>
      <c r="C9" s="15" t="inlineStr">
        <is>
          <t>负责人</t>
        </is>
      </c>
      <c r="D9" s="15" t="n"/>
      <c r="E9" s="15" t="n"/>
      <c r="F9" s="15" t="n"/>
      <c r="G9" s="15" t="n"/>
    </row>
    <row r="10">
      <c r="A10" s="15" t="inlineStr">
        <is>
          <t>certype</t>
        </is>
      </c>
      <c r="B10" s="15" t="inlineStr">
        <is>
          <t>string</t>
        </is>
      </c>
      <c r="C10" s="15" t="inlineStr">
        <is>
          <t>证件类型</t>
        </is>
      </c>
      <c r="D10" s="15" t="n"/>
      <c r="E10" s="15" t="n"/>
      <c r="F10" s="15" t="n"/>
      <c r="G10" s="15" t="n"/>
    </row>
    <row r="11">
      <c r="A11" s="15" t="inlineStr">
        <is>
          <t>cerno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specause</t>
        </is>
      </c>
      <c r="B12" s="15" t="inlineStr">
        <is>
          <t>string</t>
        </is>
      </c>
      <c r="C12" s="15" t="inlineStr">
        <is>
          <t>列入经营异常名录原因类型</t>
        </is>
      </c>
      <c r="D12" s="15" t="n"/>
      <c r="E12" s="15" t="n"/>
      <c r="F12" s="15" t="n"/>
      <c r="G12" s="15" t="n"/>
    </row>
    <row r="13">
      <c r="A13" s="15" t="inlineStr">
        <is>
          <t>specause_cn</t>
        </is>
      </c>
      <c r="B13" s="15" t="inlineStr">
        <is>
          <t>string</t>
        </is>
      </c>
      <c r="C13" s="15" t="inlineStr">
        <is>
          <t>列入经营异常名录原因类型（中文名称）</t>
        </is>
      </c>
      <c r="D13" s="15" t="n"/>
      <c r="E13" s="15" t="n"/>
      <c r="F13" s="15" t="n"/>
      <c r="G13" s="15" t="n"/>
    </row>
    <row r="14">
      <c r="A14" s="15" t="inlineStr">
        <is>
          <t>abntime</t>
        </is>
      </c>
      <c r="B14" s="15" t="inlineStr">
        <is>
          <t>string</t>
        </is>
      </c>
      <c r="C14" s="15" t="inlineStr">
        <is>
          <t>列入日期</t>
        </is>
      </c>
      <c r="D14" s="15" t="n"/>
      <c r="E14" s="15" t="n"/>
      <c r="F14" s="15" t="n"/>
      <c r="G14" s="15" t="n"/>
    </row>
    <row r="15">
      <c r="A15" s="15" t="inlineStr">
        <is>
          <t>decorg</t>
        </is>
      </c>
      <c r="B15" s="15" t="inlineStr">
        <is>
          <t>string</t>
        </is>
      </c>
      <c r="C15" s="15" t="inlineStr">
        <is>
          <t>列入决定机关</t>
        </is>
      </c>
      <c r="D15" s="15" t="n"/>
      <c r="E15" s="15" t="n"/>
      <c r="F15" s="15" t="n"/>
      <c r="G15" s="15" t="n"/>
    </row>
    <row r="16">
      <c r="A16" s="15" t="inlineStr">
        <is>
          <t>decorg_cn</t>
        </is>
      </c>
      <c r="B16" s="15" t="inlineStr">
        <is>
          <t>string</t>
        </is>
      </c>
      <c r="C16" s="15" t="inlineStr">
        <is>
          <t>列入决定机关（中文名称）</t>
        </is>
      </c>
      <c r="D16" s="15" t="n"/>
      <c r="E16" s="15" t="n"/>
      <c r="F16" s="15" t="n"/>
      <c r="G16" s="15" t="n"/>
    </row>
    <row r="17">
      <c r="A17" s="15" t="inlineStr">
        <is>
          <t>ismove</t>
        </is>
      </c>
      <c r="B17" s="15" t="inlineStr">
        <is>
          <t>string</t>
        </is>
      </c>
      <c r="C17" s="15" t="inlineStr">
        <is>
          <t>是否移出</t>
        </is>
      </c>
      <c r="D17" s="15" t="n"/>
      <c r="E17" s="15" t="n"/>
      <c r="F17" s="15" t="n"/>
      <c r="G17" s="15" t="n"/>
    </row>
    <row r="18">
      <c r="A18" s="15" t="inlineStr">
        <is>
          <t>remexcpres</t>
        </is>
      </c>
      <c r="B18" s="15" t="inlineStr">
        <is>
          <t>string</t>
        </is>
      </c>
      <c r="C18" s="15" t="inlineStr">
        <is>
          <t>移出经营异常名录原因</t>
        </is>
      </c>
      <c r="D18" s="15" t="n"/>
      <c r="E18" s="15" t="n"/>
      <c r="F18" s="15" t="n"/>
      <c r="G18" s="15" t="n"/>
    </row>
    <row r="19">
      <c r="A19" s="15" t="inlineStr">
        <is>
          <t>remexcpres_cn</t>
        </is>
      </c>
      <c r="B19" s="15" t="inlineStr">
        <is>
          <t>string</t>
        </is>
      </c>
      <c r="C19" s="15" t="inlineStr">
        <is>
          <t>移出经营异常名录原因（中文名称）</t>
        </is>
      </c>
      <c r="D19" s="15" t="n"/>
      <c r="E19" s="15" t="n"/>
      <c r="F19" s="15" t="n"/>
      <c r="G19" s="15" t="n"/>
    </row>
    <row r="20">
      <c r="A20" s="15" t="inlineStr">
        <is>
          <t>remdate</t>
        </is>
      </c>
      <c r="B20" s="15" t="inlineStr">
        <is>
          <t>string</t>
        </is>
      </c>
      <c r="C20" s="15" t="inlineStr">
        <is>
          <t>移出日期</t>
        </is>
      </c>
      <c r="D20" s="15" t="n"/>
      <c r="E20" s="15" t="n"/>
      <c r="F20" s="15" t="n"/>
      <c r="G20" s="15" t="n"/>
    </row>
    <row r="21">
      <c r="A21" s="15" t="inlineStr">
        <is>
          <t>redecorg</t>
        </is>
      </c>
      <c r="B21" s="15" t="inlineStr">
        <is>
          <t>string</t>
        </is>
      </c>
      <c r="C21" s="15" t="inlineStr">
        <is>
          <t>移出决定机关</t>
        </is>
      </c>
      <c r="D21" s="15" t="n"/>
      <c r="E21" s="15" t="n"/>
      <c r="F21" s="15" t="n"/>
      <c r="G21" s="15" t="n"/>
    </row>
    <row r="22">
      <c r="A22" s="15" t="inlineStr">
        <is>
          <t>redecorg_cn</t>
        </is>
      </c>
      <c r="B22" s="15" t="inlineStr">
        <is>
          <t>string</t>
        </is>
      </c>
      <c r="C22" s="15" t="inlineStr">
        <is>
          <t>移出决定机关（中文名称）</t>
        </is>
      </c>
      <c r="D22" s="15" t="n"/>
      <c r="E22" s="15" t="n"/>
      <c r="F22" s="15" t="n"/>
      <c r="G22" s="15" t="n"/>
    </row>
    <row r="23">
      <c r="A23" s="15" t="inlineStr">
        <is>
          <t>s_ext_fromnode</t>
        </is>
      </c>
      <c r="B23" s="15" t="inlineStr">
        <is>
          <t>string</t>
        </is>
      </c>
      <c r="C23" s="15" t="inlineStr">
        <is>
          <t>数据汇总单位 二级部署时，用于区分不同地市系统的数据，按照6位登记机关编码区分</t>
        </is>
      </c>
      <c r="D23" s="15" t="n"/>
      <c r="E23" s="15" t="n"/>
      <c r="F23" s="15" t="n"/>
      <c r="G23" s="15" t="n"/>
    </row>
    <row r="24">
      <c r="A24" s="15" t="inlineStr">
        <is>
          <t>update_time</t>
        </is>
      </c>
      <c r="B24" s="15" t="inlineStr">
        <is>
          <t>string</t>
        </is>
      </c>
      <c r="C24" s="15" t="inlineStr">
        <is>
          <t>时间戳</t>
        </is>
      </c>
      <c r="D24" s="15" t="n"/>
      <c r="E24" s="15" t="n"/>
      <c r="F24" s="15" t="n"/>
      <c r="G24" s="15" t="n"/>
    </row>
    <row r="25">
      <c r="A25" s="15" t="inlineStr">
        <is>
          <t>cd_operation</t>
        </is>
      </c>
      <c r="B25" s="15" t="inlineStr">
        <is>
          <t>string</t>
        </is>
      </c>
      <c r="C25" s="15" t="inlineStr">
        <is>
          <t>操作类型 I:新增 U:修改 D:删除 初始化数据的时候默认全部为:I</t>
        </is>
      </c>
      <c r="D25" s="15" t="n"/>
      <c r="E25" s="15" t="n"/>
      <c r="F25" s="15" t="n"/>
      <c r="G25" s="15" t="n"/>
    </row>
    <row r="26">
      <c r="A26" s="15" t="inlineStr">
        <is>
          <t>errorid</t>
        </is>
      </c>
      <c r="B26" s="15" t="inlineStr">
        <is>
          <t>string</t>
        </is>
      </c>
      <c r="C26" s="15" t="inlineStr">
        <is>
          <t>没注释</t>
        </is>
      </c>
      <c r="D26" s="15" t="n"/>
      <c r="E26" s="15" t="n"/>
      <c r="F26" s="15" t="n"/>
      <c r="G26" s="15" t="n"/>
    </row>
    <row r="27">
      <c r="A27" s="15" t="inlineStr">
        <is>
          <t>t_temp</t>
        </is>
      </c>
      <c r="B27" s="15" t="inlineStr">
        <is>
          <t>string</t>
        </is>
      </c>
      <c r="C27" s="15" t="inlineStr">
        <is>
          <t>没注释</t>
        </is>
      </c>
      <c r="D27" s="15" t="n"/>
      <c r="E27" s="15" t="n"/>
      <c r="F27" s="15" t="n"/>
      <c r="G27" s="15" t="n"/>
    </row>
    <row r="28">
      <c r="A28" s="15" t="inlineStr">
        <is>
          <t>patchflag</t>
        </is>
      </c>
      <c r="B28" s="15" t="inlineStr">
        <is>
          <t>string</t>
        </is>
      </c>
      <c r="C28" s="15" t="inlineStr">
        <is>
          <t>没注释</t>
        </is>
      </c>
      <c r="D28" s="15" t="n"/>
      <c r="E28" s="15" t="n"/>
      <c r="F28" s="15" t="n"/>
      <c r="G28" s="15" t="n"/>
    </row>
    <row r="29">
      <c r="A29" s="15" t="inlineStr">
        <is>
          <t>create_time</t>
        </is>
      </c>
      <c r="B29" s="15" t="inlineStr">
        <is>
          <t>string</t>
        </is>
      </c>
      <c r="C29" s="15" t="inlineStr">
        <is>
          <t>创建时间(yyyy-mm-dd hh:mm:ss)</t>
        </is>
      </c>
      <c r="D29" s="15" t="n"/>
      <c r="E29" s="15" t="n"/>
      <c r="F29" s="15" t="n"/>
      <c r="G29" s="15" t="n"/>
    </row>
    <row r="30">
      <c r="A30" s="15" t="inlineStr">
        <is>
          <t>last_upd_time</t>
        </is>
      </c>
      <c r="B30" s="15" t="inlineStr">
        <is>
          <t>string</t>
        </is>
      </c>
      <c r="C30" s="15" t="inlineStr">
        <is>
          <t>修改时间(yyyy-mm-dd hh:mm:ss)</t>
        </is>
      </c>
      <c r="D30" s="15" t="n"/>
      <c r="E30" s="15" t="n"/>
      <c r="F30" s="15" t="n"/>
      <c r="G30" s="15" t="n"/>
    </row>
  </sheetData>
  <mergeCells count="1">
    <mergeCell ref="C1:G2"/>
  </mergeCells>
  <pageMargins bottom="1" footer="0.5" header="0.5" left="0.75" right="0.75" top="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ods_yw_ods_sfcbr_on_dd_f</t>
        </is>
      </c>
      <c r="C1" s="25" t="n"/>
      <c r="D1" s="15" t="n"/>
      <c r="E1" s="15" t="n"/>
      <c r="F1" s="15" t="n"/>
      <c r="G1" s="15" t="n"/>
      <c r="H1" s="16">
        <f>HYPERLINK("#'目录'!E106", "返回")</f>
        <v/>
      </c>
    </row>
    <row customHeight="1" ht="16.5" r="2" s="17">
      <c r="A2" s="23" t="inlineStr">
        <is>
          <t>模型描述</t>
        </is>
      </c>
      <c r="B2" s="24" t="inlineStr">
        <is>
          <t>农专分支异常名录信息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busexclist</t>
        </is>
      </c>
      <c r="B4" s="15" t="inlineStr">
        <is>
          <t>string</t>
        </is>
      </c>
      <c r="C4" s="15" t="inlineStr">
        <is>
          <t>经营异常名录ID 主键</t>
        </is>
      </c>
      <c r="D4" s="15" t="n"/>
      <c r="E4" s="15" t="n"/>
      <c r="F4" s="15" t="n"/>
      <c r="G4" s="15" t="n"/>
    </row>
    <row r="5">
      <c r="A5" s="15" t="inlineStr">
        <is>
          <t>pripid</t>
        </is>
      </c>
      <c r="B5" s="15" t="inlineStr">
        <is>
          <t>string</t>
        </is>
      </c>
      <c r="C5" s="15" t="inlineStr">
        <is>
          <t>主体身份代码</t>
        </is>
      </c>
      <c r="D5" s="15" t="n"/>
      <c r="E5" s="15" t="n"/>
      <c r="F5" s="15" t="n"/>
      <c r="G5" s="15" t="n"/>
    </row>
    <row r="6">
      <c r="A6" s="15" t="inlineStr">
        <is>
          <t>entname</t>
        </is>
      </c>
      <c r="B6" s="15" t="inlineStr">
        <is>
          <t>string</t>
        </is>
      </c>
      <c r="C6" s="15" t="inlineStr">
        <is>
          <t>企业（机构）名称</t>
        </is>
      </c>
      <c r="D6" s="15" t="n"/>
      <c r="E6" s="15" t="n"/>
      <c r="F6" s="15" t="n"/>
      <c r="G6" s="15" t="n"/>
    </row>
    <row r="7">
      <c r="A7" s="15" t="inlineStr">
        <is>
          <t>uniscid</t>
        </is>
      </c>
      <c r="B7" s="15" t="inlineStr">
        <is>
          <t>string</t>
        </is>
      </c>
      <c r="C7" s="15" t="inlineStr">
        <is>
          <t>统一社会信用代码</t>
        </is>
      </c>
      <c r="D7" s="15" t="n"/>
      <c r="E7" s="15" t="n"/>
      <c r="F7" s="15" t="n"/>
      <c r="G7" s="15" t="n"/>
    </row>
    <row r="8">
      <c r="A8" s="15" t="inlineStr">
        <is>
          <t>regno</t>
        </is>
      </c>
      <c r="B8" s="15" t="inlineStr">
        <is>
          <t>string</t>
        </is>
      </c>
      <c r="C8" s="15" t="inlineStr">
        <is>
          <t>注册号</t>
        </is>
      </c>
      <c r="D8" s="15" t="n"/>
      <c r="E8" s="15" t="n"/>
      <c r="F8" s="15" t="n"/>
      <c r="G8" s="15" t="n"/>
    </row>
    <row r="9">
      <c r="A9" s="15" t="inlineStr">
        <is>
          <t>lerep</t>
        </is>
      </c>
      <c r="B9" s="15" t="inlineStr">
        <is>
          <t>string</t>
        </is>
      </c>
      <c r="C9" s="15" t="inlineStr">
        <is>
          <t>负责人</t>
        </is>
      </c>
      <c r="D9" s="15" t="n"/>
      <c r="E9" s="15" t="n"/>
      <c r="F9" s="15" t="n"/>
      <c r="G9" s="15" t="n"/>
    </row>
    <row r="10">
      <c r="A10" s="15" t="inlineStr">
        <is>
          <t>certype</t>
        </is>
      </c>
      <c r="B10" s="15" t="inlineStr">
        <is>
          <t>string</t>
        </is>
      </c>
      <c r="C10" s="15" t="inlineStr">
        <is>
          <t>证件类型</t>
        </is>
      </c>
      <c r="D10" s="15" t="n"/>
      <c r="E10" s="15" t="n"/>
      <c r="F10" s="15" t="n"/>
      <c r="G10" s="15" t="n"/>
    </row>
    <row r="11">
      <c r="A11" s="15" t="inlineStr">
        <is>
          <t>cerno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specause</t>
        </is>
      </c>
      <c r="B12" s="15" t="inlineStr">
        <is>
          <t>string</t>
        </is>
      </c>
      <c r="C12" s="15" t="inlineStr">
        <is>
          <t>列入经营异常名录原因类型</t>
        </is>
      </c>
      <c r="D12" s="15" t="n"/>
      <c r="E12" s="15" t="n"/>
      <c r="F12" s="15" t="n"/>
      <c r="G12" s="15" t="n"/>
    </row>
    <row r="13">
      <c r="A13" s="15" t="inlineStr">
        <is>
          <t>specause_cn</t>
        </is>
      </c>
      <c r="B13" s="15" t="inlineStr">
        <is>
          <t>string</t>
        </is>
      </c>
      <c r="C13" s="15" t="inlineStr">
        <is>
          <t>列入经营异常名录原因类型（中文名称）</t>
        </is>
      </c>
      <c r="D13" s="15" t="n"/>
      <c r="E13" s="15" t="n"/>
      <c r="F13" s="15" t="n"/>
      <c r="G13" s="15" t="n"/>
    </row>
    <row r="14">
      <c r="A14" s="15" t="inlineStr">
        <is>
          <t>abntime</t>
        </is>
      </c>
      <c r="B14" s="15" t="inlineStr">
        <is>
          <t>string</t>
        </is>
      </c>
      <c r="C14" s="15" t="inlineStr">
        <is>
          <t>列入日期</t>
        </is>
      </c>
      <c r="D14" s="15" t="n"/>
      <c r="E14" s="15" t="n"/>
      <c r="F14" s="15" t="n"/>
      <c r="G14" s="15" t="n"/>
    </row>
    <row r="15">
      <c r="A15" s="15" t="inlineStr">
        <is>
          <t>decorg</t>
        </is>
      </c>
      <c r="B15" s="15" t="inlineStr">
        <is>
          <t>string</t>
        </is>
      </c>
      <c r="C15" s="15" t="inlineStr">
        <is>
          <t>列入决定机关</t>
        </is>
      </c>
      <c r="D15" s="15" t="n"/>
      <c r="E15" s="15" t="n"/>
      <c r="F15" s="15" t="n"/>
      <c r="G15" s="15" t="n"/>
    </row>
    <row r="16">
      <c r="A16" s="15" t="inlineStr">
        <is>
          <t>decorg_cn</t>
        </is>
      </c>
      <c r="B16" s="15" t="inlineStr">
        <is>
          <t>string</t>
        </is>
      </c>
      <c r="C16" s="15" t="inlineStr">
        <is>
          <t>列入决定机关（中文名称）</t>
        </is>
      </c>
      <c r="D16" s="15" t="n"/>
      <c r="E16" s="15" t="n"/>
      <c r="F16" s="15" t="n"/>
      <c r="G16" s="15" t="n"/>
    </row>
    <row r="17">
      <c r="A17" s="15" t="inlineStr">
        <is>
          <t>s_ext_fromnode</t>
        </is>
      </c>
      <c r="B17" s="15" t="inlineStr">
        <is>
          <t>string</t>
        </is>
      </c>
      <c r="C17" s="15" t="inlineStr">
        <is>
          <t>数据汇总单位 二级部署时，用于区分不同地市系统的数据，按照6位登记机关编码区分</t>
        </is>
      </c>
      <c r="D17" s="15" t="n"/>
      <c r="E17" s="15" t="n"/>
      <c r="F17" s="15" t="n"/>
      <c r="G17" s="15" t="n"/>
    </row>
    <row r="18">
      <c r="A18" s="15" t="inlineStr">
        <is>
          <t>update_time</t>
        </is>
      </c>
      <c r="B18" s="15" t="inlineStr">
        <is>
          <t>string</t>
        </is>
      </c>
      <c r="C18" s="15" t="inlineStr">
        <is>
          <t>时间戳</t>
        </is>
      </c>
      <c r="D18" s="15" t="n"/>
      <c r="E18" s="15" t="n"/>
      <c r="F18" s="15" t="n"/>
      <c r="G18" s="15" t="n"/>
    </row>
    <row r="19">
      <c r="A19" s="15" t="inlineStr">
        <is>
          <t>cd_operation</t>
        </is>
      </c>
      <c r="B19" s="15" t="inlineStr">
        <is>
          <t>string</t>
        </is>
      </c>
      <c r="C19" s="15" t="inlineStr">
        <is>
          <t>操作类型 I:新增 U:修改 D:删除 初始化数据的时候默认全部为:I</t>
        </is>
      </c>
      <c r="D19" s="15" t="n"/>
      <c r="E19" s="15" t="n"/>
      <c r="F19" s="15" t="n"/>
      <c r="G19" s="15" t="n"/>
    </row>
    <row r="20">
      <c r="A20" s="15" t="inlineStr">
        <is>
          <t>errorid</t>
        </is>
      </c>
      <c r="B20" s="15" t="inlineStr">
        <is>
          <t>string</t>
        </is>
      </c>
      <c r="C20" s="15" t="inlineStr">
        <is>
          <t>没注释</t>
        </is>
      </c>
      <c r="D20" s="15" t="n"/>
      <c r="E20" s="15" t="n"/>
      <c r="F20" s="15" t="n"/>
      <c r="G20" s="15" t="n"/>
    </row>
    <row r="21">
      <c r="A21" s="15" t="inlineStr">
        <is>
          <t>t_temp</t>
        </is>
      </c>
      <c r="B21" s="15" t="inlineStr">
        <is>
          <t>string</t>
        </is>
      </c>
      <c r="C21" s="15" t="inlineStr">
        <is>
          <t>没注释</t>
        </is>
      </c>
      <c r="D21" s="15" t="n"/>
      <c r="E21" s="15" t="n"/>
      <c r="F21" s="15" t="n"/>
      <c r="G21" s="15" t="n"/>
    </row>
    <row r="22">
      <c r="A22" s="15" t="inlineStr">
        <is>
          <t>patchflag</t>
        </is>
      </c>
      <c r="B22" s="15" t="inlineStr">
        <is>
          <t>string</t>
        </is>
      </c>
      <c r="C22" s="15" t="inlineStr">
        <is>
          <t>没注释</t>
        </is>
      </c>
      <c r="D22" s="15" t="n"/>
      <c r="E22" s="15" t="n"/>
      <c r="F22" s="15" t="n"/>
      <c r="G22" s="15" t="n"/>
    </row>
    <row r="23">
      <c r="A23" s="15" t="inlineStr">
        <is>
          <t>create_time</t>
        </is>
      </c>
      <c r="B23" s="15" t="inlineStr">
        <is>
          <t>string</t>
        </is>
      </c>
      <c r="C23" s="15" t="inlineStr">
        <is>
          <t>创建时间(yyyy-mm-dd hh:mm:ss)</t>
        </is>
      </c>
      <c r="D23" s="15" t="n"/>
      <c r="E23" s="15" t="n"/>
      <c r="F23" s="15" t="n"/>
      <c r="G23" s="15" t="n"/>
    </row>
    <row r="24">
      <c r="A24" s="15" t="inlineStr">
        <is>
          <t>last_upd_time</t>
        </is>
      </c>
      <c r="B24" s="15" t="inlineStr">
        <is>
          <t>string</t>
        </is>
      </c>
      <c r="C24" s="15" t="inlineStr">
        <is>
          <t>修改时间(yyyy-mm-dd hh:mm:ss)</t>
        </is>
      </c>
      <c r="D24" s="15" t="n"/>
      <c r="E24" s="15" t="n"/>
      <c r="F24" s="15" t="n"/>
      <c r="G24" s="15" t="n"/>
    </row>
  </sheetData>
  <mergeCells count="1">
    <mergeCell ref="C1:G2"/>
  </mergeCells>
  <pageMargins bottom="1" footer="0.5" header="0.5" left="0.75" right="0.75" top="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ods_yw_ods_troubles_dd_f</t>
        </is>
      </c>
      <c r="C1" s="25" t="n"/>
      <c r="D1" s="15" t="n"/>
      <c r="E1" s="15" t="n"/>
      <c r="F1" s="15" t="n"/>
      <c r="G1" s="15" t="n"/>
      <c r="H1" s="16">
        <f>HYPERLINK("#'目录'!E107", "返回")</f>
        <v/>
      </c>
    </row>
    <row customHeight="1" ht="16.5" r="2" s="17">
      <c r="A2" s="23" t="inlineStr">
        <is>
          <t>模型描述</t>
        </is>
      </c>
      <c r="B2" s="24" t="inlineStr">
        <is>
          <t>安全生产平台-具体隐患内容表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company_id</t>
        </is>
      </c>
      <c r="B4" s="15" t="inlineStr">
        <is>
          <t>bigint</t>
        </is>
      </c>
      <c r="C4" s="15" t="inlineStr">
        <is>
          <t>企业ID</t>
        </is>
      </c>
      <c r="D4" s="15" t="n"/>
      <c r="E4" s="15" t="n"/>
      <c r="F4" s="15" t="n"/>
      <c r="G4" s="15" t="n"/>
    </row>
    <row r="5">
      <c r="A5" s="15" t="inlineStr">
        <is>
          <t>address</t>
        </is>
      </c>
      <c r="B5" s="15" t="inlineStr">
        <is>
          <t>string</t>
        </is>
      </c>
      <c r="C5" s="15" t="inlineStr">
        <is>
          <t>隐患地址</t>
        </is>
      </c>
      <c r="D5" s="15" t="n"/>
      <c r="E5" s="15" t="n"/>
      <c r="F5" s="15" t="n"/>
      <c r="G5" s="15" t="n"/>
    </row>
    <row r="6">
      <c r="A6" s="15" t="inlineStr">
        <is>
          <t>contact</t>
        </is>
      </c>
      <c r="B6" s="15" t="inlineStr">
        <is>
          <t>string</t>
        </is>
      </c>
      <c r="C6" s="15" t="inlineStr">
        <is>
          <t>联系人</t>
        </is>
      </c>
      <c r="D6" s="15" t="n"/>
      <c r="E6" s="15" t="n"/>
      <c r="F6" s="15" t="n"/>
      <c r="G6" s="15" t="n"/>
    </row>
    <row r="7">
      <c r="A7" s="15" t="inlineStr">
        <is>
          <t>info</t>
        </is>
      </c>
      <c r="B7" s="15" t="inlineStr">
        <is>
          <t>string</t>
        </is>
      </c>
      <c r="C7" s="15" t="inlineStr">
        <is>
          <t>隐患基本情况</t>
        </is>
      </c>
      <c r="D7" s="15" t="n"/>
      <c r="E7" s="15" t="n"/>
      <c r="F7" s="15" t="n"/>
      <c r="G7" s="15" t="n"/>
    </row>
    <row r="8">
      <c r="A8" s="15" t="inlineStr">
        <is>
          <t>do_measure</t>
        </is>
      </c>
      <c r="B8" s="15" t="inlineStr">
        <is>
          <t>string</t>
        </is>
      </c>
      <c r="C8" s="15" t="inlineStr">
        <is>
          <t>整改措施</t>
        </is>
      </c>
      <c r="D8" s="15" t="n"/>
      <c r="E8" s="15" t="n"/>
      <c r="F8" s="15" t="n"/>
      <c r="G8" s="15" t="n"/>
    </row>
    <row r="9">
      <c r="A9" s="15" t="inlineStr">
        <is>
          <t>is_clean_up</t>
        </is>
      </c>
      <c r="B9" s="15" t="inlineStr">
        <is>
          <t>bigint</t>
        </is>
      </c>
      <c r="C9" s="15" t="inlineStr">
        <is>
          <t>是否整改  0:否 1:是</t>
        </is>
      </c>
      <c r="D9" s="15" t="n"/>
      <c r="E9" s="15" t="n"/>
      <c r="F9" s="15" t="n"/>
      <c r="G9" s="15" t="n"/>
    </row>
    <row r="10">
      <c r="A10" s="15" t="inlineStr">
        <is>
          <t>clean_up_limit</t>
        </is>
      </c>
      <c r="B10" s="15" t="inlineStr">
        <is>
          <t>date</t>
        </is>
      </c>
      <c r="C10" s="15" t="inlineStr">
        <is>
          <t>整改期限</t>
        </is>
      </c>
      <c r="D10" s="15" t="n"/>
      <c r="E10" s="15" t="n"/>
      <c r="F10" s="15" t="n"/>
      <c r="G10" s="15" t="n"/>
    </row>
    <row r="11">
      <c r="A11" s="15" t="inlineStr">
        <is>
          <t>clean_up_time</t>
        </is>
      </c>
      <c r="B11" s="15" t="inlineStr">
        <is>
          <t>date</t>
        </is>
      </c>
      <c r="C11" s="15" t="inlineStr">
        <is>
          <t>整改时间</t>
        </is>
      </c>
      <c r="D11" s="15" t="n"/>
      <c r="E11" s="15" t="n"/>
      <c r="F11" s="15" t="n"/>
      <c r="G11" s="15" t="n"/>
    </row>
    <row r="12">
      <c r="A12" s="15" t="inlineStr">
        <is>
          <t>usermoney</t>
        </is>
      </c>
      <c r="B12" s="15" t="inlineStr">
        <is>
          <t>bigint</t>
        </is>
      </c>
      <c r="C12" s="15" t="inlineStr">
        <is>
          <t>投入资金</t>
        </is>
      </c>
      <c r="D12" s="15" t="n"/>
      <c r="E12" s="15" t="n"/>
      <c r="F12" s="15" t="n"/>
      <c r="G12" s="15" t="n"/>
    </row>
    <row r="13">
      <c r="A13" s="15" t="inlineStr">
        <is>
          <t>before_pic</t>
        </is>
      </c>
      <c r="B13" s="15" t="inlineStr">
        <is>
          <t>string</t>
        </is>
      </c>
      <c r="C13" s="15" t="inlineStr">
        <is>
          <t>整改前图片</t>
        </is>
      </c>
      <c r="D13" s="15" t="n"/>
      <c r="E13" s="15" t="n"/>
      <c r="F13" s="15" t="n"/>
      <c r="G13" s="15" t="n"/>
    </row>
    <row r="14">
      <c r="A14" s="15" t="inlineStr">
        <is>
          <t>after_pic</t>
        </is>
      </c>
      <c r="B14" s="15" t="inlineStr">
        <is>
          <t>string</t>
        </is>
      </c>
      <c r="C14" s="15" t="inlineStr">
        <is>
          <t>整改后图片</t>
        </is>
      </c>
      <c r="D14" s="15" t="n"/>
      <c r="E14" s="15" t="n"/>
      <c r="F14" s="15" t="n"/>
      <c r="G14" s="15" t="n"/>
    </row>
    <row r="15">
      <c r="A15" s="15" t="inlineStr">
        <is>
          <t>is_big_trouble</t>
        </is>
      </c>
      <c r="B15" s="15" t="inlineStr">
        <is>
          <t>bigint</t>
        </is>
      </c>
      <c r="C15" s="15" t="inlineStr">
        <is>
          <t>是否重大隐患  0:否 1:是</t>
        </is>
      </c>
      <c r="D15" s="15" t="n"/>
      <c r="E15" s="15" t="n"/>
      <c r="F15" s="15" t="n"/>
      <c r="G15" s="15" t="n"/>
    </row>
    <row r="16">
      <c r="A16" s="15" t="inlineStr">
        <is>
          <t>user_id</t>
        </is>
      </c>
      <c r="B16" s="15" t="inlineStr">
        <is>
          <t>bigint</t>
        </is>
      </c>
      <c r="C16" s="15" t="inlineStr">
        <is>
          <t>用户ID</t>
        </is>
      </c>
      <c r="D16" s="15" t="n"/>
      <c r="E16" s="15" t="n"/>
      <c r="F16" s="15" t="n"/>
      <c r="G16" s="15" t="n"/>
    </row>
    <row r="17">
      <c r="A17" s="15" t="inlineStr">
        <is>
          <t>create_time</t>
        </is>
      </c>
      <c r="B17" s="15" t="inlineStr">
        <is>
          <t>date</t>
        </is>
      </c>
      <c r="C17" s="15" t="inlineStr">
        <is>
          <t>创建时间</t>
        </is>
      </c>
      <c r="D17" s="15" t="n"/>
      <c r="E17" s="15" t="n"/>
      <c r="F17" s="15" t="n"/>
      <c r="G17" s="15" t="n"/>
    </row>
    <row r="18">
      <c r="A18" s="15" t="inlineStr">
        <is>
          <t>modify_time</t>
        </is>
      </c>
      <c r="B18" s="15" t="inlineStr">
        <is>
          <t>date</t>
        </is>
      </c>
      <c r="C18" s="15" t="inlineStr">
        <is>
          <t>修改时间</t>
        </is>
      </c>
      <c r="D18" s="15" t="n"/>
      <c r="E18" s="15" t="n"/>
      <c r="F18" s="15" t="n"/>
      <c r="G18" s="15" t="n"/>
    </row>
    <row r="19">
      <c r="A19" s="15" t="inlineStr">
        <is>
          <t>is_deleted</t>
        </is>
      </c>
      <c r="B19" s="15" t="inlineStr">
        <is>
          <t>bigint</t>
        </is>
      </c>
      <c r="C19" s="15" t="inlineStr">
        <is>
          <t>是否删除  0:否  1:是</t>
        </is>
      </c>
      <c r="D19" s="15" t="n"/>
      <c r="E19" s="15" t="n"/>
      <c r="F19" s="15" t="n"/>
      <c r="G19" s="15" t="n"/>
    </row>
    <row r="20">
      <c r="A20" s="15" t="inlineStr">
        <is>
          <t>producelocalenote_id</t>
        </is>
      </c>
      <c r="B20" s="15" t="inlineStr">
        <is>
          <t>bigint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producecleanup_id</t>
        </is>
      </c>
      <c r="B21" s="15" t="inlineStr">
        <is>
          <t>bigint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producecallback_id</t>
        </is>
      </c>
      <c r="B22" s="15" t="inlineStr">
        <is>
          <t>bigint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state</t>
        </is>
      </c>
      <c r="B23" s="15" t="inlineStr">
        <is>
          <t>bigint</t>
        </is>
      </c>
      <c r="C23" s="15" t="n"/>
      <c r="D23" s="15" t="n"/>
      <c r="E23" s="15" t="n"/>
      <c r="F23" s="15" t="n"/>
      <c r="G23" s="15" t="n"/>
    </row>
    <row r="24">
      <c r="A24" s="15" t="inlineStr">
        <is>
          <t>dept_id</t>
        </is>
      </c>
      <c r="B24" s="15" t="inlineStr">
        <is>
          <t>bigint</t>
        </is>
      </c>
      <c r="C24" s="15" t="n"/>
      <c r="D24" s="15" t="n"/>
      <c r="E24" s="15" t="n"/>
      <c r="F24" s="15" t="n"/>
      <c r="G24" s="15" t="n"/>
    </row>
    <row r="25">
      <c r="A25" s="15" t="inlineStr">
        <is>
          <t>is_xczg</t>
        </is>
      </c>
      <c r="B25" s="15" t="inlineStr">
        <is>
          <t>bigint</t>
        </is>
      </c>
      <c r="C25" s="15" t="n"/>
      <c r="D25" s="15" t="n"/>
      <c r="E25" s="15" t="n"/>
      <c r="F25" s="15" t="n"/>
      <c r="G25" s="15" t="n"/>
    </row>
    <row r="26">
      <c r="A26" s="15" t="inlineStr">
        <is>
          <t>contact_dept</t>
        </is>
      </c>
      <c r="B26" s="15" t="inlineStr">
        <is>
          <t>string</t>
        </is>
      </c>
      <c r="C26" s="15" t="inlineStr">
        <is>
          <t>责任部门</t>
        </is>
      </c>
      <c r="D26" s="15" t="n"/>
      <c r="E26" s="15" t="n"/>
      <c r="F26" s="15" t="n"/>
      <c r="G26" s="15" t="n"/>
    </row>
    <row r="27">
      <c r="A27" s="15" t="inlineStr">
        <is>
          <t>trouble_main_id</t>
        </is>
      </c>
      <c r="B27" s="15" t="inlineStr">
        <is>
          <t>bigint</t>
        </is>
      </c>
      <c r="C27" s="15" t="n"/>
      <c r="D27" s="15" t="n"/>
      <c r="E27" s="15" t="n"/>
      <c r="F27" s="15" t="n"/>
      <c r="G27" s="15" t="n"/>
    </row>
    <row r="28">
      <c r="A28" s="15" t="inlineStr">
        <is>
          <t>recheck_person</t>
        </is>
      </c>
      <c r="B28" s="15" t="inlineStr">
        <is>
          <t>string</t>
        </is>
      </c>
      <c r="C28" s="15" t="inlineStr">
        <is>
          <t>复查人</t>
        </is>
      </c>
      <c r="D28" s="15" t="n"/>
      <c r="E28" s="15" t="n"/>
      <c r="F28" s="15" t="n"/>
      <c r="G28" s="15" t="n"/>
    </row>
    <row r="29">
      <c r="A29" s="15" t="inlineStr">
        <is>
          <t>is_hang</t>
        </is>
      </c>
      <c r="B29" s="15" t="inlineStr">
        <is>
          <t>bigint</t>
        </is>
      </c>
      <c r="C29" s="15" t="n"/>
      <c r="D29" s="15" t="n"/>
      <c r="E29" s="15" t="n"/>
      <c r="F29" s="15" t="n"/>
      <c r="G29" s="15" t="n"/>
    </row>
    <row r="30">
      <c r="A30" s="15" t="inlineStr">
        <is>
          <t>hang_id</t>
        </is>
      </c>
      <c r="B30" s="15" t="inlineStr">
        <is>
          <t>bigint</t>
        </is>
      </c>
      <c r="C30" s="15" t="n"/>
      <c r="D30" s="15" t="n"/>
      <c r="E30" s="15" t="n"/>
      <c r="F30" s="15" t="n"/>
      <c r="G30" s="15" t="n"/>
    </row>
    <row r="31">
      <c r="A31" s="15" t="inlineStr">
        <is>
          <t>type</t>
        </is>
      </c>
      <c r="B31" s="15" t="inlineStr">
        <is>
          <t>string</t>
        </is>
      </c>
      <c r="C31" s="15" t="n"/>
      <c r="D31" s="15" t="n"/>
      <c r="E31" s="15" t="n"/>
      <c r="F31" s="15" t="n"/>
      <c r="G31" s="15" t="n"/>
    </row>
    <row r="32">
      <c r="A32" s="15" t="inlineStr">
        <is>
          <t>zf_domeasure</t>
        </is>
      </c>
      <c r="B32" s="15" t="inlineStr">
        <is>
          <t>string</t>
        </is>
      </c>
      <c r="C32" s="15" t="n"/>
      <c r="D32" s="15" t="n"/>
      <c r="E32" s="15" t="n"/>
      <c r="F32" s="15" t="n"/>
      <c r="G32" s="15" t="n"/>
    </row>
    <row r="33">
      <c r="A33" s="15" t="inlineStr">
        <is>
          <t>trouble_level</t>
        </is>
      </c>
      <c r="B33" s="15" t="inlineStr">
        <is>
          <t>string</t>
        </is>
      </c>
      <c r="C33" s="15" t="inlineStr">
        <is>
          <t>隐患级别（trouble_level1:一般隐患，trouble_level2:重大隐患）</t>
        </is>
      </c>
      <c r="D33" s="15" t="n"/>
      <c r="E33" s="15" t="n"/>
      <c r="F33" s="15" t="n"/>
      <c r="G33" s="15" t="n"/>
    </row>
    <row r="34">
      <c r="A34" s="15" t="inlineStr">
        <is>
          <t>trouble_kind_id1</t>
        </is>
      </c>
      <c r="B34" s="15" t="inlineStr">
        <is>
          <t>bigint</t>
        </is>
      </c>
      <c r="C34" s="15" t="inlineStr">
        <is>
          <t>隐患种类1</t>
        </is>
      </c>
      <c r="D34" s="15" t="n"/>
      <c r="E34" s="15" t="n"/>
      <c r="F34" s="15" t="n"/>
      <c r="G34" s="15" t="n"/>
    </row>
    <row r="35">
      <c r="A35" s="15" t="inlineStr">
        <is>
          <t>trouble_kind_id2</t>
        </is>
      </c>
      <c r="B35" s="15" t="inlineStr">
        <is>
          <t>bigint</t>
        </is>
      </c>
      <c r="C35" s="15" t="inlineStr">
        <is>
          <t>隐患种类2</t>
        </is>
      </c>
      <c r="D35" s="15" t="n"/>
      <c r="E35" s="15" t="n"/>
      <c r="F35" s="15" t="n"/>
      <c r="G35" s="15" t="n"/>
    </row>
    <row r="36">
      <c r="A36" s="15" t="inlineStr">
        <is>
          <t>trouble_kind_id3</t>
        </is>
      </c>
      <c r="B36" s="15" t="inlineStr">
        <is>
          <t>bigint</t>
        </is>
      </c>
      <c r="C36" s="15" t="inlineStr">
        <is>
          <t>隐患种类3</t>
        </is>
      </c>
      <c r="D36" s="15" t="n"/>
      <c r="E36" s="15" t="n"/>
      <c r="F36" s="15" t="n"/>
      <c r="G36" s="15" t="n"/>
    </row>
    <row r="37">
      <c r="A37" s="15" t="inlineStr">
        <is>
          <t>trouble_kind_id4</t>
        </is>
      </c>
      <c r="B37" s="15" t="inlineStr">
        <is>
          <t>bigint</t>
        </is>
      </c>
      <c r="C37" s="15" t="inlineStr">
        <is>
          <t>隐患种类4</t>
        </is>
      </c>
      <c r="D37" s="15" t="n"/>
      <c r="E37" s="15" t="n"/>
      <c r="F37" s="15" t="n"/>
      <c r="G37" s="15" t="n"/>
    </row>
    <row r="38">
      <c r="A38" s="15" t="inlineStr">
        <is>
          <t>is_syn_provincial_bureau</t>
        </is>
      </c>
      <c r="B38" s="15" t="inlineStr">
        <is>
          <t>bigint</t>
        </is>
      </c>
      <c r="C38" s="15" t="n"/>
      <c r="D38" s="15" t="n"/>
      <c r="E38" s="15" t="n"/>
      <c r="F38" s="15" t="n"/>
      <c r="G38" s="15" t="n"/>
    </row>
    <row r="39">
      <c r="A39" s="15" t="inlineStr">
        <is>
          <t>is_sync</t>
        </is>
      </c>
      <c r="B39" s="15" t="inlineStr">
        <is>
          <t>bigint</t>
        </is>
      </c>
      <c r="C39" s="15" t="n"/>
      <c r="D39" s="15" t="n"/>
      <c r="E39" s="15" t="n"/>
      <c r="F39" s="15" t="n"/>
      <c r="G39" s="15" t="n"/>
    </row>
    <row r="40">
      <c r="A40" s="15" t="inlineStr">
        <is>
          <t>sync_time</t>
        </is>
      </c>
      <c r="B40" s="15" t="inlineStr">
        <is>
          <t>date</t>
        </is>
      </c>
      <c r="C40" s="15" t="n"/>
      <c r="D40" s="15" t="n"/>
      <c r="E40" s="15" t="n"/>
      <c r="F40" s="15" t="n"/>
      <c r="G40" s="15" t="n"/>
    </row>
    <row r="41">
      <c r="A41" s="15" t="inlineStr">
        <is>
          <t>create_time_1</t>
        </is>
      </c>
      <c r="B41" s="15" t="inlineStr">
        <is>
          <t>string</t>
        </is>
      </c>
      <c r="C41" s="15" t="inlineStr">
        <is>
          <t>创建时间</t>
        </is>
      </c>
      <c r="D41" s="15" t="n"/>
      <c r="E41" s="15" t="n"/>
      <c r="F41" s="15" t="n"/>
      <c r="G41" s="15" t="n"/>
    </row>
    <row r="42">
      <c r="A42" s="15" t="inlineStr">
        <is>
          <t>last_upd_time</t>
        </is>
      </c>
      <c r="B42" s="15" t="inlineStr">
        <is>
          <t>string</t>
        </is>
      </c>
      <c r="C42" s="15" t="inlineStr">
        <is>
          <t>最后修改时间</t>
        </is>
      </c>
      <c r="D42" s="15" t="n"/>
      <c r="E42" s="15" t="n"/>
      <c r="F42" s="15" t="n"/>
      <c r="G42" s="15" t="n"/>
    </row>
  </sheetData>
  <mergeCells count="1">
    <mergeCell ref="C1:G2"/>
  </mergeCells>
  <pageMargins bottom="1" footer="0.5" header="0.5" left="0.75" right="0.75" top="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ods_yw_ods_vio_violation_dd_f</t>
        </is>
      </c>
      <c r="C1" s="25" t="n"/>
      <c r="D1" s="15" t="n"/>
      <c r="E1" s="15" t="n"/>
      <c r="F1" s="15" t="n"/>
      <c r="G1" s="15" t="n"/>
      <c r="H1" s="16">
        <f>HYPERLINK("#'目录'!E108", "返回")</f>
        <v/>
      </c>
    </row>
    <row customHeight="1" ht="16.5" r="2" s="17">
      <c r="A2" s="23" t="inlineStr">
        <is>
          <t>模型描述</t>
        </is>
      </c>
      <c r="B2" s="24" t="inlineStr">
        <is>
          <t>机动车违法信息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name</t>
        </is>
      </c>
      <c r="B4" s="15" t="inlineStr">
        <is>
          <t>string</t>
        </is>
      </c>
      <c r="C4" s="15" t="inlineStr">
        <is>
          <t>姓名</t>
        </is>
      </c>
      <c r="D4" s="15" t="n"/>
      <c r="E4" s="15" t="n"/>
      <c r="F4" s="15" t="n"/>
      <c r="G4" s="15" t="n"/>
    </row>
    <row r="5">
      <c r="A5" s="15" t="inlineStr">
        <is>
          <t>id_card</t>
        </is>
      </c>
      <c r="B5" s="15" t="inlineStr">
        <is>
          <t>string</t>
        </is>
      </c>
      <c r="C5" s="15" t="inlineStr">
        <is>
          <t>身份证</t>
        </is>
      </c>
      <c r="D5" s="15" t="n"/>
      <c r="E5" s="15" t="n"/>
      <c r="F5" s="15" t="n"/>
      <c r="G5" s="15" t="n"/>
    </row>
    <row r="6">
      <c r="A6" s="15" t="inlineStr">
        <is>
          <t>id_type</t>
        </is>
      </c>
      <c r="B6" s="15" t="inlineStr">
        <is>
          <t>string</t>
        </is>
      </c>
      <c r="C6" s="15" t="inlineStr">
        <is>
          <t>证件类型</t>
        </is>
      </c>
      <c r="D6" s="15" t="n"/>
      <c r="E6" s="15" t="n"/>
      <c r="F6" s="15" t="n"/>
      <c r="G6" s="15" t="n"/>
    </row>
    <row r="7">
      <c r="A7" s="15" t="inlineStr">
        <is>
          <t>license</t>
        </is>
      </c>
      <c r="B7" s="15" t="inlineStr">
        <is>
          <t>string</t>
        </is>
      </c>
      <c r="C7" s="15" t="inlineStr">
        <is>
          <t>号牌</t>
        </is>
      </c>
      <c r="D7" s="15" t="n"/>
      <c r="E7" s="15" t="n"/>
      <c r="F7" s="15" t="n"/>
      <c r="G7" s="15" t="n"/>
    </row>
    <row r="8">
      <c r="A8" s="15" t="inlineStr">
        <is>
          <t>action_code</t>
        </is>
      </c>
      <c r="B8" s="15" t="inlineStr">
        <is>
          <t>string</t>
        </is>
      </c>
      <c r="C8" s="15" t="inlineStr">
        <is>
          <t>违法行为</t>
        </is>
      </c>
      <c r="D8" s="15" t="n"/>
      <c r="E8" s="15" t="n"/>
      <c r="F8" s="15" t="n"/>
      <c r="G8" s="15" t="n"/>
    </row>
    <row r="9">
      <c r="A9" s="15" t="inlineStr">
        <is>
          <t>sub_grade</t>
        </is>
      </c>
      <c r="B9" s="15" t="inlineStr">
        <is>
          <t>string</t>
        </is>
      </c>
      <c r="C9" s="15" t="inlineStr">
        <is>
          <t>违法记分</t>
        </is>
      </c>
      <c r="D9" s="15" t="n"/>
      <c r="E9" s="15" t="n"/>
      <c r="F9" s="15" t="n"/>
      <c r="G9" s="15" t="n"/>
    </row>
    <row r="10">
      <c r="A10" s="15" t="inlineStr">
        <is>
          <t>illegal_time</t>
        </is>
      </c>
      <c r="B10" s="15" t="inlineStr">
        <is>
          <t>string</t>
        </is>
      </c>
      <c r="C10" s="15" t="inlineStr">
        <is>
          <t>违法时间</t>
        </is>
      </c>
      <c r="D10" s="15" t="n"/>
      <c r="E10" s="15" t="n"/>
      <c r="F10" s="15" t="n"/>
      <c r="G10" s="15" t="n"/>
    </row>
    <row r="11">
      <c r="A11" s="15" t="inlineStr">
        <is>
          <t>option_time</t>
        </is>
      </c>
      <c r="B11" s="15" t="inlineStr">
        <is>
          <t>string</t>
        </is>
      </c>
      <c r="C11" s="15" t="inlineStr">
        <is>
          <t>操作时间</t>
        </is>
      </c>
      <c r="D11" s="15" t="n"/>
      <c r="E11" s="15" t="n"/>
      <c r="F11" s="15" t="n"/>
      <c r="G11" s="15" t="n"/>
    </row>
    <row r="12">
      <c r="A12" s="15" t="inlineStr">
        <is>
          <t>phone_num</t>
        </is>
      </c>
      <c r="B12" s="15" t="inlineStr">
        <is>
          <t>string</t>
        </is>
      </c>
      <c r="C12" s="15" t="inlineStr">
        <is>
          <t>电话</t>
        </is>
      </c>
      <c r="D12" s="15" t="n"/>
      <c r="E12" s="15" t="n"/>
      <c r="F12" s="15" t="n"/>
      <c r="G12" s="15" t="n"/>
    </row>
    <row r="13">
      <c r="A13" s="15" t="inlineStr">
        <is>
          <t>forfeit</t>
        </is>
      </c>
      <c r="B13" s="15" t="inlineStr">
        <is>
          <t>string</t>
        </is>
      </c>
      <c r="C13" s="15" t="inlineStr">
        <is>
          <t>罚款金额</t>
        </is>
      </c>
      <c r="D13" s="15" t="n"/>
      <c r="E13" s="15" t="n"/>
      <c r="F13" s="15" t="n"/>
      <c r="G13" s="15" t="n"/>
    </row>
    <row r="14">
      <c r="A14" s="15" t="inlineStr">
        <is>
          <t>illegal_code</t>
        </is>
      </c>
      <c r="B14" s="15" t="inlineStr">
        <is>
          <t>string</t>
        </is>
      </c>
      <c r="C14" s="15" t="inlineStr">
        <is>
          <t>违法编号</t>
        </is>
      </c>
      <c r="D14" s="15" t="n"/>
      <c r="E14" s="15" t="n"/>
      <c r="F14" s="15" t="n"/>
      <c r="G14" s="15" t="n"/>
    </row>
    <row r="15">
      <c r="A15" s="15" t="inlineStr">
        <is>
          <t>license_type</t>
        </is>
      </c>
      <c r="B15" s="15" t="inlineStr">
        <is>
          <t>string</t>
        </is>
      </c>
      <c r="C15" s="15" t="inlineStr">
        <is>
          <t>号牌种类</t>
        </is>
      </c>
      <c r="D15" s="15" t="n"/>
      <c r="E15" s="15" t="n"/>
      <c r="F15" s="15" t="n"/>
      <c r="G15" s="15" t="n"/>
    </row>
    <row r="16">
      <c r="A16" s="15" t="inlineStr">
        <is>
          <t>deal_institute</t>
        </is>
      </c>
      <c r="B16" s="15" t="inlineStr">
        <is>
          <t>string</t>
        </is>
      </c>
      <c r="C16" s="15" t="inlineStr">
        <is>
          <t>处理机构</t>
        </is>
      </c>
      <c r="D16" s="15" t="n"/>
      <c r="E16" s="15" t="n"/>
      <c r="F16" s="15" t="n"/>
      <c r="G16" s="15" t="n"/>
    </row>
    <row r="17">
      <c r="A17" s="15" t="inlineStr">
        <is>
          <t>address</t>
        </is>
      </c>
      <c r="B17" s="15" t="inlineStr">
        <is>
          <t>string</t>
        </is>
      </c>
      <c r="C17" s="15" t="inlineStr">
        <is>
          <t>违法地址</t>
        </is>
      </c>
      <c r="D17" s="15" t="n"/>
      <c r="E17" s="15" t="n"/>
      <c r="F17" s="15" t="n"/>
      <c r="G17" s="15" t="n"/>
    </row>
    <row r="18">
      <c r="A18" s="15" t="inlineStr">
        <is>
          <t>jkbj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bj1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create_time</t>
        </is>
      </c>
      <c r="B20" s="15" t="inlineStr">
        <is>
          <t>string</t>
        </is>
      </c>
      <c r="C20" s="15" t="inlineStr">
        <is>
          <t>创建时间(yyyy-MM-dd HH:mm:ss)</t>
        </is>
      </c>
      <c r="D20" s="15" t="n"/>
      <c r="E20" s="15" t="n"/>
      <c r="F20" s="15" t="n"/>
      <c r="G20" s="15" t="n"/>
    </row>
    <row r="21">
      <c r="A21" s="15" t="inlineStr">
        <is>
          <t>last_upd_time</t>
        </is>
      </c>
      <c r="B21" s="15" t="inlineStr">
        <is>
          <t>string</t>
        </is>
      </c>
      <c r="C21" s="15" t="inlineStr">
        <is>
          <t>修改时间(yyyy-MM-dd HH:mm:ss)</t>
        </is>
      </c>
      <c r="D21" s="15" t="n"/>
      <c r="E21" s="15" t="n"/>
      <c r="F21" s="15" t="n"/>
      <c r="G21" s="15" t="n"/>
    </row>
  </sheetData>
  <mergeCells count="1">
    <mergeCell ref="C1:G2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ods_dsc_da018_tab1010201_other_valid_old_jh_yiw_dd_f</t>
        </is>
      </c>
      <c r="C1" s="25" t="n"/>
      <c r="D1" s="15" t="n"/>
      <c r="E1" s="15" t="n"/>
      <c r="F1" s="15" t="n"/>
      <c r="G1" s="15" t="n"/>
      <c r="H1" s="16">
        <f>HYPERLINK("#'目录'!E10", "返回")</f>
        <v/>
      </c>
    </row>
    <row customHeight="1" ht="16.5" r="2" s="17">
      <c r="A2" s="23" t="inlineStr">
        <is>
          <t>模型描述</t>
        </is>
      </c>
      <c r="B2" s="24" t="inlineStr">
        <is>
          <t>信访件其他信息(省统一投诉举报平台)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信访件id</t>
        </is>
      </c>
      <c r="D4" s="15" t="n"/>
      <c r="E4" s="15" t="n"/>
      <c r="F4" s="15" t="n"/>
      <c r="G4" s="15" t="n"/>
    </row>
    <row r="5">
      <c r="A5" s="15" t="inlineStr">
        <is>
          <t>nrfl</t>
        </is>
      </c>
      <c r="B5" s="15" t="inlineStr">
        <is>
          <t>string</t>
        </is>
      </c>
      <c r="C5" s="15" t="inlineStr">
        <is>
          <t>内容分类</t>
        </is>
      </c>
      <c r="D5" s="15" t="n"/>
      <c r="E5" s="15" t="n"/>
      <c r="F5" s="15" t="n"/>
      <c r="G5" s="15" t="n"/>
    </row>
    <row r="6">
      <c r="A6" s="15" t="inlineStr">
        <is>
          <t>signkey</t>
        </is>
      </c>
      <c r="B6" s="15" t="inlineStr">
        <is>
          <t>string</t>
        </is>
      </c>
      <c r="C6" s="15" t="inlineStr">
        <is>
          <t>签名证书公钥</t>
        </is>
      </c>
      <c r="D6" s="15" t="n"/>
      <c r="E6" s="15" t="n"/>
      <c r="F6" s="15" t="n"/>
      <c r="G6" s="15" t="n"/>
    </row>
    <row r="7">
      <c r="A7" s="15" t="inlineStr">
        <is>
          <t>sjly</t>
        </is>
      </c>
      <c r="B7" s="15" t="inlineStr">
        <is>
          <t>string</t>
        </is>
      </c>
      <c r="C7" s="15" t="inlineStr">
        <is>
          <t>数据来源</t>
        </is>
      </c>
      <c r="D7" s="15" t="n"/>
      <c r="E7" s="15" t="n"/>
      <c r="F7" s="15" t="n"/>
      <c r="G7" s="15" t="n"/>
    </row>
    <row r="8">
      <c r="A8" s="15" t="inlineStr">
        <is>
          <t>dsc_city</t>
        </is>
      </c>
      <c r="B8" s="15" t="inlineStr">
        <is>
          <t>string</t>
        </is>
      </c>
      <c r="C8" s="15" t="inlineStr">
        <is>
          <t>没注释</t>
        </is>
      </c>
      <c r="D8" s="15" t="n"/>
      <c r="E8" s="15" t="n"/>
      <c r="F8" s="15" t="n"/>
      <c r="G8" s="15" t="n"/>
    </row>
    <row r="9">
      <c r="A9" s="15" t="inlineStr">
        <is>
          <t>dsc_adm_region</t>
        </is>
      </c>
      <c r="B9" s="15" t="inlineStr">
        <is>
          <t>string</t>
        </is>
      </c>
      <c r="C9" s="15" t="inlineStr">
        <is>
          <t>没注释</t>
        </is>
      </c>
      <c r="D9" s="15" t="n"/>
      <c r="E9" s="15" t="n"/>
      <c r="F9" s="15" t="n"/>
      <c r="G9" s="15" t="n"/>
    </row>
    <row r="10">
      <c r="A10" s="15" t="inlineStr">
        <is>
          <t>dsc_sydep_code</t>
        </is>
      </c>
      <c r="B10" s="15" t="inlineStr">
        <is>
          <t>string</t>
        </is>
      </c>
      <c r="C10" s="15" t="inlineStr">
        <is>
          <t>没注释(数源单位code)</t>
        </is>
      </c>
      <c r="D10" s="15" t="n"/>
      <c r="E10" s="15" t="n"/>
      <c r="F10" s="15" t="n"/>
      <c r="G10" s="15" t="n"/>
    </row>
    <row r="11">
      <c r="A11" s="15" t="inlineStr">
        <is>
          <t>dsc_sydep_name</t>
        </is>
      </c>
      <c r="B11" s="15" t="inlineStr">
        <is>
          <t>string</t>
        </is>
      </c>
      <c r="C11" s="15" t="inlineStr">
        <is>
          <t>没注释(数源单位name)</t>
        </is>
      </c>
      <c r="D11" s="15" t="n"/>
      <c r="E11" s="15" t="n"/>
      <c r="F11" s="15" t="n"/>
      <c r="G11" s="15" t="n"/>
    </row>
    <row r="12">
      <c r="A12" s="15" t="inlineStr">
        <is>
          <t>dsc_sydep_sys</t>
        </is>
      </c>
      <c r="B12" s="15" t="inlineStr">
        <is>
          <t>string</t>
        </is>
      </c>
      <c r="C12" s="15" t="inlineStr">
        <is>
          <t>没注释</t>
        </is>
      </c>
      <c r="D12" s="15" t="n"/>
      <c r="E12" s="15" t="n"/>
      <c r="F12" s="15" t="n"/>
      <c r="G12" s="15" t="n"/>
    </row>
    <row r="13">
      <c r="A13" s="15" t="inlineStr">
        <is>
          <t>dsc_sydep_tblname</t>
        </is>
      </c>
      <c r="B13" s="15" t="inlineStr">
        <is>
          <t>string</t>
        </is>
      </c>
      <c r="C13" s="15" t="inlineStr">
        <is>
          <t>没注释(数源表名)</t>
        </is>
      </c>
      <c r="D13" s="15" t="n"/>
      <c r="E13" s="15" t="n"/>
      <c r="F13" s="15" t="n"/>
      <c r="G13" s="15" t="n"/>
    </row>
    <row r="14">
      <c r="A14" s="15" t="inlineStr">
        <is>
          <t>dsc_biz_record_id</t>
        </is>
      </c>
      <c r="B14" s="15" t="inlineStr">
        <is>
          <t>string</t>
        </is>
      </c>
      <c r="C14" s="15" t="inlineStr">
        <is>
          <t>没注释(记录id)</t>
        </is>
      </c>
      <c r="D14" s="15" t="n"/>
      <c r="E14" s="15" t="n"/>
      <c r="F14" s="15" t="n"/>
      <c r="G14" s="15" t="n"/>
    </row>
    <row r="15">
      <c r="A15" s="15" t="inlineStr">
        <is>
          <t>dsc_biz_operation</t>
        </is>
      </c>
      <c r="B15" s="15" t="inlineStr">
        <is>
          <t>string</t>
        </is>
      </c>
      <c r="C15" s="15" t="inlineStr">
        <is>
          <t>没注释(操作)</t>
        </is>
      </c>
      <c r="D15" s="15" t="n"/>
      <c r="E15" s="15" t="n"/>
      <c r="F15" s="15" t="n"/>
      <c r="G15" s="15" t="n"/>
    </row>
    <row r="16">
      <c r="A16" s="15" t="inlineStr">
        <is>
          <t>dsc_biz_timestamp</t>
        </is>
      </c>
      <c r="B16" s="15" t="inlineStr">
        <is>
          <t>string</t>
        </is>
      </c>
      <c r="C16" s="15" t="inlineStr">
        <is>
          <t>没注释(时间)</t>
        </is>
      </c>
      <c r="D16" s="15" t="n"/>
      <c r="E16" s="15" t="n"/>
      <c r="F16" s="15" t="n"/>
      <c r="G16" s="15" t="n"/>
    </row>
    <row r="17">
      <c r="A17" s="15" t="inlineStr">
        <is>
          <t>dsc_datasr_tblname</t>
        </is>
      </c>
      <c r="B17" s="15" t="inlineStr">
        <is>
          <t>string</t>
        </is>
      </c>
      <c r="C17" s="15" t="inlineStr">
        <is>
          <t>没注释</t>
        </is>
      </c>
      <c r="D17" s="15" t="n"/>
      <c r="E17" s="15" t="n"/>
      <c r="F17" s="15" t="n"/>
      <c r="G17" s="15" t="n"/>
    </row>
    <row r="18">
      <c r="A18" s="15" t="inlineStr">
        <is>
          <t>dsc_hash_unique</t>
        </is>
      </c>
      <c r="B18" s="15" t="inlineStr">
        <is>
          <t>string</t>
        </is>
      </c>
      <c r="C18" s="15" t="inlineStr">
        <is>
          <t>没注释(哈希唯一值)</t>
        </is>
      </c>
      <c r="D18" s="15" t="n"/>
      <c r="E18" s="15" t="n"/>
      <c r="F18" s="15" t="n"/>
      <c r="G18" s="15" t="n"/>
    </row>
    <row r="19">
      <c r="A19" s="15" t="inlineStr">
        <is>
          <t>dsc_clean_timestamp</t>
        </is>
      </c>
      <c r="B19" s="15" t="inlineStr">
        <is>
          <t>string</t>
        </is>
      </c>
      <c r="C19" s="15" t="inlineStr">
        <is>
          <t>没注释</t>
        </is>
      </c>
      <c r="D19" s="15" t="n"/>
      <c r="E19" s="15" t="n"/>
      <c r="F19" s="15" t="n"/>
      <c r="G19" s="15" t="n"/>
    </row>
    <row r="20">
      <c r="A20" s="15" t="inlineStr">
        <is>
          <t>dsc_dw_rksj</t>
        </is>
      </c>
      <c r="B20" s="15" t="inlineStr">
        <is>
          <t>string</t>
        </is>
      </c>
      <c r="C20" s="15" t="inlineStr">
        <is>
          <t>没注释(入库时间)</t>
        </is>
      </c>
      <c r="D20" s="15" t="n"/>
      <c r="E20" s="15" t="n"/>
      <c r="F20" s="15" t="n"/>
      <c r="G20" s="15" t="n"/>
    </row>
    <row r="21">
      <c r="A21" s="15" t="inlineStr">
        <is>
          <t>create_time</t>
        </is>
      </c>
      <c r="B21" s="15" t="inlineStr">
        <is>
          <t>string</t>
        </is>
      </c>
      <c r="C21" s="15" t="inlineStr">
        <is>
          <t>创建时间</t>
        </is>
      </c>
      <c r="D21" s="15" t="n"/>
      <c r="E21" s="15" t="n"/>
      <c r="F21" s="15" t="n"/>
      <c r="G21" s="15" t="n"/>
    </row>
    <row r="22">
      <c r="A22" s="15" t="inlineStr">
        <is>
          <t>last_upd_time</t>
        </is>
      </c>
      <c r="B22" s="15" t="inlineStr">
        <is>
          <t>string</t>
        </is>
      </c>
      <c r="C22" s="15" t="inlineStr">
        <is>
          <t>更新时间</t>
        </is>
      </c>
      <c r="D22" s="15" t="n"/>
      <c r="E22" s="15" t="n"/>
      <c r="F22" s="15" t="n"/>
      <c r="G22" s="15" t="n"/>
    </row>
  </sheetData>
  <mergeCells count="1">
    <mergeCell ref="C1:G2"/>
  </mergeCells>
  <pageMargins bottom="1" footer="0.5" header="0.5" left="0.75" right="0.75" top="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ods_yw_qyajxx_dd_f</t>
        </is>
      </c>
      <c r="C1" s="25" t="n"/>
      <c r="D1" s="15" t="n"/>
      <c r="E1" s="15" t="n"/>
      <c r="F1" s="15" t="n"/>
      <c r="G1" s="15" t="n"/>
      <c r="H1" s="16">
        <f>HYPERLINK("#'目录'!E109", "返回")</f>
        <v/>
      </c>
    </row>
    <row customHeight="1" ht="16.5" r="2" s="17">
      <c r="A2" s="23" t="inlineStr">
        <is>
          <t>模型描述</t>
        </is>
      </c>
      <c r="B2" s="24" t="inlineStr">
        <is>
          <t>法院_（企业、其他组织）法院案件信息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c_id</t>
        </is>
      </c>
      <c r="B5" s="15" t="inlineStr">
        <is>
          <t>string</t>
        </is>
      </c>
      <c r="C5" s="15" t="inlineStr"/>
      <c r="D5" s="15" t="n"/>
      <c r="E5" s="15" t="n"/>
      <c r="F5" s="15" t="n"/>
      <c r="G5" s="15" t="n"/>
    </row>
    <row r="6">
      <c r="A6" s="15" t="inlineStr">
        <is>
          <t>baseid</t>
        </is>
      </c>
      <c r="B6" s="15" t="inlineStr">
        <is>
          <t>string</t>
        </is>
      </c>
      <c r="C6" s="15" t="inlineStr"/>
      <c r="D6" s="15" t="n"/>
      <c r="E6" s="15" t="n"/>
      <c r="F6" s="15" t="n"/>
      <c r="G6" s="15" t="n"/>
    </row>
    <row r="7">
      <c r="A7" s="15" t="inlineStr">
        <is>
          <t>sbbm</t>
        </is>
      </c>
      <c r="B7" s="15" t="inlineStr">
        <is>
          <t>string</t>
        </is>
      </c>
      <c r="C7" s="15" t="inlineStr">
        <is>
          <t>上报部门</t>
        </is>
      </c>
      <c r="D7" s="15" t="n"/>
      <c r="E7" s="15" t="n"/>
      <c r="F7" s="15" t="n"/>
      <c r="G7" s="15" t="n"/>
    </row>
    <row r="8">
      <c r="A8" s="15" t="inlineStr">
        <is>
          <t>rksj</t>
        </is>
      </c>
      <c r="B8" s="15" t="inlineStr">
        <is>
          <t>string</t>
        </is>
      </c>
      <c r="C8" s="15" t="inlineStr">
        <is>
          <t>入库时间</t>
        </is>
      </c>
      <c r="D8" s="15" t="n"/>
      <c r="E8" s="15" t="n"/>
      <c r="F8" s="15" t="n"/>
      <c r="G8" s="15" t="n"/>
    </row>
    <row r="9">
      <c r="A9" s="15" t="inlineStr">
        <is>
          <t>zzjgdm</t>
        </is>
      </c>
      <c r="B9" s="15" t="inlineStr">
        <is>
          <t>string</t>
        </is>
      </c>
      <c r="C9" s="15" t="inlineStr">
        <is>
          <t>组织机构代码</t>
        </is>
      </c>
      <c r="D9" s="15" t="n"/>
      <c r="E9" s="15" t="n"/>
      <c r="F9" s="15" t="n"/>
      <c r="G9" s="15" t="n"/>
    </row>
    <row r="10">
      <c r="A10" s="15" t="inlineStr">
        <is>
          <t>qymc</t>
        </is>
      </c>
      <c r="B10" s="15" t="inlineStr">
        <is>
          <t>string</t>
        </is>
      </c>
      <c r="C10" s="15" t="inlineStr">
        <is>
          <t>企业名称</t>
        </is>
      </c>
      <c r="D10" s="15" t="n"/>
      <c r="E10" s="15" t="n"/>
      <c r="F10" s="15" t="n"/>
      <c r="G10" s="15" t="n"/>
    </row>
    <row r="11">
      <c r="A11" s="15" t="inlineStr">
        <is>
          <t>qyzch</t>
        </is>
      </c>
      <c r="B11" s="15" t="inlineStr">
        <is>
          <t>string</t>
        </is>
      </c>
      <c r="C11" s="15" t="inlineStr">
        <is>
          <t>企业注册号</t>
        </is>
      </c>
      <c r="D11" s="15" t="n"/>
      <c r="E11" s="15" t="n"/>
      <c r="F11" s="15" t="n"/>
      <c r="G11" s="15" t="n"/>
    </row>
    <row r="12">
      <c r="A12" s="15" t="inlineStr">
        <is>
          <t>sjbdsj</t>
        </is>
      </c>
      <c r="B12" s="15" t="inlineStr">
        <is>
          <t>string</t>
        </is>
      </c>
      <c r="C12" s="15" t="inlineStr">
        <is>
          <t>数据比对时间</t>
        </is>
      </c>
      <c r="D12" s="15" t="n"/>
      <c r="E12" s="15" t="n"/>
      <c r="F12" s="15" t="n"/>
      <c r="G12" s="15" t="n"/>
    </row>
    <row r="13">
      <c r="A13" s="15" t="inlineStr">
        <is>
          <t>ajdm</t>
        </is>
      </c>
      <c r="B13" s="15" t="inlineStr">
        <is>
          <t>string</t>
        </is>
      </c>
      <c r="C13" s="15" t="inlineStr">
        <is>
          <t>案件代码</t>
        </is>
      </c>
      <c r="D13" s="15" t="n"/>
      <c r="E13" s="15" t="n"/>
      <c r="F13" s="15" t="n"/>
      <c r="G13" s="15" t="n"/>
    </row>
    <row r="14">
      <c r="A14" s="15" t="inlineStr">
        <is>
          <t>dsrxh</t>
        </is>
      </c>
      <c r="B14" s="15" t="inlineStr">
        <is>
          <t>string</t>
        </is>
      </c>
      <c r="C14" s="15" t="inlineStr">
        <is>
          <t>当事人序号</t>
        </is>
      </c>
      <c r="D14" s="15" t="n"/>
      <c r="E14" s="15" t="n"/>
      <c r="F14" s="15" t="n"/>
      <c r="G14" s="15" t="n"/>
    </row>
    <row r="15">
      <c r="A15" s="15" t="inlineStr">
        <is>
          <t>ah</t>
        </is>
      </c>
      <c r="B15" s="15" t="inlineStr">
        <is>
          <t>string</t>
        </is>
      </c>
      <c r="C15" s="15" t="inlineStr">
        <is>
          <t>案号</t>
        </is>
      </c>
      <c r="D15" s="15" t="n"/>
      <c r="E15" s="15" t="n"/>
      <c r="F15" s="15" t="n"/>
      <c r="G15" s="15" t="n"/>
    </row>
    <row r="16">
      <c r="A16" s="15" t="inlineStr">
        <is>
          <t>fy</t>
        </is>
      </c>
      <c r="B16" s="15" t="inlineStr">
        <is>
          <t>string</t>
        </is>
      </c>
      <c r="C16" s="15" t="inlineStr">
        <is>
          <t>法院</t>
        </is>
      </c>
      <c r="D16" s="15" t="n"/>
      <c r="E16" s="15" t="n"/>
      <c r="F16" s="15" t="n"/>
      <c r="G16" s="15" t="n"/>
    </row>
    <row r="17">
      <c r="A17" s="15" t="inlineStr">
        <is>
          <t>dsrlx</t>
        </is>
      </c>
      <c r="B17" s="15" t="inlineStr">
        <is>
          <t>string</t>
        </is>
      </c>
      <c r="C17" s="15" t="inlineStr">
        <is>
          <t>当事人类型</t>
        </is>
      </c>
      <c r="D17" s="15" t="n"/>
      <c r="E17" s="15" t="n"/>
      <c r="F17" s="15" t="n"/>
      <c r="G17" s="15" t="n"/>
    </row>
    <row r="18">
      <c r="A18" s="15" t="inlineStr">
        <is>
          <t>ssdw</t>
        </is>
      </c>
      <c r="B18" s="15" t="inlineStr">
        <is>
          <t>string</t>
        </is>
      </c>
      <c r="C18" s="15" t="inlineStr">
        <is>
          <t>诉讼地位</t>
        </is>
      </c>
      <c r="D18" s="15" t="n"/>
      <c r="E18" s="15" t="n"/>
      <c r="F18" s="15" t="n"/>
      <c r="G18" s="15" t="n"/>
    </row>
    <row r="19">
      <c r="A19" s="15" t="inlineStr">
        <is>
          <t>dsrmc</t>
        </is>
      </c>
      <c r="B19" s="15" t="inlineStr">
        <is>
          <t>string</t>
        </is>
      </c>
      <c r="C19" s="15" t="inlineStr">
        <is>
          <t>当事人名称</t>
        </is>
      </c>
      <c r="D19" s="15" t="n"/>
      <c r="E19" s="15" t="n"/>
      <c r="F19" s="15" t="n"/>
      <c r="G19" s="15" t="n"/>
    </row>
    <row r="20">
      <c r="A20" s="15" t="inlineStr">
        <is>
          <t>zjlx</t>
        </is>
      </c>
      <c r="B20" s="15" t="inlineStr">
        <is>
          <t>string</t>
        </is>
      </c>
      <c r="C20" s="15" t="inlineStr">
        <is>
          <t>证件类型</t>
        </is>
      </c>
      <c r="D20" s="15" t="n"/>
      <c r="E20" s="15" t="n"/>
      <c r="F20" s="15" t="n"/>
      <c r="G20" s="15" t="n"/>
    </row>
    <row r="21">
      <c r="A21" s="15" t="inlineStr">
        <is>
          <t>zjh</t>
        </is>
      </c>
      <c r="B21" s="15" t="inlineStr">
        <is>
          <t>string</t>
        </is>
      </c>
      <c r="C21" s="15" t="inlineStr">
        <is>
          <t>证件号</t>
        </is>
      </c>
      <c r="D21" s="15" t="n"/>
      <c r="E21" s="15" t="n"/>
      <c r="F21" s="15" t="n"/>
      <c r="G21" s="15" t="n"/>
    </row>
    <row r="22">
      <c r="A22" s="15" t="inlineStr">
        <is>
          <t>dwlx</t>
        </is>
      </c>
      <c r="B22" s="15" t="inlineStr">
        <is>
          <t>string</t>
        </is>
      </c>
      <c r="C22" s="15" t="inlineStr">
        <is>
          <t>单位类型</t>
        </is>
      </c>
      <c r="D22" s="15" t="n"/>
      <c r="E22" s="15" t="n"/>
      <c r="F22" s="15" t="n"/>
      <c r="G22" s="15" t="n"/>
    </row>
    <row r="23">
      <c r="A23" s="15" t="inlineStr">
        <is>
          <t>dz</t>
        </is>
      </c>
      <c r="B23" s="15" t="inlineStr">
        <is>
          <t>string</t>
        </is>
      </c>
      <c r="C23" s="15" t="inlineStr">
        <is>
          <t>地址</t>
        </is>
      </c>
      <c r="D23" s="15" t="n"/>
      <c r="E23" s="15" t="n"/>
      <c r="F23" s="15" t="n"/>
      <c r="G23" s="15" t="n"/>
    </row>
    <row r="24">
      <c r="A24" s="15" t="inlineStr">
        <is>
          <t>lxdh</t>
        </is>
      </c>
      <c r="B24" s="15" t="inlineStr">
        <is>
          <t>string</t>
        </is>
      </c>
      <c r="C24" s="15" t="inlineStr">
        <is>
          <t>联系电话</t>
        </is>
      </c>
      <c r="D24" s="15" t="n"/>
      <c r="E24" s="15" t="n"/>
      <c r="F24" s="15" t="n"/>
      <c r="G24" s="15" t="n"/>
    </row>
    <row r="25">
      <c r="A25" s="15" t="inlineStr">
        <is>
          <t>xb</t>
        </is>
      </c>
      <c r="B25" s="15" t="inlineStr">
        <is>
          <t>string</t>
        </is>
      </c>
      <c r="C25" s="15" t="inlineStr">
        <is>
          <t>性别</t>
        </is>
      </c>
      <c r="D25" s="15" t="n"/>
      <c r="E25" s="15" t="n"/>
      <c r="F25" s="15" t="n"/>
      <c r="G25" s="15" t="n"/>
    </row>
    <row r="26">
      <c r="A26" s="15" t="inlineStr">
        <is>
          <t>csrq</t>
        </is>
      </c>
      <c r="B26" s="15" t="inlineStr">
        <is>
          <t>string</t>
        </is>
      </c>
      <c r="C26" s="15" t="inlineStr">
        <is>
          <t>出生日期</t>
        </is>
      </c>
      <c r="D26" s="15" t="n"/>
      <c r="E26" s="15" t="n"/>
      <c r="F26" s="15" t="n"/>
      <c r="G26" s="15" t="n"/>
    </row>
    <row r="27">
      <c r="A27" s="15" t="inlineStr">
        <is>
          <t>gj</t>
        </is>
      </c>
      <c r="B27" s="15" t="inlineStr">
        <is>
          <t>string</t>
        </is>
      </c>
      <c r="C27" s="15" t="inlineStr">
        <is>
          <t>国籍</t>
        </is>
      </c>
      <c r="D27" s="15" t="n"/>
      <c r="E27" s="15" t="n"/>
      <c r="F27" s="15" t="n"/>
      <c r="G27" s="15" t="n"/>
    </row>
    <row r="28">
      <c r="A28" s="15" t="inlineStr">
        <is>
          <t>mz</t>
        </is>
      </c>
      <c r="B28" s="15" t="inlineStr">
        <is>
          <t>string</t>
        </is>
      </c>
      <c r="C28" s="15" t="inlineStr">
        <is>
          <t>民族</t>
        </is>
      </c>
      <c r="D28" s="15" t="n"/>
      <c r="E28" s="15" t="n"/>
      <c r="F28" s="15" t="n"/>
      <c r="G28" s="15" t="n"/>
    </row>
    <row r="29">
      <c r="A29" s="15" t="inlineStr">
        <is>
          <t>whcd</t>
        </is>
      </c>
      <c r="B29" s="15" t="inlineStr">
        <is>
          <t>string</t>
        </is>
      </c>
      <c r="C29" s="15" t="inlineStr">
        <is>
          <t>文化程度</t>
        </is>
      </c>
      <c r="D29" s="15" t="n"/>
      <c r="E29" s="15" t="n"/>
      <c r="F29" s="15" t="n"/>
      <c r="G29" s="15" t="n"/>
    </row>
    <row r="30">
      <c r="A30" s="15" t="inlineStr">
        <is>
          <t>zy</t>
        </is>
      </c>
      <c r="B30" s="15" t="inlineStr">
        <is>
          <t>string</t>
        </is>
      </c>
      <c r="C30" s="15" t="inlineStr">
        <is>
          <t>职业</t>
        </is>
      </c>
      <c r="D30" s="15" t="n"/>
      <c r="E30" s="15" t="n"/>
      <c r="F30" s="15" t="n"/>
      <c r="G30" s="15" t="n"/>
    </row>
    <row r="31">
      <c r="A31" s="15" t="inlineStr">
        <is>
          <t>fddbrxm</t>
        </is>
      </c>
      <c r="B31" s="15" t="inlineStr">
        <is>
          <t>string</t>
        </is>
      </c>
      <c r="C31" s="15" t="inlineStr">
        <is>
          <t>法定代表人姓名</t>
        </is>
      </c>
      <c r="D31" s="15" t="n"/>
      <c r="E31" s="15" t="n"/>
      <c r="F31" s="15" t="n"/>
      <c r="G31" s="15" t="n"/>
    </row>
    <row r="32">
      <c r="A32" s="15" t="inlineStr">
        <is>
          <t>frzjlx</t>
        </is>
      </c>
      <c r="B32" s="15" t="inlineStr">
        <is>
          <t>string</t>
        </is>
      </c>
      <c r="C32" s="15" t="inlineStr">
        <is>
          <t>法人证件类型</t>
        </is>
      </c>
      <c r="D32" s="15" t="n"/>
      <c r="E32" s="15" t="n"/>
      <c r="F32" s="15" t="n"/>
      <c r="G32" s="15" t="n"/>
    </row>
    <row r="33">
      <c r="A33" s="15" t="inlineStr">
        <is>
          <t>frzjh</t>
        </is>
      </c>
      <c r="B33" s="15" t="inlineStr">
        <is>
          <t>string</t>
        </is>
      </c>
      <c r="C33" s="15" t="inlineStr">
        <is>
          <t>法人证件号</t>
        </is>
      </c>
      <c r="D33" s="15" t="n"/>
      <c r="E33" s="15" t="n"/>
      <c r="F33" s="15" t="n"/>
      <c r="G33" s="15" t="n"/>
    </row>
    <row r="34">
      <c r="A34" s="15" t="inlineStr">
        <is>
          <t>slzt</t>
        </is>
      </c>
      <c r="B34" s="15" t="inlineStr">
        <is>
          <t>string</t>
        </is>
      </c>
      <c r="C34" s="15" t="inlineStr">
        <is>
          <t>审理状态</t>
        </is>
      </c>
      <c r="D34" s="15" t="n"/>
      <c r="E34" s="15" t="n"/>
      <c r="F34" s="15" t="n"/>
      <c r="G34" s="15" t="n"/>
    </row>
    <row r="35">
      <c r="A35" s="15" t="inlineStr">
        <is>
          <t>larq</t>
        </is>
      </c>
      <c r="B35" s="15" t="inlineStr">
        <is>
          <t>string</t>
        </is>
      </c>
      <c r="C35" s="15" t="inlineStr">
        <is>
          <t>立案日期</t>
        </is>
      </c>
      <c r="D35" s="15" t="n"/>
      <c r="E35" s="15" t="n"/>
      <c r="F35" s="15" t="n"/>
      <c r="G35" s="15" t="n"/>
    </row>
    <row r="36">
      <c r="A36" s="15" t="inlineStr">
        <is>
          <t>cbdw</t>
        </is>
      </c>
      <c r="B36" s="15" t="inlineStr">
        <is>
          <t>string</t>
        </is>
      </c>
      <c r="C36" s="15" t="inlineStr">
        <is>
          <t>承办单位</t>
        </is>
      </c>
      <c r="D36" s="15" t="n"/>
      <c r="E36" s="15" t="n"/>
      <c r="F36" s="15" t="n"/>
      <c r="G36" s="15" t="n"/>
    </row>
    <row r="37">
      <c r="A37" s="15" t="inlineStr">
        <is>
          <t>cbr</t>
        </is>
      </c>
      <c r="B37" s="15" t="inlineStr">
        <is>
          <t>string</t>
        </is>
      </c>
      <c r="C37" s="15" t="inlineStr">
        <is>
          <t>承办人</t>
        </is>
      </c>
      <c r="D37" s="15" t="n"/>
      <c r="E37" s="15" t="n"/>
      <c r="F37" s="15" t="n"/>
      <c r="G37" s="15" t="n"/>
    </row>
    <row r="38">
      <c r="A38" s="15" t="inlineStr">
        <is>
          <t>jarq</t>
        </is>
      </c>
      <c r="B38" s="15" t="inlineStr">
        <is>
          <t>string</t>
        </is>
      </c>
      <c r="C38" s="15" t="inlineStr">
        <is>
          <t>结案日期</t>
        </is>
      </c>
      <c r="D38" s="15" t="n"/>
      <c r="E38" s="15" t="n"/>
      <c r="F38" s="15" t="n"/>
      <c r="G38" s="15" t="n"/>
    </row>
    <row r="39">
      <c r="A39" s="15" t="inlineStr">
        <is>
          <t>jafs</t>
        </is>
      </c>
      <c r="B39" s="15" t="inlineStr">
        <is>
          <t>string</t>
        </is>
      </c>
      <c r="C39" s="15" t="inlineStr">
        <is>
          <t>结案方式</t>
        </is>
      </c>
      <c r="D39" s="15" t="n"/>
      <c r="E39" s="15" t="n"/>
      <c r="F39" s="15" t="n"/>
      <c r="G39" s="15" t="n"/>
    </row>
    <row r="40">
      <c r="A40" s="15" t="inlineStr">
        <is>
          <t>pjsj</t>
        </is>
      </c>
      <c r="B40" s="15" t="inlineStr">
        <is>
          <t>string</t>
        </is>
      </c>
      <c r="C40" s="15" t="inlineStr">
        <is>
          <t>判决时间</t>
        </is>
      </c>
      <c r="D40" s="15" t="n"/>
      <c r="E40" s="15" t="n"/>
      <c r="F40" s="15" t="n"/>
      <c r="G40" s="15" t="n"/>
    </row>
    <row r="41">
      <c r="A41" s="15" t="inlineStr">
        <is>
          <t>pjjg</t>
        </is>
      </c>
      <c r="B41" s="15" t="inlineStr">
        <is>
          <t>string</t>
        </is>
      </c>
      <c r="C41" s="15" t="inlineStr">
        <is>
          <t>判决结果</t>
        </is>
      </c>
      <c r="D41" s="15" t="n"/>
      <c r="E41" s="15" t="n"/>
      <c r="F41" s="15" t="n"/>
      <c r="G41" s="15" t="n"/>
    </row>
    <row r="42">
      <c r="A42" s="15" t="inlineStr">
        <is>
          <t>sxrq</t>
        </is>
      </c>
      <c r="B42" s="15" t="inlineStr">
        <is>
          <t>string</t>
        </is>
      </c>
      <c r="C42" s="15" t="inlineStr">
        <is>
          <t>生效日期</t>
        </is>
      </c>
      <c r="D42" s="15" t="n"/>
      <c r="E42" s="15" t="n"/>
      <c r="F42" s="15" t="n"/>
      <c r="G42" s="15" t="n"/>
    </row>
    <row r="43">
      <c r="A43" s="15" t="inlineStr">
        <is>
          <t>ay</t>
        </is>
      </c>
      <c r="B43" s="15" t="inlineStr">
        <is>
          <t>string</t>
        </is>
      </c>
      <c r="C43" s="15" t="inlineStr">
        <is>
          <t>案由</t>
        </is>
      </c>
      <c r="D43" s="15" t="n"/>
      <c r="E43" s="15" t="n"/>
      <c r="F43" s="15" t="n"/>
      <c r="G43" s="15" t="n"/>
    </row>
    <row r="44">
      <c r="A44" s="15" t="inlineStr">
        <is>
          <t>gxsj</t>
        </is>
      </c>
      <c r="B44" s="15" t="inlineStr">
        <is>
          <t>string</t>
        </is>
      </c>
      <c r="C44" s="15" t="inlineStr">
        <is>
          <t>更新时间</t>
        </is>
      </c>
      <c r="D44" s="15" t="n"/>
      <c r="E44" s="15" t="n"/>
      <c r="F44" s="15" t="n"/>
      <c r="G44" s="15" t="n"/>
    </row>
    <row r="45">
      <c r="A45" s="15" t="inlineStr">
        <is>
          <t>create_time</t>
        </is>
      </c>
      <c r="B45" s="15" t="inlineStr">
        <is>
          <t>string</t>
        </is>
      </c>
      <c r="C45" s="15" t="inlineStr">
        <is>
          <t>创建时间</t>
        </is>
      </c>
      <c r="D45" s="15" t="n"/>
      <c r="E45" s="15" t="n"/>
      <c r="F45" s="15" t="n"/>
      <c r="G45" s="15" t="n"/>
    </row>
    <row r="46">
      <c r="A46" s="15" t="inlineStr">
        <is>
          <t>last_upd_time</t>
        </is>
      </c>
      <c r="B46" s="15" t="inlineStr">
        <is>
          <t>string</t>
        </is>
      </c>
      <c r="C46" s="15" t="inlineStr">
        <is>
          <t>更新时间</t>
        </is>
      </c>
      <c r="D46" s="15" t="n"/>
      <c r="E46" s="15" t="n"/>
      <c r="F46" s="15" t="n"/>
      <c r="G46" s="15" t="n"/>
    </row>
  </sheetData>
  <mergeCells count="1">
    <mergeCell ref="C1:G2"/>
  </mergeCells>
  <pageMargins bottom="1" footer="0.5" header="0.5" left="0.75" right="0.75" top="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ods_yw_qybldkss_dd_f</t>
        </is>
      </c>
      <c r="C1" s="25" t="n"/>
      <c r="D1" s="15" t="n"/>
      <c r="E1" s="15" t="n"/>
      <c r="F1" s="15" t="n"/>
      <c r="G1" s="15" t="n"/>
      <c r="H1" s="16">
        <f>HYPERLINK("#'目录'!E110", "返回")</f>
        <v/>
      </c>
    </row>
    <row customHeight="1" ht="16.5" r="2" s="17">
      <c r="A2" s="23" t="inlineStr">
        <is>
          <t>模型描述</t>
        </is>
      </c>
      <c r="B2" s="24" t="inlineStr">
        <is>
          <t>企业不良贷款信息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baseid</t>
        </is>
      </c>
      <c r="B5" s="15" t="inlineStr">
        <is>
          <t>string</t>
        </is>
      </c>
      <c r="C5" s="15" t="inlineStr">
        <is>
          <t>唯一识别码</t>
        </is>
      </c>
      <c r="D5" s="15" t="n"/>
      <c r="E5" s="15" t="n"/>
      <c r="F5" s="15" t="n"/>
      <c r="G5" s="15" t="n"/>
    </row>
    <row r="6">
      <c r="A6" s="15" t="inlineStr">
        <is>
          <t>dkhht</t>
        </is>
      </c>
      <c r="B6" s="15" t="inlineStr">
        <is>
          <t>string</t>
        </is>
      </c>
      <c r="C6" s="15" t="inlineStr">
        <is>
          <t>贷款合同号</t>
        </is>
      </c>
      <c r="D6" s="15" t="n"/>
      <c r="E6" s="15" t="n"/>
      <c r="F6" s="15" t="n"/>
      <c r="G6" s="15" t="n"/>
    </row>
    <row r="7">
      <c r="A7" s="15" t="inlineStr">
        <is>
          <t>dkhtje</t>
        </is>
      </c>
      <c r="B7" s="15" t="inlineStr">
        <is>
          <t>string</t>
        </is>
      </c>
      <c r="C7" s="15" t="inlineStr">
        <is>
          <t>贷款合同金额</t>
        </is>
      </c>
      <c r="D7" s="15" t="n"/>
      <c r="E7" s="15" t="n"/>
      <c r="F7" s="15" t="n"/>
      <c r="G7" s="15" t="n"/>
    </row>
    <row r="8">
      <c r="A8" s="15" t="inlineStr">
        <is>
          <t>dkrq</t>
        </is>
      </c>
      <c r="B8" s="15" t="inlineStr">
        <is>
          <t>string</t>
        </is>
      </c>
      <c r="C8" s="15" t="inlineStr">
        <is>
          <t>贷款日期</t>
        </is>
      </c>
      <c r="D8" s="15" t="n"/>
      <c r="E8" s="15" t="n"/>
      <c r="F8" s="15" t="n"/>
      <c r="G8" s="15" t="n"/>
    </row>
    <row r="9">
      <c r="A9" s="15" t="inlineStr">
        <is>
          <t>sbbm</t>
        </is>
      </c>
      <c r="B9" s="15" t="inlineStr">
        <is>
          <t>string</t>
        </is>
      </c>
      <c r="C9" s="15" t="inlineStr">
        <is>
          <t>上报部门</t>
        </is>
      </c>
      <c r="D9" s="15" t="n"/>
      <c r="E9" s="15" t="n"/>
      <c r="F9" s="15" t="n"/>
      <c r="G9" s="15" t="n"/>
    </row>
    <row r="10">
      <c r="A10" s="15" t="inlineStr">
        <is>
          <t>sjbdsj</t>
        </is>
      </c>
      <c r="B10" s="15" t="inlineStr">
        <is>
          <t>string</t>
        </is>
      </c>
      <c r="C10" s="15" t="inlineStr">
        <is>
          <t>数据比对时间</t>
        </is>
      </c>
      <c r="D10" s="15" t="n"/>
      <c r="E10" s="15" t="n"/>
      <c r="F10" s="15" t="n"/>
      <c r="G10" s="15" t="n"/>
    </row>
    <row r="11">
      <c r="A11" s="15" t="inlineStr">
        <is>
          <t>nbxh</t>
        </is>
      </c>
      <c r="B11" s="15" t="inlineStr">
        <is>
          <t>string</t>
        </is>
      </c>
      <c r="C11" s="15" t="inlineStr">
        <is>
          <t>内部序号</t>
        </is>
      </c>
      <c r="D11" s="15" t="n"/>
      <c r="E11" s="15" t="n"/>
      <c r="F11" s="15" t="n"/>
      <c r="G11" s="15" t="n"/>
    </row>
    <row r="12">
      <c r="A12" s="15" t="inlineStr">
        <is>
          <t>rksj</t>
        </is>
      </c>
      <c r="B12" s="15" t="inlineStr">
        <is>
          <t>string</t>
        </is>
      </c>
      <c r="C12" s="15" t="inlineStr">
        <is>
          <t>入库时间</t>
        </is>
      </c>
      <c r="D12" s="15" t="n"/>
      <c r="E12" s="15" t="n"/>
      <c r="F12" s="15" t="n"/>
      <c r="G12" s="15" t="n"/>
    </row>
    <row r="13">
      <c r="A13" s="15" t="inlineStr">
        <is>
          <t>c_id</t>
        </is>
      </c>
      <c r="B13" s="15" t="inlineStr">
        <is>
          <t>string</t>
        </is>
      </c>
      <c r="C13" s="15" t="inlineStr"/>
      <c r="D13" s="15" t="n"/>
      <c r="E13" s="15" t="n"/>
      <c r="F13" s="15" t="n"/>
      <c r="G13" s="15" t="n"/>
    </row>
    <row r="14">
      <c r="A14" s="15" t="inlineStr">
        <is>
          <t>qyzch</t>
        </is>
      </c>
      <c r="B14" s="15" t="inlineStr">
        <is>
          <t>string</t>
        </is>
      </c>
      <c r="C14" s="15" t="inlineStr">
        <is>
          <t>企业注册号</t>
        </is>
      </c>
      <c r="D14" s="15" t="n"/>
      <c r="E14" s="15" t="n"/>
      <c r="F14" s="15" t="n"/>
      <c r="G14" s="15" t="n"/>
    </row>
    <row r="15">
      <c r="A15" s="15" t="inlineStr">
        <is>
          <t>zzjgdm</t>
        </is>
      </c>
      <c r="B15" s="15" t="inlineStr">
        <is>
          <t>string</t>
        </is>
      </c>
      <c r="C15" s="15" t="inlineStr">
        <is>
          <t>组织机构代码</t>
        </is>
      </c>
      <c r="D15" s="15" t="n"/>
      <c r="E15" s="15" t="n"/>
      <c r="F15" s="15" t="n"/>
      <c r="G15" s="15" t="n"/>
    </row>
    <row r="16">
      <c r="A16" s="15" t="inlineStr">
        <is>
          <t>qymc</t>
        </is>
      </c>
      <c r="B16" s="15" t="inlineStr">
        <is>
          <t>string</t>
        </is>
      </c>
      <c r="C16" s="15" t="inlineStr">
        <is>
          <t>企业名称</t>
        </is>
      </c>
      <c r="D16" s="15" t="n"/>
      <c r="E16" s="15" t="n"/>
      <c r="F16" s="15" t="n"/>
      <c r="G16" s="15" t="n"/>
    </row>
    <row r="17">
      <c r="A17" s="15" t="inlineStr">
        <is>
          <t>tyshxydm</t>
        </is>
      </c>
      <c r="B17" s="15" t="inlineStr">
        <is>
          <t>string</t>
        </is>
      </c>
      <c r="C17" s="15" t="inlineStr">
        <is>
          <t>统一社会信用代码</t>
        </is>
      </c>
      <c r="D17" s="15" t="n"/>
      <c r="E17" s="15" t="n"/>
      <c r="F17" s="15" t="n"/>
      <c r="G17" s="15" t="n"/>
    </row>
    <row r="18">
      <c r="A18" s="15" t="inlineStr">
        <is>
          <t>ywfsdjrjg</t>
        </is>
      </c>
      <c r="B18" s="15" t="inlineStr">
        <is>
          <t>string</t>
        </is>
      </c>
      <c r="C18" s="15" t="inlineStr">
        <is>
          <t>业务发生地金融机构</t>
        </is>
      </c>
      <c r="D18" s="15" t="n"/>
      <c r="E18" s="15" t="n"/>
      <c r="F18" s="15" t="n"/>
      <c r="G18" s="15" t="n"/>
    </row>
    <row r="19">
      <c r="A19" s="15" t="inlineStr">
        <is>
          <t>htyxzt</t>
        </is>
      </c>
      <c r="B19" s="15" t="inlineStr">
        <is>
          <t>string</t>
        </is>
      </c>
      <c r="C19" s="15" t="inlineStr">
        <is>
          <t>合同有效状态（是/否）</t>
        </is>
      </c>
      <c r="D19" s="15" t="n"/>
      <c r="E19" s="15" t="n"/>
      <c r="F19" s="15" t="n"/>
      <c r="G19" s="15" t="n"/>
    </row>
    <row r="20">
      <c r="A20" s="15" t="inlineStr">
        <is>
          <t>dqr</t>
        </is>
      </c>
      <c r="B20" s="15" t="inlineStr">
        <is>
          <t>string</t>
        </is>
      </c>
      <c r="C20" s="15" t="inlineStr">
        <is>
          <t>到期日</t>
        </is>
      </c>
      <c r="D20" s="15" t="n"/>
      <c r="E20" s="15" t="n"/>
      <c r="F20" s="15" t="n"/>
      <c r="G20" s="15" t="n"/>
    </row>
    <row r="21">
      <c r="A21" s="15" t="inlineStr">
        <is>
          <t>dkye</t>
        </is>
      </c>
      <c r="B21" s="15" t="inlineStr">
        <is>
          <t>string</t>
        </is>
      </c>
      <c r="C21" s="15" t="inlineStr">
        <is>
          <t>贷款金额</t>
        </is>
      </c>
      <c r="D21" s="15" t="n"/>
      <c r="E21" s="15" t="n"/>
      <c r="F21" s="15" t="n"/>
      <c r="G21" s="15" t="n"/>
    </row>
    <row r="22">
      <c r="A22" s="15" t="inlineStr">
        <is>
          <t>dbfs</t>
        </is>
      </c>
      <c r="B22" s="15" t="inlineStr">
        <is>
          <t>string</t>
        </is>
      </c>
      <c r="C22" s="15" t="inlineStr">
        <is>
          <t>担保方式</t>
        </is>
      </c>
      <c r="D22" s="15" t="n"/>
      <c r="E22" s="15" t="n"/>
      <c r="F22" s="15" t="n"/>
      <c r="G22" s="15" t="n"/>
    </row>
    <row r="23">
      <c r="A23" s="15" t="inlineStr">
        <is>
          <t>wjfl</t>
        </is>
      </c>
      <c r="B23" s="15" t="inlineStr">
        <is>
          <t>string</t>
        </is>
      </c>
      <c r="C23" s="15" t="inlineStr">
        <is>
          <t>五级分类</t>
        </is>
      </c>
      <c r="D23" s="15" t="n"/>
      <c r="E23" s="15" t="n"/>
      <c r="F23" s="15" t="n"/>
      <c r="G23" s="15" t="n"/>
    </row>
    <row r="24">
      <c r="A24" s="15" t="inlineStr">
        <is>
          <t>yqje</t>
        </is>
      </c>
      <c r="B24" s="15" t="inlineStr">
        <is>
          <t>string</t>
        </is>
      </c>
      <c r="C24" s="15" t="inlineStr">
        <is>
          <t>逾期金额</t>
        </is>
      </c>
      <c r="D24" s="15" t="n"/>
      <c r="E24" s="15" t="n"/>
      <c r="F24" s="15" t="n"/>
      <c r="G24" s="15" t="n"/>
    </row>
    <row r="25">
      <c r="A25" s="15" t="inlineStr">
        <is>
          <t>yqts</t>
        </is>
      </c>
      <c r="B25" s="15" t="inlineStr">
        <is>
          <t>string</t>
        </is>
      </c>
      <c r="C25" s="15" t="inlineStr">
        <is>
          <t>逾期天数</t>
        </is>
      </c>
      <c r="D25" s="15" t="n"/>
      <c r="E25" s="15" t="n"/>
      <c r="F25" s="15" t="n"/>
      <c r="G25" s="15" t="n"/>
    </row>
    <row r="26">
      <c r="A26" s="15" t="inlineStr">
        <is>
          <t>sbrq</t>
        </is>
      </c>
      <c r="B26" s="15" t="inlineStr">
        <is>
          <t>string</t>
        </is>
      </c>
      <c r="C26" s="15" t="inlineStr">
        <is>
          <t>上报日期</t>
        </is>
      </c>
      <c r="D26" s="15" t="n"/>
      <c r="E26" s="15" t="n"/>
      <c r="F26" s="15" t="n"/>
      <c r="G26" s="15" t="n"/>
    </row>
    <row r="27">
      <c r="A27" s="15" t="inlineStr">
        <is>
          <t>create_time</t>
        </is>
      </c>
      <c r="B27" s="15" t="inlineStr">
        <is>
          <t>string</t>
        </is>
      </c>
      <c r="C27" s="15" t="inlineStr">
        <is>
          <t>创建时间</t>
        </is>
      </c>
      <c r="D27" s="15" t="n"/>
      <c r="E27" s="15" t="n"/>
      <c r="F27" s="15" t="n"/>
      <c r="G27" s="15" t="n"/>
    </row>
    <row r="28">
      <c r="A28" s="15" t="inlineStr">
        <is>
          <t>last_upd_time</t>
        </is>
      </c>
      <c r="B28" s="15" t="inlineStr">
        <is>
          <t>string</t>
        </is>
      </c>
      <c r="C28" s="15" t="inlineStr">
        <is>
          <t>更新时间</t>
        </is>
      </c>
      <c r="D28" s="15" t="n"/>
      <c r="E28" s="15" t="n"/>
      <c r="F28" s="15" t="n"/>
      <c r="G28" s="15" t="n"/>
    </row>
  </sheetData>
  <mergeCells count="1">
    <mergeCell ref="C1:G2"/>
  </mergeCells>
  <pageMargins bottom="1" footer="0.5" header="0.5" left="0.75" right="0.75" top="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ods_yw_qyblxwxx_dd_f</t>
        </is>
      </c>
      <c r="C1" s="25" t="n"/>
      <c r="D1" s="15" t="n"/>
      <c r="E1" s="15" t="n"/>
      <c r="F1" s="15" t="n"/>
      <c r="G1" s="15" t="n"/>
      <c r="H1" s="16">
        <f>HYPERLINK("#'目录'!E111", "返回")</f>
        <v/>
      </c>
    </row>
    <row customHeight="1" ht="16.5" r="2" s="17">
      <c r="A2" s="23" t="inlineStr">
        <is>
          <t>模型描述</t>
        </is>
      </c>
      <c r="B2" s="24" t="inlineStr">
        <is>
          <t>城管委企业不良信息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ID</t>
        </is>
      </c>
      <c r="D4" s="15" t="n"/>
      <c r="E4" s="15" t="n"/>
      <c r="F4" s="15" t="n"/>
      <c r="G4" s="15" t="n"/>
    </row>
    <row r="5">
      <c r="A5" s="15" t="inlineStr">
        <is>
          <t>baseid</t>
        </is>
      </c>
      <c r="B5" s="15" t="inlineStr">
        <is>
          <t>string</t>
        </is>
      </c>
      <c r="C5" s="15" t="inlineStr">
        <is>
          <t>企业唯一标识</t>
        </is>
      </c>
      <c r="D5" s="15" t="n"/>
      <c r="E5" s="15" t="n"/>
      <c r="F5" s="15" t="n"/>
      <c r="G5" s="15" t="n"/>
    </row>
    <row r="6">
      <c r="A6" s="15" t="inlineStr">
        <is>
          <t>tbh</t>
        </is>
      </c>
      <c r="B6" s="15" t="inlineStr">
        <is>
          <t>string</t>
        </is>
      </c>
      <c r="C6" s="15" t="inlineStr">
        <is>
          <t>通报号</t>
        </is>
      </c>
      <c r="D6" s="15" t="n"/>
      <c r="E6" s="15" t="n"/>
      <c r="F6" s="15" t="n"/>
      <c r="G6" s="15" t="n"/>
    </row>
    <row r="7">
      <c r="A7" s="15" t="inlineStr">
        <is>
          <t>sy</t>
        </is>
      </c>
      <c r="B7" s="15" t="inlineStr">
        <is>
          <t>string</t>
        </is>
      </c>
      <c r="C7" s="15" t="inlineStr">
        <is>
          <t>事由</t>
        </is>
      </c>
      <c r="D7" s="15" t="n"/>
      <c r="E7" s="15" t="n"/>
      <c r="F7" s="15" t="n"/>
      <c r="G7" s="15" t="n"/>
    </row>
    <row r="8">
      <c r="A8" s="15" t="inlineStr">
        <is>
          <t>xmmc</t>
        </is>
      </c>
      <c r="B8" s="15" t="inlineStr">
        <is>
          <t>string</t>
        </is>
      </c>
      <c r="C8" s="15" t="inlineStr">
        <is>
          <t>项目名称</t>
        </is>
      </c>
      <c r="D8" s="15" t="n"/>
      <c r="E8" s="15" t="n"/>
      <c r="F8" s="15" t="n"/>
      <c r="G8" s="15" t="n"/>
    </row>
    <row r="9">
      <c r="A9" s="15" t="inlineStr">
        <is>
          <t>tbsj</t>
        </is>
      </c>
      <c r="B9" s="15" t="inlineStr">
        <is>
          <t>string</t>
        </is>
      </c>
      <c r="C9" s="15" t="inlineStr">
        <is>
          <t>通报时间</t>
        </is>
      </c>
      <c r="D9" s="15" t="n"/>
      <c r="E9" s="15" t="n"/>
      <c r="F9" s="15" t="n"/>
      <c r="G9" s="15" t="n"/>
    </row>
    <row r="10">
      <c r="A10" s="15" t="inlineStr">
        <is>
          <t>c_id</t>
        </is>
      </c>
      <c r="B10" s="15" t="inlineStr">
        <is>
          <t>string</t>
        </is>
      </c>
      <c r="C10" s="15" t="inlineStr">
        <is>
          <t>CID</t>
        </is>
      </c>
      <c r="D10" s="15" t="n"/>
      <c r="E10" s="15" t="n"/>
      <c r="F10" s="15" t="n"/>
      <c r="G10" s="15" t="n"/>
    </row>
    <row r="11">
      <c r="A11" s="15" t="inlineStr">
        <is>
          <t>rksj</t>
        </is>
      </c>
      <c r="B11" s="15" t="inlineStr">
        <is>
          <t>string</t>
        </is>
      </c>
      <c r="C11" s="15" t="inlineStr">
        <is>
          <t>入库时间</t>
        </is>
      </c>
      <c r="D11" s="15" t="n"/>
      <c r="E11" s="15" t="n"/>
      <c r="F11" s="15" t="n"/>
      <c r="G11" s="15" t="n"/>
    </row>
    <row r="12">
      <c r="A12" s="15" t="inlineStr">
        <is>
          <t>sbbm</t>
        </is>
      </c>
      <c r="B12" s="15" t="inlineStr">
        <is>
          <t>string</t>
        </is>
      </c>
      <c r="C12" s="15" t="inlineStr">
        <is>
          <t>上报部门</t>
        </is>
      </c>
      <c r="D12" s="15" t="n"/>
      <c r="E12" s="15" t="n"/>
      <c r="F12" s="15" t="n"/>
      <c r="G12" s="15" t="n"/>
    </row>
    <row r="13">
      <c r="A13" s="15" t="inlineStr">
        <is>
          <t>sjbdsj</t>
        </is>
      </c>
      <c r="B13" s="15" t="inlineStr">
        <is>
          <t>string</t>
        </is>
      </c>
      <c r="C13" s="15" t="inlineStr">
        <is>
          <t>数据比对时间</t>
        </is>
      </c>
      <c r="D13" s="15" t="n"/>
      <c r="E13" s="15" t="n"/>
      <c r="F13" s="15" t="n"/>
      <c r="G13" s="15" t="n"/>
    </row>
    <row r="14">
      <c r="A14" s="15" t="inlineStr">
        <is>
          <t>qymc</t>
        </is>
      </c>
      <c r="B14" s="15" t="inlineStr">
        <is>
          <t>string</t>
        </is>
      </c>
      <c r="C14" s="15" t="inlineStr">
        <is>
          <t>企业名称</t>
        </is>
      </c>
      <c r="D14" s="15" t="n"/>
      <c r="E14" s="15" t="n"/>
      <c r="F14" s="15" t="n"/>
      <c r="G14" s="15" t="n"/>
    </row>
    <row r="15">
      <c r="A15" s="15" t="inlineStr">
        <is>
          <t>qyzch</t>
        </is>
      </c>
      <c r="B15" s="15" t="inlineStr">
        <is>
          <t>string</t>
        </is>
      </c>
      <c r="C15" s="15" t="inlineStr">
        <is>
          <t>工商注册号</t>
        </is>
      </c>
      <c r="D15" s="15" t="n"/>
      <c r="E15" s="15" t="n"/>
      <c r="F15" s="15" t="n"/>
      <c r="G15" s="15" t="n"/>
    </row>
    <row r="16">
      <c r="A16" s="15" t="inlineStr">
        <is>
          <t>zzjgdm</t>
        </is>
      </c>
      <c r="B16" s="15" t="inlineStr">
        <is>
          <t>string</t>
        </is>
      </c>
      <c r="C16" s="15" t="inlineStr">
        <is>
          <t>组织机构代码</t>
        </is>
      </c>
      <c r="D16" s="15" t="n"/>
      <c r="E16" s="15" t="n"/>
      <c r="F16" s="15" t="n"/>
      <c r="G16" s="15" t="n"/>
    </row>
    <row r="17">
      <c r="A17" s="15" t="inlineStr">
        <is>
          <t>xydm</t>
        </is>
      </c>
      <c r="B17" s="15" t="inlineStr">
        <is>
          <t>string</t>
        </is>
      </c>
      <c r="C17" s="15" t="inlineStr">
        <is>
          <t>统一社会信用代码</t>
        </is>
      </c>
      <c r="D17" s="15" t="n"/>
      <c r="E17" s="15" t="n"/>
      <c r="F17" s="15" t="n"/>
      <c r="G17" s="15" t="n"/>
    </row>
    <row r="18">
      <c r="A18" s="15" t="inlineStr">
        <is>
          <t>tbbm</t>
        </is>
      </c>
      <c r="B18" s="15" t="inlineStr">
        <is>
          <t>string</t>
        </is>
      </c>
      <c r="C18" s="15" t="inlineStr">
        <is>
          <t>通报部门</t>
        </is>
      </c>
      <c r="D18" s="15" t="n"/>
      <c r="E18" s="15" t="n"/>
      <c r="F18" s="15" t="n"/>
      <c r="G18" s="15" t="n"/>
    </row>
    <row r="19">
      <c r="A19" s="15" t="inlineStr">
        <is>
          <t>sxcd</t>
        </is>
      </c>
      <c r="B19" s="15" t="inlineStr">
        <is>
          <t>string</t>
        </is>
      </c>
      <c r="C19" s="15" t="inlineStr">
        <is>
          <t>失信程度</t>
        </is>
      </c>
      <c r="D19" s="15" t="n"/>
      <c r="E19" s="15" t="n"/>
      <c r="F19" s="15" t="n"/>
      <c r="G19" s="15" t="n"/>
    </row>
    <row r="20">
      <c r="A20" s="15" t="inlineStr">
        <is>
          <t>gskssj</t>
        </is>
      </c>
      <c r="B20" s="15" t="inlineStr">
        <is>
          <t>string</t>
        </is>
      </c>
      <c r="C20" s="15" t="inlineStr">
        <is>
          <t>公示开始时间</t>
        </is>
      </c>
      <c r="D20" s="15" t="n"/>
      <c r="E20" s="15" t="n"/>
      <c r="F20" s="15" t="n"/>
      <c r="G20" s="15" t="n"/>
    </row>
    <row r="21">
      <c r="A21" s="15" t="inlineStr">
        <is>
          <t>gsjssj</t>
        </is>
      </c>
      <c r="B21" s="15" t="inlineStr">
        <is>
          <t>string</t>
        </is>
      </c>
      <c r="C21" s="15" t="inlineStr">
        <is>
          <t>公示结束时间</t>
        </is>
      </c>
      <c r="D21" s="15" t="n"/>
      <c r="E21" s="15" t="n"/>
      <c r="F21" s="15" t="n"/>
      <c r="G21" s="15" t="n"/>
    </row>
    <row r="22">
      <c r="A22" s="15" t="inlineStr">
        <is>
          <t>sfsc</t>
        </is>
      </c>
      <c r="B22" s="15" t="inlineStr">
        <is>
          <t>string</t>
        </is>
      </c>
      <c r="C22" s="15" t="inlineStr">
        <is>
          <t>是否删除（0:未删1：删除）</t>
        </is>
      </c>
      <c r="D22" s="15" t="n"/>
      <c r="E22" s="15" t="n"/>
      <c r="F22" s="15" t="n"/>
      <c r="G22" s="15" t="n"/>
    </row>
    <row r="23">
      <c r="A23" s="15" t="inlineStr">
        <is>
          <t>create_time</t>
        </is>
      </c>
      <c r="B23" s="15" t="inlineStr">
        <is>
          <t>string</t>
        </is>
      </c>
      <c r="C23" s="15" t="inlineStr">
        <is>
          <t>创建时间</t>
        </is>
      </c>
      <c r="D23" s="15" t="n"/>
      <c r="E23" s="15" t="n"/>
      <c r="F23" s="15" t="n"/>
      <c r="G23" s="15" t="n"/>
    </row>
    <row r="24">
      <c r="A24" s="15" t="inlineStr">
        <is>
          <t>last_upd_time</t>
        </is>
      </c>
      <c r="B24" s="15" t="inlineStr">
        <is>
          <t>string</t>
        </is>
      </c>
      <c r="C24" s="15" t="inlineStr">
        <is>
          <t>更新时间</t>
        </is>
      </c>
      <c r="D24" s="15" t="n"/>
      <c r="E24" s="15" t="n"/>
      <c r="F24" s="15" t="n"/>
      <c r="G24" s="15" t="n"/>
    </row>
  </sheetData>
  <mergeCells count="1">
    <mergeCell ref="C1:G2"/>
  </mergeCells>
  <pageMargins bottom="1" footer="0.5" header="0.5" left="0.75" right="0.75" top="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ods_yw_qyblxx_dd_f</t>
        </is>
      </c>
      <c r="C1" s="25" t="n"/>
      <c r="D1" s="15" t="n"/>
      <c r="E1" s="15" t="n"/>
      <c r="F1" s="15" t="n"/>
      <c r="G1" s="15" t="n"/>
      <c r="H1" s="16">
        <f>HYPERLINK("#'目录'!E112", "返回")</f>
        <v/>
      </c>
    </row>
    <row customHeight="1" ht="16.5" r="2" s="17">
      <c r="A2" s="23" t="inlineStr">
        <is>
          <t>模型描述</t>
        </is>
      </c>
      <c r="B2" s="24" t="inlineStr">
        <is>
          <t>（企业、其他组织）规划局不良信息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c_id</t>
        </is>
      </c>
      <c r="B5" s="15" t="inlineStr">
        <is>
          <t>string</t>
        </is>
      </c>
      <c r="C5" s="15" t="inlineStr"/>
      <c r="D5" s="15" t="n"/>
      <c r="E5" s="15" t="n"/>
      <c r="F5" s="15" t="n"/>
      <c r="G5" s="15" t="n"/>
    </row>
    <row r="6">
      <c r="A6" s="15" t="inlineStr">
        <is>
          <t>baseid</t>
        </is>
      </c>
      <c r="B6" s="15" t="inlineStr">
        <is>
          <t>string</t>
        </is>
      </c>
      <c r="C6" s="15" t="inlineStr">
        <is>
          <t>企业唯一标识</t>
        </is>
      </c>
      <c r="D6" s="15" t="n"/>
      <c r="E6" s="15" t="n"/>
      <c r="F6" s="15" t="n"/>
      <c r="G6" s="15" t="n"/>
    </row>
    <row r="7">
      <c r="A7" s="15" t="inlineStr">
        <is>
          <t>rksj</t>
        </is>
      </c>
      <c r="B7" s="15" t="inlineStr">
        <is>
          <t>string</t>
        </is>
      </c>
      <c r="C7" s="15" t="inlineStr">
        <is>
          <t>入库时间</t>
        </is>
      </c>
      <c r="D7" s="15" t="n"/>
      <c r="E7" s="15" t="n"/>
      <c r="F7" s="15" t="n"/>
      <c r="G7" s="15" t="n"/>
    </row>
    <row r="8">
      <c r="A8" s="15" t="inlineStr">
        <is>
          <t>sjbdsj</t>
        </is>
      </c>
      <c r="B8" s="15" t="inlineStr">
        <is>
          <t>string</t>
        </is>
      </c>
      <c r="C8" s="15" t="inlineStr">
        <is>
          <t>数据比对时间</t>
        </is>
      </c>
      <c r="D8" s="15" t="n"/>
      <c r="E8" s="15" t="n"/>
      <c r="F8" s="15" t="n"/>
      <c r="G8" s="15" t="n"/>
    </row>
    <row r="9">
      <c r="A9" s="15" t="inlineStr">
        <is>
          <t>sbbm</t>
        </is>
      </c>
      <c r="B9" s="15" t="inlineStr">
        <is>
          <t>string</t>
        </is>
      </c>
      <c r="C9" s="15" t="inlineStr">
        <is>
          <t>上报部门</t>
        </is>
      </c>
      <c r="D9" s="15" t="n"/>
      <c r="E9" s="15" t="n"/>
      <c r="F9" s="15" t="n"/>
      <c r="G9" s="15" t="n"/>
    </row>
    <row r="10">
      <c r="A10" s="15" t="inlineStr">
        <is>
          <t>qymc</t>
        </is>
      </c>
      <c r="B10" s="15" t="inlineStr">
        <is>
          <t>string</t>
        </is>
      </c>
      <c r="C10" s="15" t="inlineStr">
        <is>
          <t>企业名称</t>
        </is>
      </c>
      <c r="D10" s="15" t="n"/>
      <c r="E10" s="15" t="n"/>
      <c r="F10" s="15" t="n"/>
      <c r="G10" s="15" t="n"/>
    </row>
    <row r="11">
      <c r="A11" s="15" t="inlineStr">
        <is>
          <t>tyshxydm</t>
        </is>
      </c>
      <c r="B11" s="15" t="inlineStr">
        <is>
          <t>string</t>
        </is>
      </c>
      <c r="C11" s="15" t="inlineStr">
        <is>
          <t>社会信用代码</t>
        </is>
      </c>
      <c r="D11" s="15" t="n"/>
      <c r="E11" s="15" t="n"/>
      <c r="F11" s="15" t="n"/>
      <c r="G11" s="15" t="n"/>
    </row>
    <row r="12">
      <c r="A12" s="15" t="inlineStr">
        <is>
          <t>xmmc</t>
        </is>
      </c>
      <c r="B12" s="15" t="inlineStr">
        <is>
          <t>string</t>
        </is>
      </c>
      <c r="C12" s="15" t="inlineStr">
        <is>
          <t>项目名称</t>
        </is>
      </c>
      <c r="D12" s="15" t="n"/>
      <c r="E12" s="15" t="n"/>
      <c r="F12" s="15" t="n"/>
      <c r="G12" s="15" t="n"/>
    </row>
    <row r="13">
      <c r="A13" s="15" t="inlineStr">
        <is>
          <t>czwt</t>
        </is>
      </c>
      <c r="B13" s="15" t="inlineStr">
        <is>
          <t>string</t>
        </is>
      </c>
      <c r="C13" s="15" t="inlineStr">
        <is>
          <t>存在问题</t>
        </is>
      </c>
      <c r="D13" s="15" t="n"/>
      <c r="E13" s="15" t="n"/>
      <c r="F13" s="15" t="n"/>
      <c r="G13" s="15" t="n"/>
    </row>
    <row r="14">
      <c r="A14" s="15" t="inlineStr">
        <is>
          <t>rdsj</t>
        </is>
      </c>
      <c r="B14" s="15" t="inlineStr">
        <is>
          <t>string</t>
        </is>
      </c>
      <c r="C14" s="15" t="inlineStr">
        <is>
          <t>认定时间</t>
        </is>
      </c>
      <c r="D14" s="15" t="n"/>
      <c r="E14" s="15" t="n"/>
      <c r="F14" s="15" t="n"/>
      <c r="G14" s="15" t="n"/>
    </row>
    <row r="15">
      <c r="A15" s="15" t="inlineStr">
        <is>
          <t>cljg</t>
        </is>
      </c>
      <c r="B15" s="15" t="inlineStr">
        <is>
          <t>string</t>
        </is>
      </c>
      <c r="C15" s="15" t="inlineStr">
        <is>
          <t>处理结果</t>
        </is>
      </c>
      <c r="D15" s="15" t="n"/>
      <c r="E15" s="15" t="n"/>
      <c r="F15" s="15" t="n"/>
      <c r="G15" s="15" t="n"/>
    </row>
    <row r="16">
      <c r="A16" s="15" t="inlineStr">
        <is>
          <t>rdbm</t>
        </is>
      </c>
      <c r="B16" s="15" t="inlineStr">
        <is>
          <t>string</t>
        </is>
      </c>
      <c r="C16" s="15" t="inlineStr">
        <is>
          <t>认定编码</t>
        </is>
      </c>
      <c r="D16" s="15" t="n"/>
      <c r="E16" s="15" t="n"/>
      <c r="F16" s="15" t="n"/>
      <c r="G16" s="15" t="n"/>
    </row>
    <row r="17">
      <c r="A17" s="15" t="inlineStr">
        <is>
          <t>sxcd</t>
        </is>
      </c>
      <c r="B17" s="15" t="inlineStr">
        <is>
          <t>string</t>
        </is>
      </c>
      <c r="C17" s="15" t="inlineStr">
        <is>
          <t>失信程度</t>
        </is>
      </c>
      <c r="D17" s="15" t="n"/>
      <c r="E17" s="15" t="n"/>
      <c r="F17" s="15" t="n"/>
      <c r="G17" s="15" t="n"/>
    </row>
    <row r="18">
      <c r="A18" s="15" t="inlineStr">
        <is>
          <t>create_time</t>
        </is>
      </c>
      <c r="B18" s="15" t="inlineStr">
        <is>
          <t>string</t>
        </is>
      </c>
      <c r="C18" s="15" t="inlineStr">
        <is>
          <t>创建时间</t>
        </is>
      </c>
      <c r="D18" s="15" t="n"/>
      <c r="E18" s="15" t="n"/>
      <c r="F18" s="15" t="n"/>
      <c r="G18" s="15" t="n"/>
    </row>
    <row r="19">
      <c r="A19" s="15" t="inlineStr">
        <is>
          <t>last_upd_time</t>
        </is>
      </c>
      <c r="B19" s="15" t="inlineStr">
        <is>
          <t>string</t>
        </is>
      </c>
      <c r="C19" s="15" t="inlineStr">
        <is>
          <t>更新时间</t>
        </is>
      </c>
      <c r="D19" s="15" t="n"/>
      <c r="E19" s="15" t="n"/>
      <c r="F19" s="15" t="n"/>
      <c r="G19" s="15" t="n"/>
    </row>
  </sheetData>
  <mergeCells count="1">
    <mergeCell ref="C1:G2"/>
  </mergeCells>
  <pageMargins bottom="1" footer="0.5" header="0.5" left="0.75" right="0.75" top="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H25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ods_yw_qyhznr_dd_f</t>
        </is>
      </c>
      <c r="C1" s="25" t="n"/>
      <c r="D1" s="15" t="n"/>
      <c r="E1" s="15" t="n"/>
      <c r="F1" s="15" t="n"/>
      <c r="G1" s="15" t="n"/>
      <c r="H1" s="16">
        <f>HYPERLINK("#'目录'!E113", "返回")</f>
        <v/>
      </c>
    </row>
    <row customHeight="1" ht="16.5" r="2" s="17">
      <c r="A2" s="23" t="inlineStr">
        <is>
          <t>模型描述</t>
        </is>
      </c>
      <c r="B2" s="24" t="inlineStr">
        <is>
          <t>企业基本信息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pripid</t>
        </is>
      </c>
      <c r="B5" s="15" t="inlineStr">
        <is>
          <t>string</t>
        </is>
      </c>
      <c r="C5" s="15" t="inlineStr"/>
      <c r="D5" s="15" t="n"/>
      <c r="E5" s="15" t="n"/>
      <c r="F5" s="15" t="n"/>
      <c r="G5" s="15" t="n"/>
    </row>
    <row r="6">
      <c r="A6" s="15" t="inlineStr">
        <is>
          <t>entname</t>
        </is>
      </c>
      <c r="B6" s="15" t="inlineStr">
        <is>
          <t>string</t>
        </is>
      </c>
      <c r="C6" s="15" t="inlineStr">
        <is>
          <t>企业名称</t>
        </is>
      </c>
      <c r="D6" s="15" t="n"/>
      <c r="E6" s="15" t="n"/>
      <c r="F6" s="15" t="n"/>
      <c r="G6" s="15" t="n"/>
    </row>
    <row r="7">
      <c r="A7" s="15" t="inlineStr">
        <is>
          <t>grpshform</t>
        </is>
      </c>
      <c r="B7" s="15" t="inlineStr">
        <is>
          <t>string</t>
        </is>
      </c>
      <c r="C7" s="15" t="inlineStr"/>
      <c r="D7" s="15" t="n"/>
      <c r="E7" s="15" t="n"/>
      <c r="F7" s="15" t="n"/>
      <c r="G7" s="15" t="n"/>
    </row>
    <row r="8">
      <c r="A8" s="15" t="inlineStr">
        <is>
          <t>dom</t>
        </is>
      </c>
      <c r="B8" s="15" t="inlineStr">
        <is>
          <t>string</t>
        </is>
      </c>
      <c r="C8" s="15" t="inlineStr">
        <is>
          <t>地址</t>
        </is>
      </c>
      <c r="D8" s="15" t="n"/>
      <c r="E8" s="15" t="n"/>
      <c r="F8" s="15" t="n"/>
      <c r="G8" s="15" t="n"/>
    </row>
    <row r="9">
      <c r="A9" s="15" t="inlineStr">
        <is>
          <t>oploc</t>
        </is>
      </c>
      <c r="B9" s="15" t="inlineStr">
        <is>
          <t>string</t>
        </is>
      </c>
      <c r="C9" s="15" t="inlineStr"/>
      <c r="D9" s="15" t="n"/>
      <c r="E9" s="15" t="n"/>
      <c r="F9" s="15" t="n"/>
      <c r="G9" s="15" t="n"/>
    </row>
    <row r="10">
      <c r="A10" s="15" t="inlineStr">
        <is>
          <t>postalcode</t>
        </is>
      </c>
      <c r="B10" s="15" t="inlineStr">
        <is>
          <t>string</t>
        </is>
      </c>
      <c r="C10" s="15" t="inlineStr">
        <is>
          <t>邮编</t>
        </is>
      </c>
      <c r="D10" s="15" t="n"/>
      <c r="E10" s="15" t="n"/>
      <c r="F10" s="15" t="n"/>
      <c r="G10" s="15" t="n"/>
    </row>
    <row r="11">
      <c r="A11" s="15" t="inlineStr">
        <is>
          <t>tel</t>
        </is>
      </c>
      <c r="B11" s="15" t="inlineStr">
        <is>
          <t>string</t>
        </is>
      </c>
      <c r="C11" s="15" t="inlineStr">
        <is>
          <t>联系方式</t>
        </is>
      </c>
      <c r="D11" s="15" t="n"/>
      <c r="E11" s="15" t="n"/>
      <c r="F11" s="15" t="n"/>
      <c r="G11" s="15" t="n"/>
    </row>
    <row r="12">
      <c r="A12" s="15" t="inlineStr">
        <is>
          <t>cz</t>
        </is>
      </c>
      <c r="B12" s="15" t="inlineStr">
        <is>
          <t>string</t>
        </is>
      </c>
      <c r="C12" s="15" t="inlineStr"/>
      <c r="D12" s="15" t="n"/>
      <c r="E12" s="15" t="n"/>
      <c r="F12" s="15" t="n"/>
      <c r="G12" s="15" t="n"/>
    </row>
    <row r="13">
      <c r="A13" s="15" t="inlineStr">
        <is>
          <t>email</t>
        </is>
      </c>
      <c r="B13" s="15" t="inlineStr">
        <is>
          <t>string</t>
        </is>
      </c>
      <c r="C13" s="15" t="inlineStr"/>
      <c r="D13" s="15" t="n"/>
      <c r="E13" s="15" t="n"/>
      <c r="F13" s="15" t="n"/>
      <c r="G13" s="15" t="n"/>
    </row>
    <row r="14">
      <c r="A14" s="15" t="inlineStr">
        <is>
          <t>lerep</t>
        </is>
      </c>
      <c r="B14" s="15" t="inlineStr">
        <is>
          <t>string</t>
        </is>
      </c>
      <c r="C14" s="15" t="inlineStr">
        <is>
          <t>法定代表人</t>
        </is>
      </c>
      <c r="D14" s="15" t="n"/>
      <c r="E14" s="15" t="n"/>
      <c r="F14" s="15" t="n"/>
      <c r="G14" s="15" t="n"/>
    </row>
    <row r="15">
      <c r="A15" s="15" t="inlineStr">
        <is>
          <t>sfzjhm</t>
        </is>
      </c>
      <c r="B15" s="15" t="inlineStr">
        <is>
          <t>string</t>
        </is>
      </c>
      <c r="C15" s="15" t="inlineStr">
        <is>
          <t>身份证件号码</t>
        </is>
      </c>
      <c r="D15" s="15" t="n"/>
      <c r="E15" s="15" t="n"/>
      <c r="F15" s="15" t="n"/>
      <c r="G15" s="15" t="n"/>
    </row>
    <row r="16">
      <c r="A16" s="15" t="inlineStr">
        <is>
          <t>enttype</t>
        </is>
      </c>
      <c r="B16" s="15" t="inlineStr">
        <is>
          <t>string</t>
        </is>
      </c>
      <c r="C16" s="15" t="inlineStr">
        <is>
          <t>企业类型</t>
        </is>
      </c>
      <c r="D16" s="15" t="n"/>
      <c r="E16" s="15" t="n"/>
      <c r="F16" s="15" t="n"/>
      <c r="G16" s="15" t="n"/>
    </row>
    <row r="17">
      <c r="A17" s="15" t="inlineStr">
        <is>
          <t>qylxdl</t>
        </is>
      </c>
      <c r="B17" s="15" t="inlineStr">
        <is>
          <t>string</t>
        </is>
      </c>
      <c r="C17" s="15" t="inlineStr">
        <is>
          <t>企业类型大类</t>
        </is>
      </c>
      <c r="D17" s="15" t="n"/>
      <c r="E17" s="15" t="n"/>
      <c r="F17" s="15" t="n"/>
      <c r="G17" s="15" t="n"/>
    </row>
    <row r="18">
      <c r="A18" s="15" t="inlineStr">
        <is>
          <t>industryphy</t>
        </is>
      </c>
      <c r="B18" s="15" t="inlineStr">
        <is>
          <t>string</t>
        </is>
      </c>
      <c r="C18" s="15" t="inlineStr"/>
      <c r="D18" s="15" t="n"/>
      <c r="E18" s="15" t="n"/>
      <c r="F18" s="15" t="n"/>
      <c r="G18" s="15" t="n"/>
    </row>
    <row r="19">
      <c r="A19" s="15" t="inlineStr">
        <is>
          <t>empnum</t>
        </is>
      </c>
      <c r="B19" s="15" t="inlineStr">
        <is>
          <t>string</t>
        </is>
      </c>
      <c r="C19" s="15" t="inlineStr"/>
      <c r="D19" s="15" t="n"/>
      <c r="E19" s="15" t="n"/>
      <c r="F19" s="15" t="n"/>
      <c r="G19" s="15" t="n"/>
    </row>
    <row r="20">
      <c r="A20" s="15" t="inlineStr">
        <is>
          <t>regcap</t>
        </is>
      </c>
      <c r="B20" s="15" t="inlineStr">
        <is>
          <t>string</t>
        </is>
      </c>
      <c r="C20" s="15" t="inlineStr"/>
      <c r="D20" s="15" t="n"/>
      <c r="E20" s="15" t="n"/>
      <c r="F20" s="15" t="n"/>
      <c r="G20" s="15" t="n"/>
    </row>
    <row r="21">
      <c r="A21" s="15" t="inlineStr">
        <is>
          <t>regcapusd</t>
        </is>
      </c>
      <c r="B21" s="15" t="inlineStr">
        <is>
          <t>string</t>
        </is>
      </c>
      <c r="C21" s="15" t="inlineStr"/>
      <c r="D21" s="15" t="n"/>
      <c r="E21" s="15" t="n"/>
      <c r="F21" s="15" t="n"/>
      <c r="G21" s="15" t="n"/>
    </row>
    <row r="22">
      <c r="A22" s="15" t="inlineStr">
        <is>
          <t>zjly</t>
        </is>
      </c>
      <c r="B22" s="15" t="inlineStr">
        <is>
          <t>string</t>
        </is>
      </c>
      <c r="C22" s="15" t="inlineStr"/>
      <c r="D22" s="15" t="n"/>
      <c r="E22" s="15" t="n"/>
      <c r="F22" s="15" t="n"/>
      <c r="G22" s="15" t="n"/>
    </row>
    <row r="23">
      <c r="A23" s="15" t="inlineStr">
        <is>
          <t>currency</t>
        </is>
      </c>
      <c r="B23" s="15" t="inlineStr">
        <is>
          <t>string</t>
        </is>
      </c>
      <c r="C23" s="15" t="inlineStr"/>
      <c r="D23" s="15" t="n"/>
      <c r="E23" s="15" t="n"/>
      <c r="F23" s="15" t="n"/>
      <c r="G23" s="15" t="n"/>
    </row>
    <row r="24">
      <c r="A24" s="15" t="inlineStr">
        <is>
          <t>hl</t>
        </is>
      </c>
      <c r="B24" s="15" t="inlineStr">
        <is>
          <t>string</t>
        </is>
      </c>
      <c r="C24" s="15" t="inlineStr"/>
      <c r="D24" s="15" t="n"/>
      <c r="E24" s="15" t="n"/>
      <c r="F24" s="15" t="n"/>
      <c r="G24" s="15" t="n"/>
    </row>
    <row r="25">
      <c r="A25" s="15" t="inlineStr">
        <is>
          <t>opscope</t>
        </is>
      </c>
      <c r="B25" s="15" t="inlineStr">
        <is>
          <t>string</t>
        </is>
      </c>
      <c r="C25" s="15" t="inlineStr">
        <is>
          <t>经营范围</t>
        </is>
      </c>
      <c r="D25" s="15" t="n"/>
      <c r="E25" s="15" t="n"/>
      <c r="F25" s="15" t="n"/>
      <c r="G25" s="15" t="n"/>
    </row>
    <row r="26">
      <c r="A26" s="15" t="inlineStr">
        <is>
          <t>ptbusscope</t>
        </is>
      </c>
      <c r="B26" s="15" t="inlineStr">
        <is>
          <t>string</t>
        </is>
      </c>
      <c r="C26" s="15" t="inlineStr"/>
      <c r="D26" s="15" t="n"/>
      <c r="E26" s="15" t="n"/>
      <c r="F26" s="15" t="n"/>
      <c r="G26" s="15" t="n"/>
    </row>
    <row r="27">
      <c r="A27" s="15" t="inlineStr">
        <is>
          <t>opform</t>
        </is>
      </c>
      <c r="B27" s="15" t="inlineStr">
        <is>
          <t>string</t>
        </is>
      </c>
      <c r="C27" s="15" t="inlineStr"/>
      <c r="D27" s="15" t="n"/>
      <c r="E27" s="15" t="n"/>
      <c r="F27" s="15" t="n"/>
      <c r="G27" s="15" t="n"/>
    </row>
    <row r="28">
      <c r="A28" s="15" t="inlineStr">
        <is>
          <t>jycsmj</t>
        </is>
      </c>
      <c r="B28" s="15" t="inlineStr">
        <is>
          <t>string</t>
        </is>
      </c>
      <c r="C28" s="15" t="inlineStr"/>
      <c r="D28" s="15" t="n"/>
      <c r="E28" s="15" t="n"/>
      <c r="F28" s="15" t="n"/>
      <c r="G28" s="15" t="n"/>
    </row>
    <row r="29">
      <c r="A29" s="15" t="inlineStr">
        <is>
          <t>tslxbs</t>
        </is>
      </c>
      <c r="B29" s="15" t="inlineStr">
        <is>
          <t>string</t>
        </is>
      </c>
      <c r="C29" s="15" t="inlineStr"/>
      <c r="D29" s="15" t="n"/>
      <c r="E29" s="15" t="n"/>
      <c r="F29" s="15" t="n"/>
      <c r="G29" s="15" t="n"/>
    </row>
    <row r="30">
      <c r="A30" s="15" t="inlineStr">
        <is>
          <t>jtbz</t>
        </is>
      </c>
      <c r="B30" s="15" t="inlineStr">
        <is>
          <t>string</t>
        </is>
      </c>
      <c r="C30" s="15" t="inlineStr"/>
      <c r="D30" s="15" t="n"/>
      <c r="E30" s="15" t="n"/>
      <c r="F30" s="15" t="n"/>
      <c r="G30" s="15" t="n"/>
    </row>
    <row r="31">
      <c r="A31" s="15" t="inlineStr">
        <is>
          <t>dawz</t>
        </is>
      </c>
      <c r="B31" s="15" t="inlineStr">
        <is>
          <t>string</t>
        </is>
      </c>
      <c r="C31" s="15" t="inlineStr"/>
      <c r="D31" s="15" t="n"/>
      <c r="E31" s="15" t="n"/>
      <c r="F31" s="15" t="n"/>
      <c r="G31" s="15" t="n"/>
    </row>
    <row r="32">
      <c r="A32" s="15" t="inlineStr">
        <is>
          <t>pcomname</t>
        </is>
      </c>
      <c r="B32" s="15" t="inlineStr">
        <is>
          <t>string</t>
        </is>
      </c>
      <c r="C32" s="15" t="inlineStr"/>
      <c r="D32" s="15" t="n"/>
      <c r="E32" s="15" t="n"/>
      <c r="F32" s="15" t="n"/>
      <c r="G32" s="15" t="n"/>
    </row>
    <row r="33">
      <c r="A33" s="15" t="inlineStr">
        <is>
          <t>calculationmethod</t>
        </is>
      </c>
      <c r="B33" s="15" t="inlineStr">
        <is>
          <t>string</t>
        </is>
      </c>
      <c r="C33" s="15" t="inlineStr"/>
      <c r="D33" s="15" t="n"/>
      <c r="E33" s="15" t="n"/>
      <c r="F33" s="15" t="n"/>
      <c r="G33" s="15" t="n"/>
    </row>
    <row r="34">
      <c r="A34" s="15" t="inlineStr">
        <is>
          <t>regno</t>
        </is>
      </c>
      <c r="B34" s="15" t="inlineStr">
        <is>
          <t>string</t>
        </is>
      </c>
      <c r="C34" s="15" t="inlineStr">
        <is>
          <t>注册号</t>
        </is>
      </c>
      <c r="D34" s="15" t="n"/>
      <c r="E34" s="15" t="n"/>
      <c r="F34" s="15" t="n"/>
      <c r="G34" s="15" t="n"/>
    </row>
    <row r="35">
      <c r="A35" s="15" t="inlineStr">
        <is>
          <t>zzfbs</t>
        </is>
      </c>
      <c r="B35" s="15" t="inlineStr">
        <is>
          <t>string</t>
        </is>
      </c>
      <c r="C35" s="15" t="inlineStr"/>
      <c r="D35" s="15" t="n"/>
      <c r="E35" s="15" t="n"/>
      <c r="F35" s="15" t="n"/>
      <c r="G35" s="15" t="n"/>
    </row>
    <row r="36">
      <c r="A36" s="15" t="inlineStr">
        <is>
          <t>hzrq</t>
        </is>
      </c>
      <c r="B36" s="15" t="inlineStr">
        <is>
          <t>string</t>
        </is>
      </c>
      <c r="C36" s="15" t="inlineStr">
        <is>
          <t>核准日期</t>
        </is>
      </c>
      <c r="D36" s="15" t="n"/>
      <c r="E36" s="15" t="n"/>
      <c r="F36" s="15" t="n"/>
      <c r="G36" s="15" t="n"/>
    </row>
    <row r="37">
      <c r="A37" s="15" t="inlineStr">
        <is>
          <t>hzjg</t>
        </is>
      </c>
      <c r="B37" s="15" t="inlineStr">
        <is>
          <t>string</t>
        </is>
      </c>
      <c r="C37" s="15" t="inlineStr">
        <is>
          <t>核准机构</t>
        </is>
      </c>
      <c r="D37" s="15" t="n"/>
      <c r="E37" s="15" t="n"/>
      <c r="F37" s="15" t="n"/>
      <c r="G37" s="15" t="n"/>
    </row>
    <row r="38">
      <c r="A38" s="15" t="inlineStr">
        <is>
          <t>hztzswh</t>
        </is>
      </c>
      <c r="B38" s="15" t="inlineStr">
        <is>
          <t>string</t>
        </is>
      </c>
      <c r="C38" s="15" t="inlineStr"/>
      <c r="D38" s="15" t="n"/>
      <c r="E38" s="15" t="n"/>
      <c r="F38" s="15" t="n"/>
      <c r="G38" s="15" t="n"/>
    </row>
    <row r="39">
      <c r="A39" s="15" t="inlineStr">
        <is>
          <t>estdate</t>
        </is>
      </c>
      <c r="B39" s="15" t="inlineStr">
        <is>
          <t>string</t>
        </is>
      </c>
      <c r="C39" s="15" t="inlineStr">
        <is>
          <t>成立日期</t>
        </is>
      </c>
      <c r="D39" s="15" t="n"/>
      <c r="E39" s="15" t="n"/>
      <c r="F39" s="15" t="n"/>
      <c r="G39" s="15" t="n"/>
    </row>
    <row r="40">
      <c r="A40" s="15" t="inlineStr">
        <is>
          <t>regorg</t>
        </is>
      </c>
      <c r="B40" s="15" t="inlineStr">
        <is>
          <t>string</t>
        </is>
      </c>
      <c r="C40" s="15" t="inlineStr"/>
      <c r="D40" s="15" t="n"/>
      <c r="E40" s="15" t="n"/>
      <c r="F40" s="15" t="n"/>
      <c r="G40" s="15" t="n"/>
    </row>
    <row r="41">
      <c r="A41" s="15" t="inlineStr">
        <is>
          <t>sandate</t>
        </is>
      </c>
      <c r="B41" s="15" t="inlineStr">
        <is>
          <t>string</t>
        </is>
      </c>
      <c r="C41" s="15" t="inlineStr"/>
      <c r="D41" s="15" t="n"/>
      <c r="E41" s="15" t="n"/>
      <c r="F41" s="15" t="n"/>
      <c r="G41" s="15" t="n"/>
    </row>
    <row r="42">
      <c r="A42" s="15" t="inlineStr">
        <is>
          <t>pzwh</t>
        </is>
      </c>
      <c r="B42" s="15" t="inlineStr">
        <is>
          <t>string</t>
        </is>
      </c>
      <c r="C42" s="15" t="inlineStr"/>
      <c r="D42" s="15" t="n"/>
      <c r="E42" s="15" t="n"/>
      <c r="F42" s="15" t="n"/>
      <c r="G42" s="15" t="n"/>
    </row>
    <row r="43">
      <c r="A43" s="15" t="inlineStr">
        <is>
          <t>exaauth</t>
        </is>
      </c>
      <c r="B43" s="15" t="inlineStr">
        <is>
          <t>string</t>
        </is>
      </c>
      <c r="C43" s="15" t="inlineStr"/>
      <c r="D43" s="15" t="n"/>
      <c r="E43" s="15" t="n"/>
      <c r="F43" s="15" t="n"/>
      <c r="G43" s="15" t="n"/>
    </row>
    <row r="44">
      <c r="A44" s="15" t="inlineStr">
        <is>
          <t>swdjzh</t>
        </is>
      </c>
      <c r="B44" s="15" t="inlineStr">
        <is>
          <t>string</t>
        </is>
      </c>
      <c r="C44" s="15" t="inlineStr"/>
      <c r="D44" s="15" t="n"/>
      <c r="E44" s="15" t="n"/>
      <c r="F44" s="15" t="n"/>
      <c r="G44" s="15" t="n"/>
    </row>
    <row r="45">
      <c r="A45" s="15" t="inlineStr">
        <is>
          <t>dwdjzh</t>
        </is>
      </c>
      <c r="B45" s="15" t="inlineStr">
        <is>
          <t>string</t>
        </is>
      </c>
      <c r="C45" s="15" t="inlineStr"/>
      <c r="D45" s="15" t="n"/>
      <c r="E45" s="15" t="n"/>
      <c r="F45" s="15" t="n"/>
      <c r="G45" s="15" t="n"/>
    </row>
    <row r="46">
      <c r="A46" s="15" t="inlineStr">
        <is>
          <t>yzjg</t>
        </is>
      </c>
      <c r="B46" s="15" t="inlineStr">
        <is>
          <t>string</t>
        </is>
      </c>
      <c r="C46" s="15" t="inlineStr"/>
      <c r="D46" s="15" t="n"/>
      <c r="E46" s="15" t="n"/>
      <c r="F46" s="15" t="n"/>
      <c r="G46" s="15" t="n"/>
    </row>
    <row r="47">
      <c r="A47" s="15" t="inlineStr">
        <is>
          <t>opfrom</t>
        </is>
      </c>
      <c r="B47" s="15" t="inlineStr">
        <is>
          <t>string</t>
        </is>
      </c>
      <c r="C47" s="15" t="inlineStr">
        <is>
          <t>经营起始日期</t>
        </is>
      </c>
      <c r="D47" s="15" t="n"/>
      <c r="E47" s="15" t="n"/>
      <c r="F47" s="15" t="n"/>
      <c r="G47" s="15" t="n"/>
    </row>
    <row r="48">
      <c r="A48" s="15" t="inlineStr">
        <is>
          <t>opto</t>
        </is>
      </c>
      <c r="B48" s="15" t="inlineStr">
        <is>
          <t>string</t>
        </is>
      </c>
      <c r="C48" s="15" t="inlineStr">
        <is>
          <t>经营截止日期</t>
        </is>
      </c>
      <c r="D48" s="15" t="n"/>
      <c r="E48" s="15" t="n"/>
      <c r="F48" s="15" t="n"/>
      <c r="G48" s="15" t="n"/>
    </row>
    <row r="49">
      <c r="A49" s="15" t="inlineStr">
        <is>
          <t>zzyxqxqsrq</t>
        </is>
      </c>
      <c r="B49" s="15" t="inlineStr">
        <is>
          <t>string</t>
        </is>
      </c>
      <c r="C49" s="15" t="inlineStr"/>
      <c r="D49" s="15" t="n"/>
      <c r="E49" s="15" t="n"/>
      <c r="F49" s="15" t="n"/>
      <c r="G49" s="15" t="n"/>
    </row>
    <row r="50">
      <c r="A50" s="15" t="inlineStr">
        <is>
          <t>zzyxqxjzrq</t>
        </is>
      </c>
      <c r="B50" s="15" t="inlineStr">
        <is>
          <t>string</t>
        </is>
      </c>
      <c r="C50" s="15" t="inlineStr"/>
      <c r="D50" s="15" t="n"/>
      <c r="E50" s="15" t="n"/>
      <c r="F50" s="15" t="n"/>
      <c r="G50" s="15" t="n"/>
    </row>
    <row r="51">
      <c r="A51" s="15" t="inlineStr">
        <is>
          <t>zzfbyxqxz</t>
        </is>
      </c>
      <c r="B51" s="15" t="inlineStr">
        <is>
          <t>string</t>
        </is>
      </c>
      <c r="C51" s="15" t="inlineStr"/>
      <c r="D51" s="15" t="n"/>
      <c r="E51" s="15" t="n"/>
      <c r="F51" s="15" t="n"/>
      <c r="G51" s="15" t="n"/>
    </row>
    <row r="52">
      <c r="A52" s="15" t="inlineStr">
        <is>
          <t>dah</t>
        </is>
      </c>
      <c r="B52" s="15" t="inlineStr">
        <is>
          <t>string</t>
        </is>
      </c>
      <c r="C52" s="15" t="inlineStr"/>
      <c r="D52" s="15" t="n"/>
      <c r="E52" s="15" t="n"/>
      <c r="F52" s="15" t="n"/>
      <c r="G52" s="15" t="n"/>
    </row>
    <row r="53">
      <c r="A53" s="15" t="inlineStr">
        <is>
          <t>zykhyh</t>
        </is>
      </c>
      <c r="B53" s="15" t="inlineStr">
        <is>
          <t>string</t>
        </is>
      </c>
      <c r="C53" s="15" t="inlineStr"/>
      <c r="D53" s="15" t="n"/>
      <c r="E53" s="15" t="n"/>
      <c r="F53" s="15" t="n"/>
      <c r="G53" s="15" t="n"/>
    </row>
    <row r="54">
      <c r="A54" s="15" t="inlineStr">
        <is>
          <t>zykhyhzh</t>
        </is>
      </c>
      <c r="B54" s="15" t="inlineStr">
        <is>
          <t>string</t>
        </is>
      </c>
      <c r="C54" s="15" t="inlineStr"/>
      <c r="D54" s="15" t="n"/>
      <c r="E54" s="15" t="n"/>
      <c r="F54" s="15" t="n"/>
      <c r="G54" s="15" t="n"/>
    </row>
    <row r="55">
      <c r="A55" s="15" t="inlineStr">
        <is>
          <t>depincha</t>
        </is>
      </c>
      <c r="B55" s="15" t="inlineStr">
        <is>
          <t>string</t>
        </is>
      </c>
      <c r="C55" s="15" t="inlineStr"/>
      <c r="D55" s="15" t="n"/>
      <c r="E55" s="15" t="n"/>
      <c r="F55" s="15" t="n"/>
      <c r="G55" s="15" t="n"/>
    </row>
    <row r="56">
      <c r="A56" s="15" t="inlineStr">
        <is>
          <t>localadm</t>
        </is>
      </c>
      <c r="B56" s="15" t="inlineStr">
        <is>
          <t>string</t>
        </is>
      </c>
      <c r="C56" s="15" t="inlineStr"/>
      <c r="D56" s="15" t="n"/>
      <c r="E56" s="15" t="n"/>
      <c r="F56" s="15" t="n"/>
      <c r="G56" s="15" t="n"/>
    </row>
    <row r="57">
      <c r="A57" s="15" t="inlineStr">
        <is>
          <t>dw1</t>
        </is>
      </c>
      <c r="B57" s="15" t="inlineStr">
        <is>
          <t>string</t>
        </is>
      </c>
      <c r="C57" s="15" t="inlineStr"/>
      <c r="D57" s="15" t="n"/>
      <c r="E57" s="15" t="n"/>
      <c r="F57" s="15" t="n"/>
      <c r="G57" s="15" t="n"/>
    </row>
    <row r="58">
      <c r="A58" s="15" t="inlineStr">
        <is>
          <t>dw2</t>
        </is>
      </c>
      <c r="B58" s="15" t="inlineStr">
        <is>
          <t>string</t>
        </is>
      </c>
      <c r="C58" s="15" t="inlineStr"/>
      <c r="D58" s="15" t="n"/>
      <c r="E58" s="15" t="n"/>
      <c r="F58" s="15" t="n"/>
      <c r="G58" s="15" t="n"/>
    </row>
    <row r="59">
      <c r="A59" s="15" t="inlineStr">
        <is>
          <t>mj</t>
        </is>
      </c>
      <c r="B59" s="15" t="inlineStr">
        <is>
          <t>string</t>
        </is>
      </c>
      <c r="C59" s="15" t="inlineStr"/>
      <c r="D59" s="15" t="n"/>
      <c r="E59" s="15" t="n"/>
      <c r="F59" s="15" t="n"/>
      <c r="G59" s="15" t="n"/>
    </row>
    <row r="60">
      <c r="A60" s="15" t="inlineStr">
        <is>
          <t>qytydm</t>
        </is>
      </c>
      <c r="B60" s="15" t="inlineStr">
        <is>
          <t>string</t>
        </is>
      </c>
      <c r="C60" s="15" t="inlineStr"/>
      <c r="D60" s="15" t="n"/>
      <c r="E60" s="15" t="n"/>
      <c r="F60" s="15" t="n"/>
      <c r="G60" s="15" t="n"/>
    </row>
    <row r="61">
      <c r="A61" s="15" t="inlineStr">
        <is>
          <t>bzsm</t>
        </is>
      </c>
      <c r="B61" s="15" t="inlineStr">
        <is>
          <t>string</t>
        </is>
      </c>
      <c r="C61" s="15" t="inlineStr"/>
      <c r="D61" s="15" t="n"/>
      <c r="E61" s="15" t="n"/>
      <c r="F61" s="15" t="n"/>
      <c r="G61" s="15" t="n"/>
    </row>
    <row r="62">
      <c r="A62" s="15" t="inlineStr">
        <is>
          <t>gbdq</t>
        </is>
      </c>
      <c r="B62" s="15" t="inlineStr">
        <is>
          <t>string</t>
        </is>
      </c>
      <c r="C62" s="15" t="inlineStr"/>
      <c r="D62" s="15" t="n"/>
      <c r="E62" s="15" t="n"/>
      <c r="F62" s="15" t="n"/>
      <c r="G62" s="15" t="n"/>
    </row>
    <row r="63">
      <c r="A63" s="15" t="inlineStr">
        <is>
          <t>opstate</t>
        </is>
      </c>
      <c r="B63" s="15" t="inlineStr">
        <is>
          <t>string</t>
        </is>
      </c>
      <c r="C63" s="15" t="inlineStr">
        <is>
          <t>经营状态</t>
        </is>
      </c>
      <c r="D63" s="15" t="n"/>
      <c r="E63" s="15" t="n"/>
      <c r="F63" s="15" t="n"/>
      <c r="G63" s="15" t="n"/>
    </row>
    <row r="64">
      <c r="A64" s="15" t="inlineStr">
        <is>
          <t>sjnbxh</t>
        </is>
      </c>
      <c r="B64" s="15" t="inlineStr">
        <is>
          <t>string</t>
        </is>
      </c>
      <c r="C64" s="15" t="inlineStr"/>
      <c r="D64" s="15" t="n"/>
      <c r="E64" s="15" t="n"/>
      <c r="F64" s="15" t="n"/>
      <c r="G64" s="15" t="n"/>
    </row>
    <row r="65">
      <c r="A65" s="15" t="inlineStr">
        <is>
          <t>sxdbgj</t>
        </is>
      </c>
      <c r="B65" s="15" t="inlineStr">
        <is>
          <t>string</t>
        </is>
      </c>
      <c r="C65" s="15" t="inlineStr"/>
      <c r="D65" s="15" t="n"/>
      <c r="E65" s="15" t="n"/>
      <c r="F65" s="15" t="n"/>
      <c r="G65" s="15" t="n"/>
    </row>
    <row r="66">
      <c r="A66" s="15" t="inlineStr">
        <is>
          <t>wjfzrys</t>
        </is>
      </c>
      <c r="B66" s="15" t="inlineStr">
        <is>
          <t>string</t>
        </is>
      </c>
      <c r="C66" s="15" t="inlineStr"/>
      <c r="D66" s="15" t="n"/>
      <c r="E66" s="15" t="n"/>
      <c r="F66" s="15" t="n"/>
      <c r="G66" s="15" t="n"/>
    </row>
    <row r="67">
      <c r="A67" s="15" t="inlineStr">
        <is>
          <t>gatrys</t>
        </is>
      </c>
      <c r="B67" s="15" t="inlineStr">
        <is>
          <t>string</t>
        </is>
      </c>
      <c r="C67" s="15" t="inlineStr"/>
      <c r="D67" s="15" t="n"/>
      <c r="E67" s="15" t="n"/>
      <c r="F67" s="15" t="n"/>
      <c r="G67" s="15" t="n"/>
    </row>
    <row r="68">
      <c r="A68" s="15" t="inlineStr">
        <is>
          <t>zfrys</t>
        </is>
      </c>
      <c r="B68" s="15" t="inlineStr">
        <is>
          <t>string</t>
        </is>
      </c>
      <c r="C68" s="15" t="inlineStr"/>
      <c r="D68" s="15" t="n"/>
      <c r="E68" s="15" t="n"/>
      <c r="F68" s="15" t="n"/>
      <c r="G68" s="15" t="n"/>
    </row>
    <row r="69">
      <c r="A69" s="15" t="inlineStr">
        <is>
          <t>djglywlx</t>
        </is>
      </c>
      <c r="B69" s="15" t="inlineStr">
        <is>
          <t>string</t>
        </is>
      </c>
      <c r="C69" s="15" t="inlineStr"/>
      <c r="D69" s="15" t="n"/>
      <c r="E69" s="15" t="n"/>
      <c r="F69" s="15" t="n"/>
      <c r="G69" s="15" t="n"/>
    </row>
    <row r="70">
      <c r="A70" s="15" t="inlineStr">
        <is>
          <t>jddw</t>
        </is>
      </c>
      <c r="B70" s="15" t="inlineStr">
        <is>
          <t>string</t>
        </is>
      </c>
      <c r="C70" s="15" t="inlineStr"/>
      <c r="D70" s="15" t="n"/>
      <c r="E70" s="15" t="n"/>
      <c r="F70" s="15" t="n"/>
      <c r="G70" s="15" t="n"/>
    </row>
    <row r="71">
      <c r="A71" s="15" t="inlineStr">
        <is>
          <t>jddwdh</t>
        </is>
      </c>
      <c r="B71" s="15" t="inlineStr">
        <is>
          <t>string</t>
        </is>
      </c>
      <c r="C71" s="15" t="inlineStr"/>
      <c r="D71" s="15" t="n"/>
      <c r="E71" s="15" t="n"/>
      <c r="F71" s="15" t="n"/>
      <c r="G71" s="15" t="n"/>
    </row>
    <row r="72">
      <c r="A72" s="15" t="inlineStr">
        <is>
          <t>pzjgdszxm</t>
        </is>
      </c>
      <c r="B72" s="15" t="inlineStr">
        <is>
          <t>string</t>
        </is>
      </c>
      <c r="C72" s="15" t="inlineStr"/>
      <c r="D72" s="15" t="n"/>
      <c r="E72" s="15" t="n"/>
      <c r="F72" s="15" t="n"/>
      <c r="G72" s="15" t="n"/>
    </row>
    <row r="73">
      <c r="A73" s="15" t="inlineStr">
        <is>
          <t>pzjgfdszxm</t>
        </is>
      </c>
      <c r="B73" s="15" t="inlineStr">
        <is>
          <t>string</t>
        </is>
      </c>
      <c r="C73" s="15" t="inlineStr"/>
      <c r="D73" s="15" t="n"/>
      <c r="E73" s="15" t="n"/>
      <c r="F73" s="15" t="n"/>
      <c r="G73" s="15" t="n"/>
    </row>
    <row r="74">
      <c r="A74" s="15" t="inlineStr">
        <is>
          <t>pzjgzjlxm</t>
        </is>
      </c>
      <c r="B74" s="15" t="inlineStr">
        <is>
          <t>string</t>
        </is>
      </c>
      <c r="C74" s="15" t="inlineStr"/>
      <c r="D74" s="15" t="n"/>
      <c r="E74" s="15" t="n"/>
      <c r="F74" s="15" t="n"/>
      <c r="G74" s="15" t="n"/>
    </row>
    <row r="75">
      <c r="A75" s="15" t="inlineStr">
        <is>
          <t>pzjgtjzjmc</t>
        </is>
      </c>
      <c r="B75" s="15" t="inlineStr">
        <is>
          <t>string</t>
        </is>
      </c>
      <c r="C75" s="15" t="inlineStr"/>
      <c r="D75" s="15" t="n"/>
      <c r="E75" s="15" t="n"/>
      <c r="F75" s="15" t="n"/>
      <c r="G75" s="15" t="n"/>
    </row>
    <row r="76">
      <c r="A76" s="15" t="inlineStr">
        <is>
          <t>pzjgdz</t>
        </is>
      </c>
      <c r="B76" s="15" t="inlineStr">
        <is>
          <t>string</t>
        </is>
      </c>
      <c r="C76" s="15" t="inlineStr"/>
      <c r="D76" s="15" t="n"/>
      <c r="E76" s="15" t="n"/>
      <c r="F76" s="15" t="n"/>
      <c r="G76" s="15" t="n"/>
    </row>
    <row r="77">
      <c r="A77" s="15" t="inlineStr">
        <is>
          <t>pcomregno</t>
        </is>
      </c>
      <c r="B77" s="15" t="inlineStr">
        <is>
          <t>string</t>
        </is>
      </c>
      <c r="C77" s="15" t="inlineStr"/>
      <c r="D77" s="15" t="n"/>
      <c r="E77" s="15" t="n"/>
      <c r="F77" s="15" t="n"/>
      <c r="G77" s="15" t="n"/>
    </row>
    <row r="78">
      <c r="A78" s="15" t="inlineStr">
        <is>
          <t>congro</t>
        </is>
      </c>
      <c r="B78" s="15" t="inlineStr">
        <is>
          <t>string</t>
        </is>
      </c>
      <c r="C78" s="15" t="inlineStr"/>
      <c r="D78" s="15" t="n"/>
      <c r="E78" s="15" t="n"/>
      <c r="F78" s="15" t="n"/>
      <c r="G78" s="15" t="n"/>
    </row>
    <row r="79">
      <c r="A79" s="15" t="inlineStr">
        <is>
          <t>tzzesfcz</t>
        </is>
      </c>
      <c r="B79" s="15" t="inlineStr">
        <is>
          <t>string</t>
        </is>
      </c>
      <c r="C79" s="15" t="inlineStr"/>
      <c r="D79" s="15" t="n"/>
      <c r="E79" s="15" t="n"/>
      <c r="F79" s="15" t="n"/>
      <c r="G79" s="15" t="n"/>
    </row>
    <row r="80">
      <c r="A80" s="15" t="inlineStr">
        <is>
          <t>forregcap</t>
        </is>
      </c>
      <c r="B80" s="15" t="inlineStr">
        <is>
          <t>string</t>
        </is>
      </c>
      <c r="C80" s="15" t="inlineStr"/>
      <c r="D80" s="15" t="n"/>
      <c r="E80" s="15" t="n"/>
      <c r="F80" s="15" t="n"/>
      <c r="G80" s="15" t="n"/>
    </row>
    <row r="81">
      <c r="A81" s="15" t="inlineStr">
        <is>
          <t>forregcapusd</t>
        </is>
      </c>
      <c r="B81" s="15" t="inlineStr">
        <is>
          <t>string</t>
        </is>
      </c>
      <c r="C81" s="15" t="inlineStr"/>
      <c r="D81" s="15" t="n"/>
      <c r="E81" s="15" t="n"/>
      <c r="F81" s="15" t="n"/>
      <c r="G81" s="15" t="n"/>
    </row>
    <row r="82">
      <c r="A82" s="15" t="inlineStr">
        <is>
          <t>domeregcap</t>
        </is>
      </c>
      <c r="B82" s="15" t="inlineStr">
        <is>
          <t>string</t>
        </is>
      </c>
      <c r="C82" s="15" t="inlineStr"/>
      <c r="D82" s="15" t="n"/>
      <c r="E82" s="15" t="n"/>
      <c r="F82" s="15" t="n"/>
      <c r="G82" s="15" t="n"/>
    </row>
    <row r="83">
      <c r="A83" s="15" t="inlineStr">
        <is>
          <t>domeregcapusd</t>
        </is>
      </c>
      <c r="B83" s="15" t="inlineStr">
        <is>
          <t>string</t>
        </is>
      </c>
      <c r="C83" s="15" t="inlineStr"/>
      <c r="D83" s="15" t="n"/>
      <c r="E83" s="15" t="n"/>
      <c r="F83" s="15" t="n"/>
      <c r="G83" s="15" t="n"/>
    </row>
    <row r="84">
      <c r="A84" s="15" t="inlineStr">
        <is>
          <t>congrousd</t>
        </is>
      </c>
      <c r="B84" s="15" t="inlineStr">
        <is>
          <t>string</t>
        </is>
      </c>
      <c r="C84" s="15" t="inlineStr"/>
      <c r="D84" s="15" t="n"/>
      <c r="E84" s="15" t="n"/>
      <c r="F84" s="15" t="n"/>
      <c r="G84" s="15" t="n"/>
    </row>
    <row r="85">
      <c r="A85" s="15" t="inlineStr">
        <is>
          <t>reccap</t>
        </is>
      </c>
      <c r="B85" s="15" t="inlineStr">
        <is>
          <t>string</t>
        </is>
      </c>
      <c r="C85" s="15" t="inlineStr"/>
      <c r="D85" s="15" t="n"/>
      <c r="E85" s="15" t="n"/>
      <c r="F85" s="15" t="n"/>
      <c r="G85" s="15" t="n"/>
    </row>
    <row r="86">
      <c r="A86" s="15" t="inlineStr">
        <is>
          <t>reccapusd</t>
        </is>
      </c>
      <c r="B86" s="15" t="inlineStr">
        <is>
          <t>string</t>
        </is>
      </c>
      <c r="C86" s="15" t="inlineStr"/>
      <c r="D86" s="15" t="n"/>
      <c r="E86" s="15" t="n"/>
      <c r="F86" s="15" t="n"/>
      <c r="G86" s="15" t="n"/>
    </row>
    <row r="87">
      <c r="A87" s="15" t="inlineStr">
        <is>
          <t>wfcyrs</t>
        </is>
      </c>
      <c r="B87" s="15" t="inlineStr">
        <is>
          <t>string</t>
        </is>
      </c>
      <c r="C87" s="15" t="inlineStr"/>
      <c r="D87" s="15" t="n"/>
      <c r="E87" s="15" t="n"/>
      <c r="F87" s="15" t="n"/>
      <c r="G87" s="15" t="n"/>
    </row>
    <row r="88">
      <c r="A88" s="15" t="inlineStr">
        <is>
          <t>czdjzh</t>
        </is>
      </c>
      <c r="B88" s="15" t="inlineStr">
        <is>
          <t>string</t>
        </is>
      </c>
      <c r="C88" s="15" t="inlineStr"/>
      <c r="D88" s="15" t="n"/>
      <c r="E88" s="15" t="n"/>
      <c r="F88" s="15" t="n"/>
      <c r="G88" s="15" t="n"/>
    </row>
    <row r="89">
      <c r="A89" s="15" t="inlineStr">
        <is>
          <t>hgzcdjh</t>
        </is>
      </c>
      <c r="B89" s="15" t="inlineStr">
        <is>
          <t>string</t>
        </is>
      </c>
      <c r="C89" s="15" t="inlineStr"/>
      <c r="D89" s="15" t="n"/>
      <c r="E89" s="15" t="n"/>
      <c r="F89" s="15" t="n"/>
      <c r="G89" s="15" t="n"/>
    </row>
    <row r="90">
      <c r="A90" s="15" t="inlineStr">
        <is>
          <t>whdjzh</t>
        </is>
      </c>
      <c r="B90" s="15" t="inlineStr">
        <is>
          <t>string</t>
        </is>
      </c>
      <c r="C90" s="15" t="inlineStr"/>
      <c r="D90" s="15" t="n"/>
      <c r="E90" s="15" t="n"/>
      <c r="F90" s="15" t="n"/>
      <c r="G90" s="15" t="n"/>
    </row>
    <row r="91">
      <c r="A91" s="15" t="inlineStr">
        <is>
          <t>foropscope</t>
        </is>
      </c>
      <c r="B91" s="15" t="inlineStr">
        <is>
          <t>string</t>
        </is>
      </c>
      <c r="C91" s="15" t="inlineStr"/>
      <c r="D91" s="15" t="n"/>
      <c r="E91" s="15" t="n"/>
      <c r="F91" s="15" t="n"/>
      <c r="G91" s="15" t="n"/>
    </row>
    <row r="92">
      <c r="A92" s="15" t="inlineStr">
        <is>
          <t>xmze</t>
        </is>
      </c>
      <c r="B92" s="15" t="inlineStr">
        <is>
          <t>string</t>
        </is>
      </c>
      <c r="C92" s="15" t="inlineStr"/>
      <c r="D92" s="15" t="n"/>
      <c r="E92" s="15" t="n"/>
      <c r="F92" s="15" t="n"/>
      <c r="G92" s="15" t="n"/>
    </row>
    <row r="93">
      <c r="A93" s="15" t="inlineStr">
        <is>
          <t>xmzemy</t>
        </is>
      </c>
      <c r="B93" s="15" t="inlineStr">
        <is>
          <t>string</t>
        </is>
      </c>
      <c r="C93" s="15" t="inlineStr"/>
      <c r="D93" s="15" t="n"/>
      <c r="E93" s="15" t="n"/>
      <c r="F93" s="15" t="n"/>
      <c r="G93" s="15" t="n"/>
    </row>
    <row r="94">
      <c r="A94" s="15" t="inlineStr">
        <is>
          <t>xmnr</t>
        </is>
      </c>
      <c r="B94" s="15" t="inlineStr">
        <is>
          <t>string</t>
        </is>
      </c>
      <c r="C94" s="15" t="inlineStr"/>
      <c r="D94" s="15" t="n"/>
      <c r="E94" s="15" t="n"/>
      <c r="F94" s="15" t="n"/>
      <c r="G94" s="15" t="n"/>
    </row>
    <row r="95">
      <c r="A95" s="15" t="inlineStr">
        <is>
          <t>xmmc</t>
        </is>
      </c>
      <c r="B95" s="15" t="inlineStr">
        <is>
          <t>string</t>
        </is>
      </c>
      <c r="C95" s="15" t="inlineStr"/>
      <c r="D95" s="15" t="n"/>
      <c r="E95" s="15" t="n"/>
      <c r="F95" s="15" t="n"/>
      <c r="G95" s="15" t="n"/>
    </row>
    <row r="96">
      <c r="A96" s="15" t="inlineStr">
        <is>
          <t>gwzczb</t>
        </is>
      </c>
      <c r="B96" s="15" t="inlineStr">
        <is>
          <t>string</t>
        </is>
      </c>
      <c r="C96" s="15" t="inlineStr"/>
      <c r="D96" s="15" t="n"/>
      <c r="E96" s="15" t="n"/>
      <c r="F96" s="15" t="n"/>
      <c r="G96" s="15" t="n"/>
    </row>
    <row r="97">
      <c r="A97" s="15" t="inlineStr">
        <is>
          <t>htqxq</t>
        </is>
      </c>
      <c r="B97" s="15" t="inlineStr">
        <is>
          <t>string</t>
        </is>
      </c>
      <c r="C97" s="15" t="inlineStr"/>
      <c r="D97" s="15" t="n"/>
      <c r="E97" s="15" t="n"/>
      <c r="F97" s="15" t="n"/>
      <c r="G97" s="15" t="n"/>
    </row>
    <row r="98">
      <c r="A98" s="15" t="inlineStr">
        <is>
          <t>htqxz</t>
        </is>
      </c>
      <c r="B98" s="15" t="inlineStr">
        <is>
          <t>string</t>
        </is>
      </c>
      <c r="C98" s="15" t="inlineStr"/>
      <c r="D98" s="15" t="n"/>
      <c r="E98" s="15" t="n"/>
      <c r="F98" s="15" t="n"/>
      <c r="G98" s="15" t="n"/>
    </row>
    <row r="99">
      <c r="A99" s="15" t="inlineStr">
        <is>
          <t>jsrys</t>
        </is>
      </c>
      <c r="B99" s="15" t="inlineStr">
        <is>
          <t>string</t>
        </is>
      </c>
      <c r="C99" s="15" t="inlineStr"/>
      <c r="D99" s="15" t="n"/>
      <c r="E99" s="15" t="n"/>
      <c r="F99" s="15" t="n"/>
      <c r="G99" s="15" t="n"/>
    </row>
    <row r="100">
      <c r="A100" s="15" t="inlineStr">
        <is>
          <t>glrys</t>
        </is>
      </c>
      <c r="B100" s="15" t="inlineStr">
        <is>
          <t>string</t>
        </is>
      </c>
      <c r="C100" s="15" t="inlineStr"/>
      <c r="D100" s="15" t="n"/>
      <c r="E100" s="15" t="n"/>
      <c r="F100" s="15" t="n"/>
      <c r="G100" s="15" t="n"/>
    </row>
    <row r="101">
      <c r="A101" s="15" t="inlineStr">
        <is>
          <t>scywrys</t>
        </is>
      </c>
      <c r="B101" s="15" t="inlineStr">
        <is>
          <t>string</t>
        </is>
      </c>
      <c r="C101" s="15" t="inlineStr"/>
      <c r="D101" s="15" t="n"/>
      <c r="E101" s="15" t="n"/>
      <c r="F101" s="15" t="n"/>
      <c r="G101" s="15" t="n"/>
    </row>
    <row r="102">
      <c r="A102" s="15" t="inlineStr">
        <is>
          <t>limparnum</t>
        </is>
      </c>
      <c r="B102" s="15" t="inlineStr">
        <is>
          <t>string</t>
        </is>
      </c>
      <c r="C102" s="15" t="inlineStr"/>
      <c r="D102" s="15" t="n"/>
      <c r="E102" s="15" t="n"/>
      <c r="F102" s="15" t="n"/>
      <c r="G102" s="15" t="n"/>
    </row>
    <row r="103">
      <c r="A103" s="15" t="inlineStr">
        <is>
          <t>fordom</t>
        </is>
      </c>
      <c r="B103" s="15" t="inlineStr">
        <is>
          <t>string</t>
        </is>
      </c>
      <c r="C103" s="15" t="inlineStr"/>
      <c r="D103" s="15" t="n"/>
      <c r="E103" s="15" t="n"/>
      <c r="F103" s="15" t="n"/>
      <c r="G103" s="15" t="n"/>
    </row>
    <row r="104">
      <c r="A104" s="15" t="inlineStr">
        <is>
          <t>town</t>
        </is>
      </c>
      <c r="B104" s="15" t="inlineStr">
        <is>
          <t>string</t>
        </is>
      </c>
      <c r="C104" s="15" t="inlineStr"/>
      <c r="D104" s="15" t="n"/>
      <c r="E104" s="15" t="n"/>
      <c r="F104" s="15" t="n"/>
      <c r="G104" s="15" t="n"/>
    </row>
    <row r="105">
      <c r="A105" s="15" t="inlineStr">
        <is>
          <t>kylb</t>
        </is>
      </c>
      <c r="B105" s="15" t="inlineStr">
        <is>
          <t>string</t>
        </is>
      </c>
      <c r="C105" s="15" t="inlineStr"/>
      <c r="D105" s="15" t="n"/>
      <c r="E105" s="15" t="n"/>
      <c r="F105" s="15" t="n"/>
      <c r="G105" s="15" t="n"/>
    </row>
    <row r="106">
      <c r="A106" s="15" t="inlineStr">
        <is>
          <t>gpssggrs</t>
        </is>
      </c>
      <c r="B106" s="15" t="inlineStr">
        <is>
          <t>string</t>
        </is>
      </c>
      <c r="C106" s="15" t="inlineStr"/>
      <c r="D106" s="15" t="n"/>
      <c r="E106" s="15" t="n"/>
      <c r="F106" s="15" t="n"/>
      <c r="G106" s="15" t="n"/>
    </row>
    <row r="107">
      <c r="A107" s="15" t="inlineStr">
        <is>
          <t>parnum</t>
        </is>
      </c>
      <c r="B107" s="15" t="inlineStr">
        <is>
          <t>string</t>
        </is>
      </c>
      <c r="C107" s="15" t="inlineStr"/>
      <c r="D107" s="15" t="n"/>
      <c r="E107" s="15" t="n"/>
      <c r="F107" s="15" t="n"/>
      <c r="G107" s="15" t="n"/>
    </row>
    <row r="108">
      <c r="A108" s="15" t="inlineStr">
        <is>
          <t>exenum</t>
        </is>
      </c>
      <c r="B108" s="15" t="inlineStr">
        <is>
          <t>string</t>
        </is>
      </c>
      <c r="C108" s="15" t="inlineStr"/>
      <c r="D108" s="15" t="n"/>
      <c r="E108" s="15" t="n"/>
      <c r="F108" s="15" t="n"/>
      <c r="G108" s="15" t="n"/>
    </row>
    <row r="109">
      <c r="A109" s="15" t="inlineStr">
        <is>
          <t>oriregno</t>
        </is>
      </c>
      <c r="B109" s="15" t="inlineStr">
        <is>
          <t>string</t>
        </is>
      </c>
      <c r="C109" s="15" t="inlineStr"/>
      <c r="D109" s="15" t="n"/>
      <c r="E109" s="15" t="n"/>
      <c r="F109" s="15" t="n"/>
      <c r="G109" s="15" t="n"/>
    </row>
    <row r="110">
      <c r="A110" s="15" t="inlineStr">
        <is>
          <t>qymc_old</t>
        </is>
      </c>
      <c r="B110" s="15" t="inlineStr">
        <is>
          <t>string</t>
        </is>
      </c>
      <c r="C110" s="15" t="inlineStr"/>
      <c r="D110" s="15" t="n"/>
      <c r="E110" s="15" t="n"/>
      <c r="F110" s="15" t="n"/>
      <c r="G110" s="15" t="n"/>
    </row>
    <row r="111">
      <c r="A111" s="15" t="inlineStr">
        <is>
          <t>sconform</t>
        </is>
      </c>
      <c r="B111" s="15" t="inlineStr">
        <is>
          <t>string</t>
        </is>
      </c>
      <c r="C111" s="15" t="inlineStr"/>
      <c r="D111" s="15" t="n"/>
      <c r="E111" s="15" t="n"/>
      <c r="F111" s="15" t="n"/>
      <c r="G111" s="15" t="n"/>
    </row>
    <row r="112">
      <c r="A112" s="15" t="inlineStr">
        <is>
          <t>bgzxrq</t>
        </is>
      </c>
      <c r="B112" s="15" t="inlineStr">
        <is>
          <t>string</t>
        </is>
      </c>
      <c r="C112" s="15" t="inlineStr">
        <is>
          <t>变更注销日期</t>
        </is>
      </c>
      <c r="D112" s="15" t="n"/>
      <c r="E112" s="15" t="n"/>
      <c r="F112" s="15" t="n"/>
      <c r="G112" s="15" t="n"/>
    </row>
    <row r="113">
      <c r="A113" s="15" t="inlineStr">
        <is>
          <t>ldzj</t>
        </is>
      </c>
      <c r="B113" s="15" t="inlineStr">
        <is>
          <t>string</t>
        </is>
      </c>
      <c r="C113" s="15" t="inlineStr"/>
      <c r="D113" s="15" t="n"/>
      <c r="E113" s="15" t="n"/>
      <c r="F113" s="15" t="n"/>
      <c r="G113" s="15" t="n"/>
    </row>
    <row r="114">
      <c r="A114" s="15" t="inlineStr">
        <is>
          <t>gdzj</t>
        </is>
      </c>
      <c r="B114" s="15" t="inlineStr">
        <is>
          <t>string</t>
        </is>
      </c>
      <c r="C114" s="15" t="inlineStr"/>
      <c r="D114" s="15" t="n"/>
      <c r="E114" s="15" t="n"/>
      <c r="F114" s="15" t="n"/>
      <c r="G114" s="15" t="n"/>
    </row>
    <row r="115">
      <c r="A115" s="15" t="inlineStr">
        <is>
          <t>domproright</t>
        </is>
      </c>
      <c r="B115" s="15" t="inlineStr">
        <is>
          <t>string</t>
        </is>
      </c>
      <c r="C115" s="15" t="inlineStr"/>
      <c r="D115" s="15" t="n"/>
      <c r="E115" s="15" t="n"/>
      <c r="F115" s="15" t="n"/>
      <c r="G115" s="15" t="n"/>
    </row>
    <row r="116">
      <c r="A116" s="15" t="inlineStr">
        <is>
          <t>glph</t>
        </is>
      </c>
      <c r="B116" s="15" t="inlineStr">
        <is>
          <t>string</t>
        </is>
      </c>
      <c r="C116" s="15" t="inlineStr"/>
      <c r="D116" s="15" t="n"/>
      <c r="E116" s="15" t="n"/>
      <c r="F116" s="15" t="n"/>
      <c r="G116" s="15" t="n"/>
    </row>
    <row r="117">
      <c r="A117" s="15" t="inlineStr">
        <is>
          <t>xzjd</t>
        </is>
      </c>
      <c r="B117" s="15" t="inlineStr">
        <is>
          <t>string</t>
        </is>
      </c>
      <c r="C117" s="15" t="inlineStr"/>
      <c r="D117" s="15" t="n"/>
      <c r="E117" s="15" t="n"/>
      <c r="F117" s="15" t="n"/>
      <c r="G117" s="15" t="n"/>
    </row>
    <row r="118">
      <c r="A118" s="15" t="inlineStr">
        <is>
          <t>tsdm1</t>
        </is>
      </c>
      <c r="B118" s="15" t="inlineStr">
        <is>
          <t>string</t>
        </is>
      </c>
      <c r="C118" s="15" t="inlineStr"/>
      <c r="D118" s="15" t="n"/>
      <c r="E118" s="15" t="n"/>
      <c r="F118" s="15" t="n"/>
      <c r="G118" s="15" t="n"/>
    </row>
    <row r="119">
      <c r="A119" s="15" t="inlineStr">
        <is>
          <t>tsdm2</t>
        </is>
      </c>
      <c r="B119" s="15" t="inlineStr">
        <is>
          <t>string</t>
        </is>
      </c>
      <c r="C119" s="15" t="inlineStr"/>
      <c r="D119" s="15" t="n"/>
      <c r="E119" s="15" t="n"/>
      <c r="F119" s="15" t="n"/>
      <c r="G119" s="15" t="n"/>
    </row>
    <row r="120">
      <c r="A120" s="15" t="inlineStr">
        <is>
          <t>tsdm3</t>
        </is>
      </c>
      <c r="B120" s="15" t="inlineStr">
        <is>
          <t>string</t>
        </is>
      </c>
      <c r="C120" s="15" t="inlineStr"/>
      <c r="D120" s="15" t="n"/>
      <c r="E120" s="15" t="n"/>
      <c r="F120" s="15" t="n"/>
      <c r="G120" s="15" t="n"/>
    </row>
    <row r="121">
      <c r="A121" s="15" t="inlineStr">
        <is>
          <t>jtcys</t>
        </is>
      </c>
      <c r="B121" s="15" t="inlineStr">
        <is>
          <t>string</t>
        </is>
      </c>
      <c r="C121" s="15" t="inlineStr"/>
      <c r="D121" s="15" t="n"/>
      <c r="E121" s="15" t="n"/>
      <c r="F121" s="15" t="n"/>
      <c r="G121" s="15" t="n"/>
    </row>
    <row r="122">
      <c r="A122" s="15" t="inlineStr">
        <is>
          <t>bgxts</t>
        </is>
      </c>
      <c r="B122" s="15" t="inlineStr">
        <is>
          <t>string</t>
        </is>
      </c>
      <c r="C122" s="15" t="inlineStr"/>
      <c r="D122" s="15" t="n"/>
      <c r="E122" s="15" t="n"/>
      <c r="F122" s="15" t="n"/>
      <c r="G122" s="15" t="n"/>
    </row>
    <row r="123">
      <c r="A123" s="15" t="inlineStr">
        <is>
          <t>jfkh</t>
        </is>
      </c>
      <c r="B123" s="15" t="inlineStr">
        <is>
          <t>string</t>
        </is>
      </c>
      <c r="C123" s="15" t="inlineStr"/>
      <c r="D123" s="15" t="n"/>
      <c r="E123" s="15" t="n"/>
      <c r="F123" s="15" t="n"/>
      <c r="G123" s="15" t="n"/>
    </row>
    <row r="124">
      <c r="A124" s="15" t="inlineStr">
        <is>
          <t>zysb</t>
        </is>
      </c>
      <c r="B124" s="15" t="inlineStr">
        <is>
          <t>string</t>
        </is>
      </c>
      <c r="C124" s="15" t="inlineStr"/>
      <c r="D124" s="15" t="n"/>
      <c r="E124" s="15" t="n"/>
      <c r="F124" s="15" t="n"/>
      <c r="G124" s="15" t="n"/>
    </row>
    <row r="125">
      <c r="A125" s="15" t="inlineStr">
        <is>
          <t>compform</t>
        </is>
      </c>
      <c r="B125" s="15" t="inlineStr">
        <is>
          <t>string</t>
        </is>
      </c>
      <c r="C125" s="15" t="inlineStr"/>
      <c r="D125" s="15" t="n"/>
      <c r="E125" s="15" t="n"/>
      <c r="F125" s="15" t="n"/>
      <c r="G125" s="15" t="n"/>
    </row>
    <row r="126">
      <c r="A126" s="15" t="inlineStr">
        <is>
          <t>jyxs</t>
        </is>
      </c>
      <c r="B126" s="15" t="inlineStr">
        <is>
          <t>string</t>
        </is>
      </c>
      <c r="C126" s="15" t="inlineStr"/>
      <c r="D126" s="15" t="n"/>
      <c r="E126" s="15" t="n"/>
      <c r="F126" s="15" t="n"/>
      <c r="G126" s="15" t="n"/>
    </row>
    <row r="127">
      <c r="A127" s="15" t="inlineStr">
        <is>
          <t>zzsx</t>
        </is>
      </c>
      <c r="B127" s="15" t="inlineStr">
        <is>
          <t>string</t>
        </is>
      </c>
      <c r="C127" s="15" t="inlineStr"/>
      <c r="D127" s="15" t="n"/>
      <c r="E127" s="15" t="n"/>
      <c r="F127" s="15" t="n"/>
      <c r="G127" s="15" t="n"/>
    </row>
    <row r="128">
      <c r="A128" s="15" t="inlineStr">
        <is>
          <t>jwh</t>
        </is>
      </c>
      <c r="B128" s="15" t="inlineStr">
        <is>
          <t>string</t>
        </is>
      </c>
      <c r="C128" s="15" t="inlineStr"/>
      <c r="D128" s="15" t="n"/>
      <c r="E128" s="15" t="n"/>
      <c r="F128" s="15" t="n"/>
      <c r="G128" s="15" t="n"/>
    </row>
    <row r="129">
      <c r="A129" s="15" t="inlineStr">
        <is>
          <t>gswz</t>
        </is>
      </c>
      <c r="B129" s="15" t="inlineStr">
        <is>
          <t>string</t>
        </is>
      </c>
      <c r="C129" s="15" t="inlineStr"/>
      <c r="D129" s="15" t="n"/>
      <c r="E129" s="15" t="n"/>
      <c r="F129" s="15" t="n"/>
      <c r="G129" s="15" t="n"/>
    </row>
    <row r="130">
      <c r="A130" s="15" t="inlineStr">
        <is>
          <t>credlevel</t>
        </is>
      </c>
      <c r="B130" s="15" t="inlineStr">
        <is>
          <t>string</t>
        </is>
      </c>
      <c r="C130" s="15" t="inlineStr"/>
      <c r="D130" s="15" t="n"/>
      <c r="E130" s="15" t="n"/>
      <c r="F130" s="15" t="n"/>
      <c r="G130" s="15" t="n"/>
    </row>
    <row r="131">
      <c r="A131" s="15" t="inlineStr">
        <is>
          <t>blxy</t>
        </is>
      </c>
      <c r="B131" s="15" t="inlineStr">
        <is>
          <t>string</t>
        </is>
      </c>
      <c r="C131" s="15" t="inlineStr"/>
      <c r="D131" s="15" t="n"/>
      <c r="E131" s="15" t="n"/>
      <c r="F131" s="15" t="n"/>
      <c r="G131" s="15" t="n"/>
    </row>
    <row r="132">
      <c r="A132" s="15" t="inlineStr">
        <is>
          <t>jgsd</t>
        </is>
      </c>
      <c r="B132" s="15" t="inlineStr">
        <is>
          <t>string</t>
        </is>
      </c>
      <c r="C132" s="15" t="inlineStr"/>
      <c r="D132" s="15" t="n"/>
      <c r="E132" s="15" t="n"/>
      <c r="F132" s="15" t="n"/>
      <c r="G132" s="15" t="n"/>
    </row>
    <row r="133">
      <c r="A133" s="15" t="inlineStr">
        <is>
          <t>jgsddjjg</t>
        </is>
      </c>
      <c r="B133" s="15" t="inlineStr">
        <is>
          <t>string</t>
        </is>
      </c>
      <c r="C133" s="15" t="inlineStr"/>
      <c r="D133" s="15" t="n"/>
      <c r="E133" s="15" t="n"/>
      <c r="F133" s="15" t="n"/>
      <c r="G133" s="15" t="n"/>
    </row>
    <row r="134">
      <c r="A134" s="15" t="inlineStr">
        <is>
          <t>fpbz</t>
        </is>
      </c>
      <c r="B134" s="15" t="inlineStr">
        <is>
          <t>string</t>
        </is>
      </c>
      <c r="C134" s="15" t="inlineStr"/>
      <c r="D134" s="15" t="n"/>
      <c r="E134" s="15" t="n"/>
      <c r="F134" s="15" t="n"/>
      <c r="G134" s="15" t="n"/>
    </row>
    <row r="135">
      <c r="A135" s="15" t="inlineStr">
        <is>
          <t>thly</t>
        </is>
      </c>
      <c r="B135" s="15" t="inlineStr">
        <is>
          <t>string</t>
        </is>
      </c>
      <c r="C135" s="15" t="inlineStr"/>
      <c r="D135" s="15" t="n"/>
      <c r="E135" s="15" t="n"/>
      <c r="F135" s="15" t="n"/>
      <c r="G135" s="15" t="n"/>
    </row>
    <row r="136">
      <c r="A136" s="15" t="inlineStr">
        <is>
          <t>dzzzffzt</t>
        </is>
      </c>
      <c r="B136" s="15" t="inlineStr">
        <is>
          <t>string</t>
        </is>
      </c>
      <c r="C136" s="15" t="inlineStr"/>
      <c r="D136" s="15" t="n"/>
      <c r="E136" s="15" t="n"/>
      <c r="F136" s="15" t="n"/>
      <c r="G136" s="15" t="n"/>
    </row>
    <row r="137">
      <c r="A137" s="15" t="inlineStr">
        <is>
          <t>sltzswh</t>
        </is>
      </c>
      <c r="B137" s="15" t="inlineStr">
        <is>
          <t>string</t>
        </is>
      </c>
      <c r="C137" s="15" t="inlineStr"/>
      <c r="D137" s="15" t="n"/>
      <c r="E137" s="15" t="n"/>
      <c r="F137" s="15" t="n"/>
      <c r="G137" s="15" t="n"/>
    </row>
    <row r="138">
      <c r="A138" s="15" t="inlineStr">
        <is>
          <t>forcapindcode</t>
        </is>
      </c>
      <c r="B138" s="15" t="inlineStr">
        <is>
          <t>string</t>
        </is>
      </c>
      <c r="C138" s="15" t="inlineStr"/>
      <c r="D138" s="15" t="n"/>
      <c r="E138" s="15" t="n"/>
      <c r="F138" s="15" t="n"/>
      <c r="G138" s="15" t="n"/>
    </row>
    <row r="139">
      <c r="A139" s="15" t="inlineStr">
        <is>
          <t>ecotecdevzone</t>
        </is>
      </c>
      <c r="B139" s="15" t="inlineStr">
        <is>
          <t>string</t>
        </is>
      </c>
      <c r="C139" s="15" t="inlineStr"/>
      <c r="D139" s="15" t="n"/>
      <c r="E139" s="15" t="n"/>
      <c r="F139" s="15" t="n"/>
      <c r="G139" s="15" t="n"/>
    </row>
    <row r="140">
      <c r="A140" s="15" t="inlineStr">
        <is>
          <t>domdistrict</t>
        </is>
      </c>
      <c r="B140" s="15" t="inlineStr">
        <is>
          <t>string</t>
        </is>
      </c>
      <c r="C140" s="15" t="inlineStr"/>
      <c r="D140" s="15" t="n"/>
      <c r="E140" s="15" t="n"/>
      <c r="F140" s="15" t="n"/>
      <c r="G140" s="15" t="n"/>
    </row>
    <row r="141">
      <c r="A141" s="15" t="inlineStr">
        <is>
          <t>protype</t>
        </is>
      </c>
      <c r="B141" s="15" t="inlineStr">
        <is>
          <t>string</t>
        </is>
      </c>
      <c r="C141" s="15" t="inlineStr"/>
      <c r="D141" s="15" t="n"/>
      <c r="E141" s="15" t="n"/>
      <c r="F141" s="15" t="n"/>
      <c r="G141" s="15" t="n"/>
    </row>
    <row r="142">
      <c r="A142" s="15" t="inlineStr">
        <is>
          <t>abuitemco</t>
        </is>
      </c>
      <c r="B142" s="15" t="inlineStr">
        <is>
          <t>string</t>
        </is>
      </c>
      <c r="C142" s="15" t="inlineStr"/>
      <c r="D142" s="15" t="n"/>
      <c r="E142" s="15" t="n"/>
      <c r="F142" s="15" t="n"/>
      <c r="G142" s="15" t="n"/>
    </row>
    <row r="143">
      <c r="A143" s="15" t="inlineStr">
        <is>
          <t>insform</t>
        </is>
      </c>
      <c r="B143" s="15" t="inlineStr">
        <is>
          <t>string</t>
        </is>
      </c>
      <c r="C143" s="15" t="inlineStr"/>
      <c r="D143" s="15" t="n"/>
      <c r="E143" s="15" t="n"/>
      <c r="F143" s="15" t="n"/>
      <c r="G143" s="15" t="n"/>
    </row>
    <row r="144">
      <c r="A144" s="15" t="inlineStr">
        <is>
          <t>opeacttype</t>
        </is>
      </c>
      <c r="B144" s="15" t="inlineStr">
        <is>
          <t>string</t>
        </is>
      </c>
      <c r="C144" s="15" t="inlineStr"/>
      <c r="D144" s="15" t="n"/>
      <c r="E144" s="15" t="n"/>
      <c r="F144" s="15" t="n"/>
      <c r="G144" s="15" t="n"/>
    </row>
    <row r="145">
      <c r="A145" s="15" t="inlineStr">
        <is>
          <t>hypotaxis</t>
        </is>
      </c>
      <c r="B145" s="15" t="inlineStr">
        <is>
          <t>string</t>
        </is>
      </c>
      <c r="C145" s="15" t="inlineStr"/>
      <c r="D145" s="15" t="n"/>
      <c r="E145" s="15" t="n"/>
      <c r="F145" s="15" t="n"/>
      <c r="G145" s="15" t="n"/>
    </row>
    <row r="146">
      <c r="A146" s="15" t="inlineStr">
        <is>
          <t>cbuitem</t>
        </is>
      </c>
      <c r="B146" s="15" t="inlineStr">
        <is>
          <t>string</t>
        </is>
      </c>
      <c r="C146" s="15" t="inlineStr"/>
      <c r="D146" s="15" t="n"/>
      <c r="E146" s="15" t="n"/>
      <c r="F146" s="15" t="n"/>
      <c r="G146" s="15" t="n"/>
    </row>
    <row r="147">
      <c r="A147" s="15" t="inlineStr">
        <is>
          <t>forregecap</t>
        </is>
      </c>
      <c r="B147" s="15" t="inlineStr">
        <is>
          <t>string</t>
        </is>
      </c>
      <c r="C147" s="15" t="inlineStr"/>
      <c r="D147" s="15" t="n"/>
      <c r="E147" s="15" t="n"/>
      <c r="F147" s="15" t="n"/>
      <c r="G147" s="15" t="n"/>
    </row>
    <row r="148">
      <c r="A148" s="15" t="inlineStr">
        <is>
          <t>parform</t>
        </is>
      </c>
      <c r="B148" s="15" t="inlineStr">
        <is>
          <t>string</t>
        </is>
      </c>
      <c r="C148" s="15" t="inlineStr"/>
      <c r="D148" s="15" t="n"/>
      <c r="E148" s="15" t="n"/>
      <c r="F148" s="15" t="n"/>
      <c r="G148" s="15" t="n"/>
    </row>
    <row r="149">
      <c r="A149" s="15" t="inlineStr">
        <is>
          <t>highindustry</t>
        </is>
      </c>
      <c r="B149" s="15" t="inlineStr">
        <is>
          <t>string</t>
        </is>
      </c>
      <c r="C149" s="15" t="inlineStr"/>
      <c r="D149" s="15" t="n"/>
      <c r="E149" s="15" t="n"/>
      <c r="F149" s="15" t="n"/>
      <c r="G149" s="15" t="n"/>
    </row>
    <row r="150">
      <c r="A150" s="15" t="inlineStr">
        <is>
          <t>ywfw</t>
        </is>
      </c>
      <c r="B150" s="15" t="inlineStr">
        <is>
          <t>string</t>
        </is>
      </c>
      <c r="C150" s="15" t="inlineStr"/>
      <c r="D150" s="15" t="n"/>
      <c r="E150" s="15" t="n"/>
      <c r="F150" s="15" t="n"/>
      <c r="G150" s="15" t="n"/>
    </row>
    <row r="151">
      <c r="A151" s="15" t="inlineStr">
        <is>
          <t>gxsyrs</t>
        </is>
      </c>
      <c r="B151" s="15" t="inlineStr">
        <is>
          <t>string</t>
        </is>
      </c>
      <c r="C151" s="15" t="inlineStr"/>
      <c r="D151" s="15" t="n"/>
      <c r="E151" s="15" t="n"/>
      <c r="F151" s="15" t="n"/>
      <c r="G151" s="15" t="n"/>
    </row>
    <row r="152">
      <c r="A152" s="15" t="inlineStr">
        <is>
          <t>hyfl</t>
        </is>
      </c>
      <c r="B152" s="15" t="inlineStr">
        <is>
          <t>string</t>
        </is>
      </c>
      <c r="C152" s="15" t="inlineStr"/>
      <c r="D152" s="15" t="n"/>
      <c r="E152" s="15" t="n"/>
      <c r="F152" s="15" t="n"/>
      <c r="G152" s="15" t="n"/>
    </row>
    <row r="153">
      <c r="A153" s="15" t="inlineStr">
        <is>
          <t>nzsy</t>
        </is>
      </c>
      <c r="B153" s="15" t="inlineStr">
        <is>
          <t>string</t>
        </is>
      </c>
      <c r="C153" s="15" t="inlineStr"/>
      <c r="D153" s="15" t="n"/>
      <c r="E153" s="15" t="n"/>
      <c r="F153" s="15" t="n"/>
      <c r="G153" s="15" t="n"/>
    </row>
    <row r="154">
      <c r="A154" s="15" t="inlineStr">
        <is>
          <t>midpreindcode</t>
        </is>
      </c>
      <c r="B154" s="15" t="inlineStr">
        <is>
          <t>string</t>
        </is>
      </c>
      <c r="C154" s="15" t="inlineStr"/>
      <c r="D154" s="15" t="n"/>
      <c r="E154" s="15" t="n"/>
      <c r="F154" s="15" t="n"/>
      <c r="G154" s="15" t="n"/>
    </row>
    <row r="155">
      <c r="A155" s="15" t="inlineStr">
        <is>
          <t>zjzz</t>
        </is>
      </c>
      <c r="B155" s="15" t="inlineStr">
        <is>
          <t>string</t>
        </is>
      </c>
      <c r="C155" s="15" t="inlineStr"/>
      <c r="D155" s="15" t="n"/>
      <c r="E155" s="15" t="n"/>
      <c r="F155" s="15" t="n"/>
      <c r="G155" s="15" t="n"/>
    </row>
    <row r="156">
      <c r="A156" s="15" t="inlineStr">
        <is>
          <t>tsjylb</t>
        </is>
      </c>
      <c r="B156" s="15" t="inlineStr">
        <is>
          <t>string</t>
        </is>
      </c>
      <c r="C156" s="15" t="inlineStr"/>
      <c r="D156" s="15" t="n"/>
      <c r="E156" s="15" t="n"/>
      <c r="F156" s="15" t="n"/>
      <c r="G156" s="15" t="n"/>
    </row>
    <row r="157">
      <c r="A157" s="15" t="inlineStr">
        <is>
          <t>bgdxrq</t>
        </is>
      </c>
      <c r="B157" s="15" t="inlineStr">
        <is>
          <t>string</t>
        </is>
      </c>
      <c r="C157" s="15" t="inlineStr"/>
      <c r="D157" s="15" t="n"/>
      <c r="E157" s="15" t="n"/>
      <c r="F157" s="15" t="n"/>
      <c r="G157" s="15" t="n"/>
    </row>
    <row r="158">
      <c r="A158" s="15" t="inlineStr">
        <is>
          <t>forreccap</t>
        </is>
      </c>
      <c r="B158" s="15" t="inlineStr">
        <is>
          <t>string</t>
        </is>
      </c>
      <c r="C158" s="15" t="inlineStr"/>
      <c r="D158" s="15" t="n"/>
      <c r="E158" s="15" t="n"/>
      <c r="F158" s="15" t="n"/>
      <c r="G158" s="15" t="n"/>
    </row>
    <row r="159">
      <c r="A159" s="15" t="inlineStr">
        <is>
          <t>forreccapusd</t>
        </is>
      </c>
      <c r="B159" s="15" t="inlineStr">
        <is>
          <t>string</t>
        </is>
      </c>
      <c r="C159" s="15" t="inlineStr"/>
      <c r="D159" s="15" t="n"/>
      <c r="E159" s="15" t="n"/>
      <c r="F159" s="15" t="n"/>
      <c r="G159" s="15" t="n"/>
    </row>
    <row r="160">
      <c r="A160" s="15" t="inlineStr">
        <is>
          <t>domereccap</t>
        </is>
      </c>
      <c r="B160" s="15" t="inlineStr">
        <is>
          <t>string</t>
        </is>
      </c>
      <c r="C160" s="15" t="inlineStr"/>
      <c r="D160" s="15" t="n"/>
      <c r="E160" s="15" t="n"/>
      <c r="F160" s="15" t="n"/>
      <c r="G160" s="15" t="n"/>
    </row>
    <row r="161">
      <c r="A161" s="15" t="inlineStr">
        <is>
          <t>domereccapusd</t>
        </is>
      </c>
      <c r="B161" s="15" t="inlineStr">
        <is>
          <t>string</t>
        </is>
      </c>
      <c r="C161" s="15" t="inlineStr"/>
      <c r="D161" s="15" t="n"/>
      <c r="E161" s="15" t="n"/>
      <c r="F161" s="15" t="n"/>
      <c r="G161" s="15" t="n"/>
    </row>
    <row r="162">
      <c r="A162" s="15" t="inlineStr">
        <is>
          <t>zrr</t>
        </is>
      </c>
      <c r="B162" s="15" t="inlineStr">
        <is>
          <t>string</t>
        </is>
      </c>
      <c r="C162" s="15" t="inlineStr"/>
      <c r="D162" s="15" t="n"/>
      <c r="E162" s="15" t="n"/>
      <c r="F162" s="15" t="n"/>
      <c r="G162" s="15" t="n"/>
    </row>
    <row r="163">
      <c r="A163" s="15" t="inlineStr">
        <is>
          <t>glwg</t>
        </is>
      </c>
      <c r="B163" s="15" t="inlineStr">
        <is>
          <t>string</t>
        </is>
      </c>
      <c r="C163" s="15" t="inlineStr"/>
      <c r="D163" s="15" t="n"/>
      <c r="E163" s="15" t="n"/>
      <c r="F163" s="15" t="n"/>
      <c r="G163" s="15" t="n"/>
    </row>
    <row r="164">
      <c r="A164" s="15" t="inlineStr">
        <is>
          <t>xcz</t>
        </is>
      </c>
      <c r="B164" s="15" t="inlineStr">
        <is>
          <t>string</t>
        </is>
      </c>
      <c r="C164" s="15" t="inlineStr"/>
      <c r="D164" s="15" t="n"/>
      <c r="E164" s="15" t="n"/>
      <c r="F164" s="15" t="n"/>
      <c r="G164" s="15" t="n"/>
    </row>
    <row r="165">
      <c r="A165" s="15" t="inlineStr">
        <is>
          <t>jyqk</t>
        </is>
      </c>
      <c r="B165" s="15" t="inlineStr">
        <is>
          <t>string</t>
        </is>
      </c>
      <c r="C165" s="15" t="inlineStr"/>
      <c r="D165" s="15" t="n"/>
      <c r="E165" s="15" t="n"/>
      <c r="F165" s="15" t="n"/>
      <c r="G165" s="15" t="n"/>
    </row>
    <row r="166">
      <c r="A166" s="15" t="inlineStr">
        <is>
          <t>pzjgwwmc</t>
        </is>
      </c>
      <c r="B166" s="15" t="inlineStr">
        <is>
          <t>string</t>
        </is>
      </c>
      <c r="C166" s="15" t="inlineStr"/>
      <c r="D166" s="15" t="n"/>
      <c r="E166" s="15" t="n"/>
      <c r="F166" s="15" t="n"/>
      <c r="G166" s="15" t="n"/>
    </row>
    <row r="167">
      <c r="A167" s="15" t="inlineStr">
        <is>
          <t>pzjgzrxs</t>
        </is>
      </c>
      <c r="B167" s="15" t="inlineStr">
        <is>
          <t>string</t>
        </is>
      </c>
      <c r="C167" s="15" t="inlineStr"/>
      <c r="D167" s="15" t="n"/>
      <c r="E167" s="15" t="n"/>
      <c r="F167" s="15" t="n"/>
      <c r="G167" s="15" t="n"/>
    </row>
    <row r="168">
      <c r="A168" s="15" t="inlineStr">
        <is>
          <t>gjjdjjg</t>
        </is>
      </c>
      <c r="B168" s="15" t="inlineStr">
        <is>
          <t>string</t>
        </is>
      </c>
      <c r="C168" s="15" t="inlineStr"/>
      <c r="D168" s="15" t="n"/>
      <c r="E168" s="15" t="n"/>
      <c r="F168" s="15" t="n"/>
      <c r="G168" s="15" t="n"/>
    </row>
    <row r="169">
      <c r="A169" s="15" t="inlineStr">
        <is>
          <t>zzdysx</t>
        </is>
      </c>
      <c r="B169" s="15" t="inlineStr">
        <is>
          <t>string</t>
        </is>
      </c>
      <c r="C169" s="15" t="inlineStr"/>
      <c r="D169" s="15" t="n"/>
      <c r="E169" s="15" t="n"/>
      <c r="F169" s="15" t="n"/>
      <c r="G169" s="15" t="n"/>
    </row>
    <row r="170">
      <c r="A170" s="15" t="inlineStr">
        <is>
          <t>dzlx</t>
        </is>
      </c>
      <c r="B170" s="15" t="inlineStr">
        <is>
          <t>string</t>
        </is>
      </c>
      <c r="C170" s="15" t="inlineStr"/>
      <c r="D170" s="15" t="n"/>
      <c r="E170" s="15" t="n"/>
      <c r="F170" s="15" t="n"/>
      <c r="G170" s="15" t="n"/>
    </row>
    <row r="171">
      <c r="A171" s="15" t="inlineStr">
        <is>
          <t>conform</t>
        </is>
      </c>
      <c r="B171" s="15" t="inlineStr">
        <is>
          <t>string</t>
        </is>
      </c>
      <c r="C171" s="15" t="inlineStr"/>
      <c r="D171" s="15" t="n"/>
      <c r="E171" s="15" t="n"/>
      <c r="F171" s="15" t="n"/>
      <c r="G171" s="15" t="n"/>
    </row>
    <row r="172">
      <c r="A172" s="15" t="inlineStr">
        <is>
          <t>industryco</t>
        </is>
      </c>
      <c r="B172" s="15" t="inlineStr">
        <is>
          <t>string</t>
        </is>
      </c>
      <c r="C172" s="15" t="inlineStr"/>
      <c r="D172" s="15" t="n"/>
      <c r="E172" s="15" t="n"/>
      <c r="F172" s="15" t="n"/>
      <c r="G172" s="15" t="n"/>
    </row>
    <row r="173">
      <c r="A173" s="15" t="inlineStr">
        <is>
          <t>xajylb</t>
        </is>
      </c>
      <c r="B173" s="15" t="inlineStr">
        <is>
          <t>string</t>
        </is>
      </c>
      <c r="C173" s="15" t="inlineStr"/>
      <c r="D173" s="15" t="n"/>
      <c r="E173" s="15" t="n"/>
      <c r="F173" s="15" t="n"/>
      <c r="G173" s="15" t="n"/>
    </row>
    <row r="174">
      <c r="A174" s="15" t="inlineStr">
        <is>
          <t>gxjg</t>
        </is>
      </c>
      <c r="B174" s="15" t="inlineStr">
        <is>
          <t>string</t>
        </is>
      </c>
      <c r="C174" s="15" t="inlineStr"/>
      <c r="D174" s="15" t="n"/>
      <c r="E174" s="15" t="n"/>
      <c r="F174" s="15" t="n"/>
      <c r="G174" s="15" t="n"/>
    </row>
    <row r="175">
      <c r="A175" s="15" t="inlineStr">
        <is>
          <t>lsqymc</t>
        </is>
      </c>
      <c r="B175" s="15" t="inlineStr">
        <is>
          <t>string</t>
        </is>
      </c>
      <c r="C175" s="15" t="inlineStr"/>
      <c r="D175" s="15" t="n"/>
      <c r="E175" s="15" t="n"/>
      <c r="F175" s="15" t="n"/>
      <c r="G175" s="15" t="n"/>
    </row>
    <row r="176">
      <c r="A176" s="15" t="inlineStr">
        <is>
          <t>lsqyzch</t>
        </is>
      </c>
      <c r="B176" s="15" t="inlineStr">
        <is>
          <t>string</t>
        </is>
      </c>
      <c r="C176" s="15" t="inlineStr"/>
      <c r="D176" s="15" t="n"/>
      <c r="E176" s="15" t="n"/>
      <c r="F176" s="15" t="n"/>
      <c r="G176" s="15" t="n"/>
    </row>
    <row r="177">
      <c r="A177" s="15" t="inlineStr">
        <is>
          <t>sfjjr</t>
        </is>
      </c>
      <c r="B177" s="15" t="inlineStr">
        <is>
          <t>string</t>
        </is>
      </c>
      <c r="C177" s="15" t="inlineStr"/>
      <c r="D177" s="15" t="n"/>
      <c r="E177" s="15" t="n"/>
      <c r="F177" s="15" t="n"/>
      <c r="G177" s="15" t="n"/>
    </row>
    <row r="178">
      <c r="A178" s="15" t="inlineStr">
        <is>
          <t>sfscjbz</t>
        </is>
      </c>
      <c r="B178" s="15" t="inlineStr">
        <is>
          <t>string</t>
        </is>
      </c>
      <c r="C178" s="15" t="inlineStr"/>
      <c r="D178" s="15" t="n"/>
      <c r="E178" s="15" t="n"/>
      <c r="F178" s="15" t="n"/>
      <c r="G178" s="15" t="n"/>
    </row>
    <row r="179">
      <c r="A179" s="15" t="inlineStr">
        <is>
          <t>sffch</t>
        </is>
      </c>
      <c r="B179" s="15" t="inlineStr">
        <is>
          <t>string</t>
        </is>
      </c>
      <c r="C179" s="15" t="inlineStr"/>
      <c r="D179" s="15" t="n"/>
      <c r="E179" s="15" t="n"/>
      <c r="F179" s="15" t="n"/>
      <c r="G179" s="15" t="n"/>
    </row>
    <row r="180">
      <c r="A180" s="15" t="inlineStr">
        <is>
          <t>fxdj</t>
        </is>
      </c>
      <c r="B180" s="15" t="inlineStr">
        <is>
          <t>string</t>
        </is>
      </c>
      <c r="C180" s="15" t="inlineStr"/>
      <c r="D180" s="15" t="n"/>
      <c r="E180" s="15" t="n"/>
      <c r="F180" s="15" t="n"/>
      <c r="G180" s="15" t="n"/>
    </row>
    <row r="181">
      <c r="A181" s="15" t="inlineStr">
        <is>
          <t>tdjyqy</t>
        </is>
      </c>
      <c r="B181" s="15" t="inlineStr">
        <is>
          <t>string</t>
        </is>
      </c>
      <c r="C181" s="15" t="inlineStr"/>
      <c r="D181" s="15" t="n"/>
      <c r="E181" s="15" t="n"/>
      <c r="F181" s="15" t="n"/>
      <c r="G181" s="15" t="n"/>
    </row>
    <row r="182">
      <c r="A182" s="15" t="inlineStr">
        <is>
          <t>zzxx</t>
        </is>
      </c>
      <c r="B182" s="15" t="inlineStr">
        <is>
          <t>string</t>
        </is>
      </c>
      <c r="C182" s="15" t="inlineStr"/>
      <c r="D182" s="15" t="n"/>
      <c r="E182" s="15" t="n"/>
      <c r="F182" s="15" t="n"/>
      <c r="G182" s="15" t="n"/>
    </row>
    <row r="183">
      <c r="A183" s="15" t="inlineStr">
        <is>
          <t>wz</t>
        </is>
      </c>
      <c r="B183" s="15" t="inlineStr">
        <is>
          <t>string</t>
        </is>
      </c>
      <c r="C183" s="15" t="inlineStr"/>
      <c r="D183" s="15" t="n"/>
      <c r="E183" s="15" t="n"/>
      <c r="F183" s="15" t="n"/>
      <c r="G183" s="15" t="n"/>
    </row>
    <row r="184">
      <c r="A184" s="15" t="inlineStr">
        <is>
          <t>fax</t>
        </is>
      </c>
      <c r="B184" s="15" t="inlineStr">
        <is>
          <t>string</t>
        </is>
      </c>
      <c r="C184" s="15" t="inlineStr"/>
      <c r="D184" s="15" t="n"/>
      <c r="E184" s="15" t="n"/>
      <c r="F184" s="15" t="n"/>
      <c r="G184" s="15" t="n"/>
    </row>
    <row r="185">
      <c r="A185" s="15" t="inlineStr">
        <is>
          <t>tzzebz</t>
        </is>
      </c>
      <c r="B185" s="15" t="inlineStr">
        <is>
          <t>string</t>
        </is>
      </c>
      <c r="C185" s="15" t="inlineStr"/>
      <c r="D185" s="15" t="n"/>
      <c r="E185" s="15" t="n"/>
      <c r="F185" s="15" t="n"/>
      <c r="G185" s="15" t="n"/>
    </row>
    <row r="186">
      <c r="A186" s="15" t="inlineStr">
        <is>
          <t>zczbbz</t>
        </is>
      </c>
      <c r="B186" s="15" t="inlineStr">
        <is>
          <t>string</t>
        </is>
      </c>
      <c r="C186" s="15" t="inlineStr"/>
      <c r="D186" s="15" t="n"/>
      <c r="E186" s="15" t="n"/>
      <c r="F186" s="15" t="n"/>
      <c r="G186" s="15" t="n"/>
    </row>
    <row r="187">
      <c r="A187" s="15" t="inlineStr">
        <is>
          <t>sjczebz</t>
        </is>
      </c>
      <c r="B187" s="15" t="inlineStr">
        <is>
          <t>string</t>
        </is>
      </c>
      <c r="C187" s="15" t="inlineStr"/>
      <c r="D187" s="15" t="n"/>
      <c r="E187" s="15" t="n"/>
      <c r="F187" s="15" t="n"/>
      <c r="G187" s="15" t="n"/>
    </row>
    <row r="188">
      <c r="A188" s="15" t="inlineStr">
        <is>
          <t>domeregcapcur</t>
        </is>
      </c>
      <c r="B188" s="15" t="inlineStr">
        <is>
          <t>string</t>
        </is>
      </c>
      <c r="C188" s="15" t="inlineStr"/>
      <c r="D188" s="15" t="n"/>
      <c r="E188" s="15" t="n"/>
      <c r="F188" s="15" t="n"/>
      <c r="G188" s="15" t="n"/>
    </row>
    <row r="189">
      <c r="A189" s="15" t="inlineStr">
        <is>
          <t>forregcapcur</t>
        </is>
      </c>
      <c r="B189" s="15" t="inlineStr">
        <is>
          <t>string</t>
        </is>
      </c>
      <c r="C189" s="15" t="inlineStr"/>
      <c r="D189" s="15" t="n"/>
      <c r="E189" s="15" t="n"/>
      <c r="F189" s="15" t="n"/>
      <c r="G189" s="15" t="n"/>
    </row>
    <row r="190">
      <c r="A190" s="15" t="inlineStr">
        <is>
          <t>domereccapcur</t>
        </is>
      </c>
      <c r="B190" s="15" t="inlineStr">
        <is>
          <t>string</t>
        </is>
      </c>
      <c r="C190" s="15" t="inlineStr"/>
      <c r="D190" s="15" t="n"/>
      <c r="E190" s="15" t="n"/>
      <c r="F190" s="15" t="n"/>
      <c r="G190" s="15" t="n"/>
    </row>
    <row r="191">
      <c r="A191" s="15" t="inlineStr">
        <is>
          <t>forreccapcur</t>
        </is>
      </c>
      <c r="B191" s="15" t="inlineStr">
        <is>
          <t>string</t>
        </is>
      </c>
      <c r="C191" s="15" t="inlineStr"/>
      <c r="D191" s="15" t="n"/>
      <c r="E191" s="15" t="n"/>
      <c r="F191" s="15" t="n"/>
      <c r="G191" s="15" t="n"/>
    </row>
    <row r="192">
      <c r="A192" s="15" t="inlineStr">
        <is>
          <t>zfrjczemybl</t>
        </is>
      </c>
      <c r="B192" s="15" t="inlineStr">
        <is>
          <t>string</t>
        </is>
      </c>
      <c r="C192" s="15" t="inlineStr"/>
      <c r="D192" s="15" t="n"/>
      <c r="E192" s="15" t="n"/>
      <c r="F192" s="15" t="n"/>
      <c r="G192" s="15" t="n"/>
    </row>
    <row r="193">
      <c r="A193" s="15" t="inlineStr">
        <is>
          <t>forregcapinvprop</t>
        </is>
      </c>
      <c r="B193" s="15" t="inlineStr">
        <is>
          <t>string</t>
        </is>
      </c>
      <c r="C193" s="15" t="inlineStr"/>
      <c r="D193" s="15" t="n"/>
      <c r="E193" s="15" t="n"/>
      <c r="F193" s="15" t="n"/>
      <c r="G193" s="15" t="n"/>
    </row>
    <row r="194">
      <c r="A194" s="15" t="inlineStr">
        <is>
          <t>domereccapconprop</t>
        </is>
      </c>
      <c r="B194" s="15" t="inlineStr">
        <is>
          <t>string</t>
        </is>
      </c>
      <c r="C194" s="15" t="inlineStr"/>
      <c r="D194" s="15" t="n"/>
      <c r="E194" s="15" t="n"/>
      <c r="F194" s="15" t="n"/>
      <c r="G194" s="15" t="n"/>
    </row>
    <row r="195">
      <c r="A195" s="15" t="inlineStr">
        <is>
          <t>forreccapconprop</t>
        </is>
      </c>
      <c r="B195" s="15" t="inlineStr">
        <is>
          <t>string</t>
        </is>
      </c>
      <c r="C195" s="15" t="inlineStr"/>
      <c r="D195" s="15" t="n"/>
      <c r="E195" s="15" t="n"/>
      <c r="F195" s="15" t="n"/>
      <c r="G195" s="15" t="n"/>
    </row>
    <row r="196">
      <c r="A196" s="15" t="inlineStr">
        <is>
          <t>zb</t>
        </is>
      </c>
      <c r="B196" s="15" t="inlineStr">
        <is>
          <t>string</t>
        </is>
      </c>
      <c r="C196" s="15" t="inlineStr"/>
      <c r="D196" s="15" t="n"/>
      <c r="E196" s="15" t="n"/>
      <c r="F196" s="15" t="n"/>
      <c r="G196" s="15" t="n"/>
    </row>
    <row r="197">
      <c r="A197" s="15" t="inlineStr">
        <is>
          <t>kyzczb</t>
        </is>
      </c>
      <c r="B197" s="15" t="inlineStr">
        <is>
          <t>string</t>
        </is>
      </c>
      <c r="C197" s="15" t="inlineStr"/>
      <c r="D197" s="15" t="n"/>
      <c r="E197" s="15" t="n"/>
      <c r="F197" s="15" t="n"/>
      <c r="G197" s="15" t="n"/>
    </row>
    <row r="198">
      <c r="A198" s="15" t="inlineStr">
        <is>
          <t>kywfrjcze</t>
        </is>
      </c>
      <c r="B198" s="15" t="inlineStr">
        <is>
          <t>string</t>
        </is>
      </c>
      <c r="C198" s="15" t="inlineStr"/>
      <c r="D198" s="15" t="n"/>
      <c r="E198" s="15" t="n"/>
      <c r="F198" s="15" t="n"/>
      <c r="G198" s="15" t="n"/>
    </row>
    <row r="199">
      <c r="A199" s="15" t="inlineStr">
        <is>
          <t>lsqydjjg</t>
        </is>
      </c>
      <c r="B199" s="15" t="inlineStr">
        <is>
          <t>string</t>
        </is>
      </c>
      <c r="C199" s="15" t="inlineStr"/>
      <c r="D199" s="15" t="n"/>
      <c r="E199" s="15" t="n"/>
      <c r="F199" s="15" t="n"/>
      <c r="G199" s="15" t="n"/>
    </row>
    <row r="200">
      <c r="A200" s="15" t="inlineStr">
        <is>
          <t>lsqyqylx</t>
        </is>
      </c>
      <c r="B200" s="15" t="inlineStr">
        <is>
          <t>string</t>
        </is>
      </c>
      <c r="C200" s="15" t="inlineStr"/>
      <c r="D200" s="15" t="n"/>
      <c r="E200" s="15" t="n"/>
      <c r="F200" s="15" t="n"/>
      <c r="G200" s="15" t="n"/>
    </row>
    <row r="201">
      <c r="A201" s="15" t="inlineStr">
        <is>
          <t>lsqydzyx</t>
        </is>
      </c>
      <c r="B201" s="15" t="inlineStr">
        <is>
          <t>string</t>
        </is>
      </c>
      <c r="C201" s="15" t="inlineStr"/>
      <c r="D201" s="15" t="n"/>
      <c r="E201" s="15" t="n"/>
      <c r="F201" s="15" t="n"/>
      <c r="G201" s="15" t="n"/>
    </row>
    <row r="202">
      <c r="A202" s="15" t="inlineStr">
        <is>
          <t>lsqyzb</t>
        </is>
      </c>
      <c r="B202" s="15" t="inlineStr">
        <is>
          <t>string</t>
        </is>
      </c>
      <c r="C202" s="15" t="inlineStr"/>
      <c r="D202" s="15" t="n"/>
      <c r="E202" s="15" t="n"/>
      <c r="F202" s="15" t="n"/>
      <c r="G202" s="15" t="n"/>
    </row>
    <row r="203">
      <c r="A203" s="15" t="inlineStr">
        <is>
          <t>lsqygbdq</t>
        </is>
      </c>
      <c r="B203" s="15" t="inlineStr">
        <is>
          <t>string</t>
        </is>
      </c>
      <c r="C203" s="15" t="inlineStr"/>
      <c r="D203" s="15" t="n"/>
      <c r="E203" s="15" t="n"/>
      <c r="F203" s="15" t="n"/>
      <c r="G203" s="15" t="n"/>
    </row>
    <row r="204">
      <c r="A204" s="15" t="inlineStr">
        <is>
          <t>spjg</t>
        </is>
      </c>
      <c r="B204" s="15" t="inlineStr">
        <is>
          <t>string</t>
        </is>
      </c>
      <c r="C204" s="15" t="inlineStr"/>
      <c r="D204" s="15" t="n"/>
      <c r="E204" s="15" t="n"/>
      <c r="F204" s="15" t="n"/>
      <c r="G204" s="15" t="n"/>
    </row>
    <row r="205">
      <c r="A205" s="15" t="inlineStr">
        <is>
          <t>xgsyrs</t>
        </is>
      </c>
      <c r="B205" s="15" t="inlineStr">
        <is>
          <t>string</t>
        </is>
      </c>
      <c r="C205" s="15" t="inlineStr"/>
      <c r="D205" s="15" t="n"/>
      <c r="E205" s="15" t="n"/>
      <c r="F205" s="15" t="n"/>
      <c r="G205" s="15" t="n"/>
    </row>
    <row r="206">
      <c r="A206" s="15" t="inlineStr">
        <is>
          <t>jtcy</t>
        </is>
      </c>
      <c r="B206" s="15" t="inlineStr">
        <is>
          <t>string</t>
        </is>
      </c>
      <c r="C206" s="15" t="inlineStr"/>
      <c r="D206" s="15" t="n"/>
      <c r="E206" s="15" t="n"/>
      <c r="F206" s="15" t="n"/>
      <c r="G206" s="15" t="n"/>
    </row>
    <row r="207">
      <c r="A207" s="15" t="inlineStr">
        <is>
          <t>zjyzcrs</t>
        </is>
      </c>
      <c r="B207" s="15" t="inlineStr">
        <is>
          <t>string</t>
        </is>
      </c>
      <c r="C207" s="15" t="inlineStr"/>
      <c r="D207" s="15" t="n"/>
      <c r="E207" s="15" t="n"/>
      <c r="F207" s="15" t="n"/>
      <c r="G207" s="15" t="n"/>
    </row>
    <row r="208">
      <c r="A208" s="15" t="inlineStr">
        <is>
          <t>gjhdfzjyzcmsf</t>
        </is>
      </c>
      <c r="B208" s="15" t="inlineStr">
        <is>
          <t>string</t>
        </is>
      </c>
      <c r="C208" s="15" t="inlineStr"/>
      <c r="D208" s="15" t="n"/>
      <c r="E208" s="15" t="n"/>
      <c r="F208" s="15" t="n"/>
      <c r="G208" s="15" t="n"/>
    </row>
    <row r="209">
      <c r="A209" s="15" t="inlineStr">
        <is>
          <t>gxbyrs</t>
        </is>
      </c>
      <c r="B209" s="15" t="inlineStr">
        <is>
          <t>string</t>
        </is>
      </c>
      <c r="C209" s="15" t="inlineStr"/>
      <c r="D209" s="15" t="n"/>
      <c r="E209" s="15" t="n"/>
      <c r="F209" s="15" t="n"/>
      <c r="G209" s="15" t="n"/>
    </row>
    <row r="210">
      <c r="A210" s="15" t="inlineStr">
        <is>
          <t>gjzjyzcmsf</t>
        </is>
      </c>
      <c r="B210" s="15" t="inlineStr">
        <is>
          <t>string</t>
        </is>
      </c>
      <c r="C210" s="15" t="inlineStr"/>
      <c r="D210" s="15" t="n"/>
      <c r="E210" s="15" t="n"/>
      <c r="F210" s="15" t="n"/>
      <c r="G210" s="15" t="n"/>
    </row>
    <row r="211">
      <c r="A211" s="15" t="inlineStr">
        <is>
          <t>msgxbyssf</t>
        </is>
      </c>
      <c r="B211" s="15" t="inlineStr">
        <is>
          <t>string</t>
        </is>
      </c>
      <c r="C211" s="15" t="inlineStr"/>
      <c r="D211" s="15" t="n"/>
      <c r="E211" s="15" t="n"/>
      <c r="F211" s="15" t="n"/>
      <c r="G211" s="15" t="n"/>
    </row>
    <row r="212">
      <c r="A212" s="15" t="inlineStr">
        <is>
          <t>zczbzrmb</t>
        </is>
      </c>
      <c r="B212" s="15" t="inlineStr">
        <is>
          <t>string</t>
        </is>
      </c>
      <c r="C212" s="15" t="inlineStr"/>
      <c r="D212" s="15" t="n"/>
      <c r="E212" s="15" t="n"/>
      <c r="F212" s="15" t="n"/>
      <c r="G212" s="15" t="n"/>
    </row>
    <row r="213">
      <c r="A213" s="15" t="inlineStr">
        <is>
          <t>sjczezrmb</t>
        </is>
      </c>
      <c r="B213" s="15" t="inlineStr">
        <is>
          <t>string</t>
        </is>
      </c>
      <c r="C213" s="15" t="inlineStr"/>
      <c r="D213" s="15" t="n"/>
      <c r="E213" s="15" t="n"/>
      <c r="F213" s="15" t="n"/>
      <c r="G213" s="15" t="n"/>
    </row>
    <row r="214">
      <c r="A214" s="15" t="inlineStr">
        <is>
          <t>domeregcapinvprop</t>
        </is>
      </c>
      <c r="B214" s="15" t="inlineStr">
        <is>
          <t>string</t>
        </is>
      </c>
      <c r="C214" s="15" t="inlineStr"/>
      <c r="D214" s="15" t="n"/>
      <c r="E214" s="15" t="n"/>
      <c r="F214" s="15" t="n"/>
      <c r="G214" s="15" t="n"/>
    </row>
    <row r="215">
      <c r="A215" s="15" t="inlineStr">
        <is>
          <t>itemofoporcpro</t>
        </is>
      </c>
      <c r="B215" s="15" t="inlineStr">
        <is>
          <t>string</t>
        </is>
      </c>
      <c r="C215" s="15" t="inlineStr"/>
      <c r="D215" s="15" t="n"/>
      <c r="E215" s="15" t="n"/>
      <c r="F215" s="15" t="n"/>
      <c r="G215" s="15" t="n"/>
    </row>
    <row r="216">
      <c r="A216" s="15" t="inlineStr">
        <is>
          <t>conofcontrpro</t>
        </is>
      </c>
      <c r="B216" s="15" t="inlineStr">
        <is>
          <t>string</t>
        </is>
      </c>
      <c r="C216" s="15" t="inlineStr"/>
      <c r="D216" s="15" t="n"/>
      <c r="E216" s="15" t="n"/>
      <c r="F216" s="15" t="n"/>
      <c r="G216" s="15" t="n"/>
    </row>
    <row r="217">
      <c r="A217" s="15" t="inlineStr">
        <is>
          <t>regcaprmb</t>
        </is>
      </c>
      <c r="B217" s="15" t="inlineStr">
        <is>
          <t>string</t>
        </is>
      </c>
      <c r="C217" s="15" t="inlineStr"/>
      <c r="D217" s="15" t="n"/>
      <c r="E217" s="15" t="n"/>
      <c r="F217" s="15" t="n"/>
      <c r="G217" s="15" t="n"/>
    </row>
    <row r="218">
      <c r="A218" s="15" t="inlineStr">
        <is>
          <t>reccaprmb</t>
        </is>
      </c>
      <c r="B218" s="15" t="inlineStr">
        <is>
          <t>string</t>
        </is>
      </c>
      <c r="C218" s="15" t="inlineStr"/>
      <c r="D218" s="15" t="n"/>
      <c r="E218" s="15" t="n"/>
      <c r="F218" s="15" t="n"/>
      <c r="G218" s="15" t="n"/>
    </row>
    <row r="219">
      <c r="A219" s="15" t="inlineStr">
        <is>
          <t>gqbglx</t>
        </is>
      </c>
      <c r="B219" s="15" t="inlineStr">
        <is>
          <t>string</t>
        </is>
      </c>
      <c r="C219" s="15" t="inlineStr"/>
      <c r="D219" s="15" t="n"/>
      <c r="E219" s="15" t="n"/>
      <c r="F219" s="15" t="n"/>
      <c r="G219" s="15" t="n"/>
    </row>
    <row r="220">
      <c r="A220" s="15" t="inlineStr">
        <is>
          <t>gqfe</t>
        </is>
      </c>
      <c r="B220" s="15" t="inlineStr">
        <is>
          <t>string</t>
        </is>
      </c>
      <c r="C220" s="15" t="inlineStr"/>
      <c r="D220" s="15" t="n"/>
      <c r="E220" s="15" t="n"/>
      <c r="F220" s="15" t="n"/>
      <c r="G220" s="15" t="n"/>
    </row>
    <row r="221">
      <c r="A221" s="15" t="inlineStr">
        <is>
          <t>hbcze</t>
        </is>
      </c>
      <c r="B221" s="15" t="inlineStr">
        <is>
          <t>string</t>
        </is>
      </c>
      <c r="C221" s="15" t="inlineStr"/>
      <c r="D221" s="15" t="n"/>
      <c r="E221" s="15" t="n"/>
      <c r="F221" s="15" t="n"/>
      <c r="G221" s="15" t="n"/>
    </row>
    <row r="222">
      <c r="A222" s="15" t="inlineStr">
        <is>
          <t>tzzrs</t>
        </is>
      </c>
      <c r="B222" s="15" t="inlineStr">
        <is>
          <t>string</t>
        </is>
      </c>
      <c r="C222" s="15" t="inlineStr"/>
      <c r="D222" s="15" t="n"/>
      <c r="E222" s="15" t="n"/>
      <c r="F222" s="15" t="n"/>
      <c r="G222" s="15" t="n"/>
    </row>
    <row r="223">
      <c r="A223" s="15" t="inlineStr">
        <is>
          <t>name_id</t>
        </is>
      </c>
      <c r="B223" s="15" t="inlineStr">
        <is>
          <t>string</t>
        </is>
      </c>
      <c r="C223" s="15" t="inlineStr"/>
      <c r="D223" s="15" t="n"/>
      <c r="E223" s="15" t="n"/>
      <c r="F223" s="15" t="n"/>
      <c r="G223" s="15" t="n"/>
    </row>
    <row r="224">
      <c r="A224" s="15" t="inlineStr">
        <is>
          <t>wpdb</t>
        </is>
      </c>
      <c r="B224" s="15" t="inlineStr">
        <is>
          <t>string</t>
        </is>
      </c>
      <c r="C224" s="15" t="inlineStr"/>
      <c r="D224" s="15" t="n"/>
      <c r="E224" s="15" t="n"/>
      <c r="F224" s="15" t="n"/>
      <c r="G224" s="15" t="n"/>
    </row>
    <row r="225">
      <c r="A225" s="15" t="inlineStr">
        <is>
          <t>bbtzz</t>
        </is>
      </c>
      <c r="B225" s="15" t="inlineStr">
        <is>
          <t>string</t>
        </is>
      </c>
      <c r="C225" s="15" t="inlineStr"/>
      <c r="D225" s="15" t="n"/>
      <c r="E225" s="15" t="n"/>
      <c r="F225" s="15" t="n"/>
      <c r="G225" s="15" t="n"/>
    </row>
    <row r="226">
      <c r="A226" s="15" t="inlineStr">
        <is>
          <t>swdjz</t>
        </is>
      </c>
      <c r="B226" s="15" t="inlineStr">
        <is>
          <t>string</t>
        </is>
      </c>
      <c r="C226" s="15" t="inlineStr"/>
      <c r="D226" s="15" t="n"/>
      <c r="E226" s="15" t="n"/>
      <c r="F226" s="15" t="n"/>
      <c r="G226" s="15" t="n"/>
    </row>
    <row r="227">
      <c r="A227" s="15" t="inlineStr">
        <is>
          <t>zzjgdmz</t>
        </is>
      </c>
      <c r="B227" s="15" t="inlineStr">
        <is>
          <t>string</t>
        </is>
      </c>
      <c r="C227" s="15" t="inlineStr"/>
      <c r="D227" s="15" t="n"/>
      <c r="E227" s="15" t="n"/>
      <c r="F227" s="15" t="n"/>
      <c r="G227" s="15" t="n"/>
    </row>
    <row r="228">
      <c r="A228" s="15" t="inlineStr">
        <is>
          <t>swdjzcjsj</t>
        </is>
      </c>
      <c r="B228" s="15" t="inlineStr">
        <is>
          <t>string</t>
        </is>
      </c>
      <c r="C228" s="15" t="inlineStr"/>
      <c r="D228" s="15" t="n"/>
      <c r="E228" s="15" t="n"/>
      <c r="F228" s="15" t="n"/>
      <c r="G228" s="15" t="n"/>
    </row>
    <row r="229">
      <c r="A229" s="15" t="inlineStr">
        <is>
          <t>zzjgdmzcjsj</t>
        </is>
      </c>
      <c r="B229" s="15" t="inlineStr">
        <is>
          <t>string</t>
        </is>
      </c>
      <c r="C229" s="15" t="inlineStr"/>
      <c r="D229" s="15" t="n"/>
      <c r="E229" s="15" t="n"/>
      <c r="F229" s="15" t="n"/>
      <c r="G229" s="15" t="n"/>
    </row>
    <row r="230">
      <c r="A230" s="15" t="inlineStr">
        <is>
          <t>dsdjz</t>
        </is>
      </c>
      <c r="B230" s="15" t="inlineStr">
        <is>
          <t>string</t>
        </is>
      </c>
      <c r="C230" s="15" t="inlineStr"/>
      <c r="D230" s="15" t="n"/>
      <c r="E230" s="15" t="n"/>
      <c r="F230" s="15" t="n"/>
      <c r="G230" s="15" t="n"/>
    </row>
    <row r="231">
      <c r="A231" s="15" t="inlineStr">
        <is>
          <t>dsdjzcjsj</t>
        </is>
      </c>
      <c r="B231" s="15" t="inlineStr">
        <is>
          <t>string</t>
        </is>
      </c>
      <c r="C231" s="15" t="inlineStr"/>
      <c r="D231" s="15" t="n"/>
      <c r="E231" s="15" t="n"/>
      <c r="F231" s="15" t="n"/>
      <c r="G231" s="15" t="n"/>
    </row>
    <row r="232">
      <c r="A232" s="15" t="inlineStr">
        <is>
          <t>uniscid</t>
        </is>
      </c>
      <c r="B232" s="15" t="inlineStr">
        <is>
          <t>string</t>
        </is>
      </c>
      <c r="C232" s="15" t="inlineStr"/>
      <c r="D232" s="15" t="n"/>
      <c r="E232" s="15" t="n"/>
      <c r="F232" s="15" t="n"/>
      <c r="G232" s="15" t="n"/>
    </row>
    <row r="233">
      <c r="A233" s="15" t="inlineStr">
        <is>
          <t>yiedistrict</t>
        </is>
      </c>
      <c r="B233" s="15" t="inlineStr">
        <is>
          <t>string</t>
        </is>
      </c>
      <c r="C233" s="15" t="inlineStr"/>
      <c r="D233" s="15" t="n"/>
      <c r="E233" s="15" t="n"/>
      <c r="F233" s="15" t="n"/>
      <c r="G233" s="15" t="n"/>
    </row>
    <row r="234">
      <c r="A234" s="15" t="inlineStr">
        <is>
          <t>proloc</t>
        </is>
      </c>
      <c r="B234" s="15" t="inlineStr">
        <is>
          <t>string</t>
        </is>
      </c>
      <c r="C234" s="15" t="inlineStr"/>
      <c r="D234" s="15" t="n"/>
      <c r="E234" s="15" t="n"/>
      <c r="F234" s="15" t="n"/>
      <c r="G234" s="15" t="n"/>
    </row>
    <row r="235">
      <c r="A235" s="15" t="inlineStr">
        <is>
          <t>dom_province</t>
        </is>
      </c>
      <c r="B235" s="15" t="inlineStr">
        <is>
          <t>string</t>
        </is>
      </c>
      <c r="C235" s="15" t="inlineStr"/>
      <c r="D235" s="15" t="n"/>
      <c r="E235" s="15" t="n"/>
      <c r="F235" s="15" t="n"/>
      <c r="G235" s="15" t="n"/>
    </row>
    <row r="236">
      <c r="A236" s="15" t="inlineStr">
        <is>
          <t>dom_city</t>
        </is>
      </c>
      <c r="B236" s="15" t="inlineStr">
        <is>
          <t>string</t>
        </is>
      </c>
      <c r="C236" s="15" t="inlineStr"/>
      <c r="D236" s="15" t="n"/>
      <c r="E236" s="15" t="n"/>
      <c r="F236" s="15" t="n"/>
      <c r="G236" s="15" t="n"/>
    </row>
    <row r="237">
      <c r="A237" s="15" t="inlineStr">
        <is>
          <t>dom_district</t>
        </is>
      </c>
      <c r="B237" s="15" t="inlineStr">
        <is>
          <t>string</t>
        </is>
      </c>
      <c r="C237" s="15" t="inlineStr"/>
      <c r="D237" s="15" t="n"/>
      <c r="E237" s="15" t="n"/>
      <c r="F237" s="15" t="n"/>
      <c r="G237" s="15" t="n"/>
    </row>
    <row r="238">
      <c r="A238" s="15" t="inlineStr">
        <is>
          <t>dom_location</t>
        </is>
      </c>
      <c r="B238" s="15" t="inlineStr">
        <is>
          <t>string</t>
        </is>
      </c>
      <c r="C238" s="15" t="inlineStr"/>
      <c r="D238" s="15" t="n"/>
      <c r="E238" s="15" t="n"/>
      <c r="F238" s="15" t="n"/>
      <c r="G238" s="15" t="n"/>
    </row>
    <row r="239">
      <c r="A239" s="15" t="inlineStr">
        <is>
          <t>proloc_province</t>
        </is>
      </c>
      <c r="B239" s="15" t="inlineStr">
        <is>
          <t>string</t>
        </is>
      </c>
      <c r="C239" s="15" t="inlineStr"/>
      <c r="D239" s="15" t="n"/>
      <c r="E239" s="15" t="n"/>
      <c r="F239" s="15" t="n"/>
      <c r="G239" s="15" t="n"/>
    </row>
    <row r="240">
      <c r="A240" s="15" t="inlineStr">
        <is>
          <t>proloc_city</t>
        </is>
      </c>
      <c r="B240" s="15" t="inlineStr">
        <is>
          <t>string</t>
        </is>
      </c>
      <c r="C240" s="15" t="inlineStr"/>
      <c r="D240" s="15" t="n"/>
      <c r="E240" s="15" t="n"/>
      <c r="F240" s="15" t="n"/>
      <c r="G240" s="15" t="n"/>
    </row>
    <row r="241">
      <c r="A241" s="15" t="inlineStr">
        <is>
          <t>proloc_district</t>
        </is>
      </c>
      <c r="B241" s="15" t="inlineStr">
        <is>
          <t>string</t>
        </is>
      </c>
      <c r="C241" s="15" t="inlineStr"/>
      <c r="D241" s="15" t="n"/>
      <c r="E241" s="15" t="n"/>
      <c r="F241" s="15" t="n"/>
      <c r="G241" s="15" t="n"/>
    </row>
    <row r="242">
      <c r="A242" s="15" t="inlineStr">
        <is>
          <t>proloc_location</t>
        </is>
      </c>
      <c r="B242" s="15" t="inlineStr">
        <is>
          <t>string</t>
        </is>
      </c>
      <c r="C242" s="15" t="inlineStr"/>
      <c r="D242" s="15" t="n"/>
      <c r="E242" s="15" t="n"/>
      <c r="F242" s="15" t="n"/>
      <c r="G242" s="15" t="n"/>
    </row>
    <row r="243">
      <c r="A243" s="15" t="inlineStr">
        <is>
          <t>jtuniscid</t>
        </is>
      </c>
      <c r="B243" s="15" t="inlineStr">
        <is>
          <t>string</t>
        </is>
      </c>
      <c r="C243" s="15" t="inlineStr"/>
      <c r="D243" s="15" t="n"/>
      <c r="E243" s="15" t="n"/>
      <c r="F243" s="15" t="n"/>
      <c r="G243" s="15" t="n"/>
    </row>
    <row r="244">
      <c r="A244" s="15" t="inlineStr">
        <is>
          <t>ite</t>
        </is>
      </c>
      <c r="B244" s="15" t="inlineStr">
        <is>
          <t>string</t>
        </is>
      </c>
      <c r="C244" s="15" t="inlineStr"/>
      <c r="D244" s="15" t="n"/>
      <c r="E244" s="15" t="n"/>
      <c r="F244" s="15" t="n"/>
      <c r="G244" s="15" t="n"/>
    </row>
    <row r="245">
      <c r="A245" s="15" t="inlineStr">
        <is>
          <t>itename</t>
        </is>
      </c>
      <c r="B245" s="15" t="inlineStr">
        <is>
          <t>string</t>
        </is>
      </c>
      <c r="C245" s="15" t="inlineStr"/>
      <c r="D245" s="15" t="n"/>
      <c r="E245" s="15" t="n"/>
      <c r="F245" s="15" t="n"/>
      <c r="G245" s="15" t="n"/>
    </row>
    <row r="246">
      <c r="A246" s="15" t="inlineStr">
        <is>
          <t>iteregno</t>
        </is>
      </c>
      <c r="B246" s="15" t="inlineStr">
        <is>
          <t>string</t>
        </is>
      </c>
      <c r="C246" s="15" t="inlineStr"/>
      <c r="D246" s="15" t="n"/>
      <c r="E246" s="15" t="n"/>
      <c r="F246" s="15" t="n"/>
      <c r="G246" s="15" t="n"/>
    </row>
    <row r="247">
      <c r="A247" s="15" t="inlineStr">
        <is>
          <t>itest</t>
        </is>
      </c>
      <c r="B247" s="15" t="inlineStr">
        <is>
          <t>string</t>
        </is>
      </c>
      <c r="C247" s="15" t="inlineStr"/>
      <c r="D247" s="15" t="n"/>
      <c r="E247" s="15" t="n"/>
      <c r="F247" s="15" t="n"/>
      <c r="G247" s="15" t="n"/>
    </row>
    <row r="248">
      <c r="A248" s="15" t="inlineStr">
        <is>
          <t>itestname</t>
        </is>
      </c>
      <c r="B248" s="15" t="inlineStr">
        <is>
          <t>string</t>
        </is>
      </c>
      <c r="C248" s="15" t="inlineStr"/>
      <c r="D248" s="15" t="n"/>
      <c r="E248" s="15" t="n"/>
      <c r="F248" s="15" t="n"/>
      <c r="G248" s="15" t="n"/>
    </row>
    <row r="249">
      <c r="A249" s="15" t="inlineStr">
        <is>
          <t>itestregno</t>
        </is>
      </c>
      <c r="B249" s="15" t="inlineStr">
        <is>
          <t>string</t>
        </is>
      </c>
      <c r="C249" s="15" t="inlineStr"/>
      <c r="D249" s="15" t="n"/>
      <c r="E249" s="15" t="n"/>
      <c r="F249" s="15" t="n"/>
      <c r="G249" s="15" t="n"/>
    </row>
    <row r="250">
      <c r="A250" s="15" t="inlineStr">
        <is>
          <t>rlbscope</t>
        </is>
      </c>
      <c r="B250" s="15" t="inlineStr">
        <is>
          <t>string</t>
        </is>
      </c>
      <c r="C250" s="15" t="inlineStr"/>
      <c r="D250" s="15" t="n"/>
      <c r="E250" s="15" t="n"/>
      <c r="F250" s="15" t="n"/>
      <c r="G250" s="15" t="n"/>
    </row>
    <row r="251">
      <c r="A251" s="15" t="inlineStr">
        <is>
          <t>rtgscope</t>
        </is>
      </c>
      <c r="B251" s="15" t="inlineStr">
        <is>
          <t>string</t>
        </is>
      </c>
      <c r="C251" s="15" t="inlineStr"/>
      <c r="D251" s="15" t="n"/>
      <c r="E251" s="15" t="n"/>
      <c r="F251" s="15" t="n"/>
      <c r="G251" s="15" t="n"/>
    </row>
    <row r="252">
      <c r="A252" s="15" t="inlineStr">
        <is>
          <t>update_time</t>
        </is>
      </c>
      <c r="B252" s="15" t="inlineStr">
        <is>
          <t>string</t>
        </is>
      </c>
      <c r="C252" s="15" t="inlineStr"/>
      <c r="D252" s="15" t="n"/>
      <c r="E252" s="15" t="n"/>
      <c r="F252" s="15" t="n"/>
      <c r="G252" s="15" t="n"/>
    </row>
    <row r="253">
      <c r="A253" s="15" t="inlineStr">
        <is>
          <t>delflag</t>
        </is>
      </c>
      <c r="B253" s="15" t="inlineStr">
        <is>
          <t>string</t>
        </is>
      </c>
      <c r="C253" s="15" t="inlineStr"/>
      <c r="D253" s="15" t="n"/>
      <c r="E253" s="15" t="n"/>
      <c r="F253" s="15" t="n"/>
      <c r="G253" s="15" t="n"/>
    </row>
    <row r="254">
      <c r="A254" s="15" t="inlineStr">
        <is>
          <t>apprentice</t>
        </is>
      </c>
      <c r="B254" s="15" t="inlineStr">
        <is>
          <t>string</t>
        </is>
      </c>
      <c r="C254" s="15" t="inlineStr"/>
      <c r="D254" s="15" t="n"/>
      <c r="E254" s="15" t="n"/>
      <c r="F254" s="15" t="n"/>
      <c r="G254" s="15" t="n"/>
    </row>
    <row r="255">
      <c r="A255" s="15" t="inlineStr">
        <is>
          <t>cd_operation</t>
        </is>
      </c>
      <c r="B255" s="15" t="inlineStr">
        <is>
          <t>string</t>
        </is>
      </c>
      <c r="C255" s="15" t="inlineStr"/>
      <c r="D255" s="15" t="n"/>
      <c r="E255" s="15" t="n"/>
      <c r="F255" s="15" t="n"/>
      <c r="G255" s="15" t="n"/>
    </row>
    <row r="256">
      <c r="A256" s="15" t="inlineStr">
        <is>
          <t>cd_timescn</t>
        </is>
      </c>
      <c r="B256" s="15" t="inlineStr">
        <is>
          <t>string</t>
        </is>
      </c>
      <c r="C256" s="15" t="inlineStr"/>
      <c r="D256" s="15" t="n"/>
      <c r="E256" s="15" t="n"/>
      <c r="F256" s="15" t="n"/>
      <c r="G256" s="15" t="n"/>
    </row>
    <row r="257">
      <c r="A257" s="15" t="inlineStr">
        <is>
          <t>create_time</t>
        </is>
      </c>
      <c r="B257" s="15" t="inlineStr">
        <is>
          <t>string</t>
        </is>
      </c>
      <c r="C257" s="15" t="inlineStr"/>
      <c r="D257" s="15" t="n"/>
      <c r="E257" s="15" t="n"/>
      <c r="F257" s="15" t="n"/>
      <c r="G257" s="15" t="n"/>
    </row>
    <row r="258">
      <c r="A258" s="15" t="inlineStr">
        <is>
          <t>last_upd_time</t>
        </is>
      </c>
      <c r="B258" s="15" t="inlineStr">
        <is>
          <t>string</t>
        </is>
      </c>
      <c r="C258" s="15" t="inlineStr"/>
      <c r="D258" s="15" t="n"/>
      <c r="E258" s="15" t="n"/>
      <c r="F258" s="15" t="n"/>
      <c r="G258" s="15" t="n"/>
    </row>
  </sheetData>
  <mergeCells count="1">
    <mergeCell ref="C1:G2"/>
  </mergeCells>
  <pageMargins bottom="1" footer="0.5" header="0.5" left="0.75" right="0.75" top="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ods_yw_scl_blxx_dd_f</t>
        </is>
      </c>
      <c r="C1" s="25" t="n"/>
      <c r="D1" s="15" t="n"/>
      <c r="E1" s="15" t="n"/>
      <c r="F1" s="15" t="n"/>
      <c r="G1" s="15" t="n"/>
      <c r="H1" s="16">
        <f>HYPERLINK("#'目录'!E114", "返回")</f>
        <v/>
      </c>
    </row>
    <row customHeight="1" ht="16.5" r="2" s="17">
      <c r="A2" s="23" t="inlineStr">
        <is>
          <t>模型描述</t>
        </is>
      </c>
      <c r="B2" s="24" t="inlineStr">
        <is>
          <t>义乌市水处理有限公司不良信息(企业)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c_id</t>
        </is>
      </c>
      <c r="B5" s="15" t="inlineStr">
        <is>
          <t>string</t>
        </is>
      </c>
      <c r="C5" s="15" t="inlineStr"/>
      <c r="D5" s="15" t="n"/>
      <c r="E5" s="15" t="n"/>
      <c r="F5" s="15" t="n"/>
      <c r="G5" s="15" t="n"/>
    </row>
    <row r="6">
      <c r="A6" s="15" t="inlineStr">
        <is>
          <t>baseid</t>
        </is>
      </c>
      <c r="B6" s="15" t="inlineStr">
        <is>
          <t>string</t>
        </is>
      </c>
      <c r="C6" s="15" t="inlineStr">
        <is>
          <t>企业唯一标识</t>
        </is>
      </c>
      <c r="D6" s="15" t="n"/>
      <c r="E6" s="15" t="n"/>
      <c r="F6" s="15" t="n"/>
      <c r="G6" s="15" t="n"/>
    </row>
    <row r="7">
      <c r="A7" s="15" t="inlineStr">
        <is>
          <t>sbbm</t>
        </is>
      </c>
      <c r="B7" s="15" t="inlineStr">
        <is>
          <t>string</t>
        </is>
      </c>
      <c r="C7" s="15" t="inlineStr">
        <is>
          <t>上报部门</t>
        </is>
      </c>
      <c r="D7" s="15" t="n"/>
      <c r="E7" s="15" t="n"/>
      <c r="F7" s="15" t="n"/>
      <c r="G7" s="15" t="n"/>
    </row>
    <row r="8">
      <c r="A8" s="15" t="inlineStr">
        <is>
          <t>rksj</t>
        </is>
      </c>
      <c r="B8" s="15" t="inlineStr">
        <is>
          <t>string</t>
        </is>
      </c>
      <c r="C8" s="15" t="inlineStr">
        <is>
          <t>入库时间</t>
        </is>
      </c>
      <c r="D8" s="15" t="n"/>
      <c r="E8" s="15" t="n"/>
      <c r="F8" s="15" t="n"/>
      <c r="G8" s="15" t="n"/>
    </row>
    <row r="9">
      <c r="A9" s="15" t="inlineStr">
        <is>
          <t>sjbdsj</t>
        </is>
      </c>
      <c r="B9" s="15" t="inlineStr">
        <is>
          <t>string</t>
        </is>
      </c>
      <c r="C9" s="15" t="inlineStr">
        <is>
          <t>数据比对时间</t>
        </is>
      </c>
      <c r="D9" s="15" t="n"/>
      <c r="E9" s="15" t="n"/>
      <c r="F9" s="15" t="n"/>
      <c r="G9" s="15" t="n"/>
    </row>
    <row r="10">
      <c r="A10" s="15" t="inlineStr">
        <is>
          <t>qymc</t>
        </is>
      </c>
      <c r="B10" s="15" t="inlineStr">
        <is>
          <t>string</t>
        </is>
      </c>
      <c r="C10" s="15" t="inlineStr">
        <is>
          <t>企业名称</t>
        </is>
      </c>
      <c r="D10" s="15" t="n"/>
      <c r="E10" s="15" t="n"/>
      <c r="F10" s="15" t="n"/>
      <c r="G10" s="15" t="n"/>
    </row>
    <row r="11">
      <c r="A11" s="15" t="inlineStr">
        <is>
          <t>qyzch</t>
        </is>
      </c>
      <c r="B11" s="15" t="inlineStr">
        <is>
          <t>string</t>
        </is>
      </c>
      <c r="C11" s="15" t="inlineStr">
        <is>
          <t>工商注册号</t>
        </is>
      </c>
      <c r="D11" s="15" t="n"/>
      <c r="E11" s="15" t="n"/>
      <c r="F11" s="15" t="n"/>
      <c r="G11" s="15" t="n"/>
    </row>
    <row r="12">
      <c r="A12" s="15" t="inlineStr">
        <is>
          <t>zzjgdm</t>
        </is>
      </c>
      <c r="B12" s="15" t="inlineStr">
        <is>
          <t>string</t>
        </is>
      </c>
      <c r="C12" s="15" t="inlineStr">
        <is>
          <t>组织机构代码</t>
        </is>
      </c>
      <c r="D12" s="15" t="n"/>
      <c r="E12" s="15" t="n"/>
      <c r="F12" s="15" t="n"/>
      <c r="G12" s="15" t="n"/>
    </row>
    <row r="13">
      <c r="A13" s="15" t="inlineStr">
        <is>
          <t>shxydm</t>
        </is>
      </c>
      <c r="B13" s="15" t="inlineStr">
        <is>
          <t>string</t>
        </is>
      </c>
      <c r="C13" s="15" t="inlineStr">
        <is>
          <t>统一社会信用代码</t>
        </is>
      </c>
      <c r="D13" s="15" t="n"/>
      <c r="E13" s="15" t="n"/>
      <c r="F13" s="15" t="n"/>
      <c r="G13" s="15" t="n"/>
    </row>
    <row r="14">
      <c r="A14" s="15" t="inlineStr">
        <is>
          <t>nbsbm</t>
        </is>
      </c>
      <c r="B14" s="15" t="inlineStr">
        <is>
          <t>string</t>
        </is>
      </c>
      <c r="C14" s="15" t="inlineStr">
        <is>
          <t>部门内部识别码</t>
        </is>
      </c>
      <c r="D14" s="15" t="n"/>
      <c r="E14" s="15" t="n"/>
      <c r="F14" s="15" t="n"/>
      <c r="G14" s="15" t="n"/>
    </row>
    <row r="15">
      <c r="A15" s="15" t="inlineStr">
        <is>
          <t>blxwrdsj</t>
        </is>
      </c>
      <c r="B15" s="15" t="inlineStr">
        <is>
          <t>string</t>
        </is>
      </c>
      <c r="C15" s="15" t="inlineStr">
        <is>
          <t>不良行为认定时间</t>
        </is>
      </c>
      <c r="D15" s="15" t="n"/>
      <c r="E15" s="15" t="n"/>
      <c r="F15" s="15" t="n"/>
      <c r="G15" s="15" t="n"/>
    </row>
    <row r="16">
      <c r="A16" s="15" t="inlineStr">
        <is>
          <t>blxwms</t>
        </is>
      </c>
      <c r="B16" s="15" t="inlineStr">
        <is>
          <t>string</t>
        </is>
      </c>
      <c r="C16" s="15" t="inlineStr">
        <is>
          <t>不良行为描述</t>
        </is>
      </c>
      <c r="D16" s="15" t="n"/>
      <c r="E16" s="15" t="n"/>
      <c r="F16" s="15" t="n"/>
      <c r="G16" s="15" t="n"/>
    </row>
    <row r="17">
      <c r="A17" s="15" t="inlineStr">
        <is>
          <t>blxwcljg</t>
        </is>
      </c>
      <c r="B17" s="15" t="inlineStr">
        <is>
          <t>string</t>
        </is>
      </c>
      <c r="C17" s="15" t="inlineStr">
        <is>
          <t>不良行为处理结果</t>
        </is>
      </c>
      <c r="D17" s="15" t="n"/>
      <c r="E17" s="15" t="n"/>
      <c r="F17" s="15" t="n"/>
      <c r="G17" s="15" t="n"/>
    </row>
    <row r="18">
      <c r="A18" s="15" t="inlineStr">
        <is>
          <t>blxwrdbm</t>
        </is>
      </c>
      <c r="B18" s="15" t="inlineStr">
        <is>
          <t>string</t>
        </is>
      </c>
      <c r="C18" s="15" t="inlineStr">
        <is>
          <t>不良信息认定部门</t>
        </is>
      </c>
      <c r="D18" s="15" t="n"/>
      <c r="E18" s="15" t="n"/>
      <c r="F18" s="15" t="n"/>
      <c r="G18" s="15" t="n"/>
    </row>
    <row r="19">
      <c r="A19" s="15" t="inlineStr">
        <is>
          <t>sxcd</t>
        </is>
      </c>
      <c r="B19" s="15" t="inlineStr">
        <is>
          <t>string</t>
        </is>
      </c>
      <c r="C19" s="15" t="inlineStr">
        <is>
          <t>失信程度</t>
        </is>
      </c>
      <c r="D19" s="15" t="n"/>
      <c r="E19" s="15" t="n"/>
      <c r="F19" s="15" t="n"/>
      <c r="G19" s="15" t="n"/>
    </row>
    <row r="20">
      <c r="A20" s="15" t="inlineStr">
        <is>
          <t>create_time</t>
        </is>
      </c>
      <c r="B20" s="15" t="inlineStr">
        <is>
          <t>string</t>
        </is>
      </c>
      <c r="C20" s="15" t="inlineStr">
        <is>
          <t>创建时间</t>
        </is>
      </c>
      <c r="D20" s="15" t="n"/>
      <c r="E20" s="15" t="n"/>
      <c r="F20" s="15" t="n"/>
      <c r="G20" s="15" t="n"/>
    </row>
    <row r="21">
      <c r="A21" s="15" t="inlineStr">
        <is>
          <t>last_upd_time</t>
        </is>
      </c>
      <c r="B21" s="15" t="inlineStr">
        <is>
          <t>string</t>
        </is>
      </c>
      <c r="C21" s="15" t="inlineStr">
        <is>
          <t>更新时间</t>
        </is>
      </c>
      <c r="D21" s="15" t="n"/>
      <c r="E21" s="15" t="n"/>
      <c r="F21" s="15" t="n"/>
      <c r="G21" s="15" t="n"/>
    </row>
  </sheetData>
  <mergeCells count="1">
    <mergeCell ref="C1:G2"/>
  </mergeCells>
  <pageMargins bottom="1" footer="0.5" header="0.5" left="0.75" right="0.75" top="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ods_yw_swjsjt_qyblxx_dd_f</t>
        </is>
      </c>
      <c r="C1" s="25" t="n"/>
      <c r="D1" s="15" t="n"/>
      <c r="E1" s="15" t="n"/>
      <c r="F1" s="15" t="n"/>
      <c r="G1" s="15" t="n"/>
      <c r="H1" s="16">
        <f>HYPERLINK("#'目录'!E115", "返回")</f>
        <v/>
      </c>
    </row>
    <row customHeight="1" ht="16.5" r="2" s="17">
      <c r="A2" s="23" t="inlineStr">
        <is>
          <t>模型描述</t>
        </is>
      </c>
      <c r="B2" s="24" t="inlineStr">
        <is>
          <t>水务建设集团自来水企业不良信息(企业)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ID</t>
        </is>
      </c>
      <c r="D4" s="15" t="n"/>
      <c r="E4" s="15" t="n"/>
      <c r="F4" s="15" t="n"/>
      <c r="G4" s="15" t="n"/>
    </row>
    <row r="5">
      <c r="A5" s="15" t="inlineStr">
        <is>
          <t>c_id</t>
        </is>
      </c>
      <c r="B5" s="15" t="inlineStr">
        <is>
          <t>string</t>
        </is>
      </c>
      <c r="C5" s="15" t="inlineStr">
        <is>
          <t>CID</t>
        </is>
      </c>
      <c r="D5" s="15" t="n"/>
      <c r="E5" s="15" t="n"/>
      <c r="F5" s="15" t="n"/>
      <c r="G5" s="15" t="n"/>
    </row>
    <row r="6">
      <c r="A6" s="15" t="inlineStr">
        <is>
          <t>baseid</t>
        </is>
      </c>
      <c r="B6" s="15" t="inlineStr">
        <is>
          <t>string</t>
        </is>
      </c>
      <c r="C6" s="15" t="inlineStr">
        <is>
          <t>企业唯一标识</t>
        </is>
      </c>
      <c r="D6" s="15" t="n"/>
      <c r="E6" s="15" t="n"/>
      <c r="F6" s="15" t="n"/>
      <c r="G6" s="15" t="n"/>
    </row>
    <row r="7">
      <c r="A7" s="15" t="inlineStr">
        <is>
          <t>sbbm</t>
        </is>
      </c>
      <c r="B7" s="15" t="inlineStr">
        <is>
          <t>string</t>
        </is>
      </c>
      <c r="C7" s="15" t="inlineStr">
        <is>
          <t>上报部门</t>
        </is>
      </c>
      <c r="D7" s="15" t="n"/>
      <c r="E7" s="15" t="n"/>
      <c r="F7" s="15" t="n"/>
      <c r="G7" s="15" t="n"/>
    </row>
    <row r="8">
      <c r="A8" s="15" t="inlineStr">
        <is>
          <t>rksj</t>
        </is>
      </c>
      <c r="B8" s="15" t="inlineStr">
        <is>
          <t>string</t>
        </is>
      </c>
      <c r="C8" s="15" t="inlineStr">
        <is>
          <t>入库时间</t>
        </is>
      </c>
      <c r="D8" s="15" t="n"/>
      <c r="E8" s="15" t="n"/>
      <c r="F8" s="15" t="n"/>
      <c r="G8" s="15" t="n"/>
    </row>
    <row r="9">
      <c r="A9" s="15" t="inlineStr">
        <is>
          <t>sjbdsj</t>
        </is>
      </c>
      <c r="B9" s="15" t="inlineStr">
        <is>
          <t>string</t>
        </is>
      </c>
      <c r="C9" s="15" t="inlineStr">
        <is>
          <t>数据比对时间</t>
        </is>
      </c>
      <c r="D9" s="15" t="n"/>
      <c r="E9" s="15" t="n"/>
      <c r="F9" s="15" t="n"/>
      <c r="G9" s="15" t="n"/>
    </row>
    <row r="10">
      <c r="A10" s="15" t="inlineStr">
        <is>
          <t>qymc</t>
        </is>
      </c>
      <c r="B10" s="15" t="inlineStr">
        <is>
          <t>string</t>
        </is>
      </c>
      <c r="C10" s="15" t="inlineStr">
        <is>
          <t>企业名称</t>
        </is>
      </c>
      <c r="D10" s="15" t="n"/>
      <c r="E10" s="15" t="n"/>
      <c r="F10" s="15" t="n"/>
      <c r="G10" s="15" t="n"/>
    </row>
    <row r="11">
      <c r="A11" s="15" t="inlineStr">
        <is>
          <t>qyzch</t>
        </is>
      </c>
      <c r="B11" s="15" t="inlineStr">
        <is>
          <t>string</t>
        </is>
      </c>
      <c r="C11" s="15" t="inlineStr">
        <is>
          <t>工商注册号</t>
        </is>
      </c>
      <c r="D11" s="15" t="n"/>
      <c r="E11" s="15" t="n"/>
      <c r="F11" s="15" t="n"/>
      <c r="G11" s="15" t="n"/>
    </row>
    <row r="12">
      <c r="A12" s="15" t="inlineStr">
        <is>
          <t>zzjgdm</t>
        </is>
      </c>
      <c r="B12" s="15" t="inlineStr">
        <is>
          <t>string</t>
        </is>
      </c>
      <c r="C12" s="15" t="inlineStr">
        <is>
          <t>组织机构代码</t>
        </is>
      </c>
      <c r="D12" s="15" t="n"/>
      <c r="E12" s="15" t="n"/>
      <c r="F12" s="15" t="n"/>
      <c r="G12" s="15" t="n"/>
    </row>
    <row r="13">
      <c r="A13" s="15" t="inlineStr">
        <is>
          <t>xydm</t>
        </is>
      </c>
      <c r="B13" s="15" t="inlineStr">
        <is>
          <t>string</t>
        </is>
      </c>
      <c r="C13" s="15" t="inlineStr">
        <is>
          <t>统一社会信用代码</t>
        </is>
      </c>
      <c r="D13" s="15" t="n"/>
      <c r="E13" s="15" t="n"/>
      <c r="F13" s="15" t="n"/>
      <c r="G13" s="15" t="n"/>
    </row>
    <row r="14">
      <c r="A14" s="15" t="inlineStr">
        <is>
          <t>hh</t>
        </is>
      </c>
      <c r="B14" s="15" t="inlineStr">
        <is>
          <t>string</t>
        </is>
      </c>
      <c r="C14" s="15" t="inlineStr">
        <is>
          <t>户号</t>
        </is>
      </c>
      <c r="D14" s="15" t="n"/>
      <c r="E14" s="15" t="n"/>
      <c r="F14" s="15" t="n"/>
      <c r="G14" s="15" t="n"/>
    </row>
    <row r="15">
      <c r="A15" s="15" t="inlineStr">
        <is>
          <t>yys</t>
        </is>
      </c>
      <c r="B15" s="15" t="inlineStr">
        <is>
          <t>string</t>
        </is>
      </c>
      <c r="C15" s="15" t="inlineStr">
        <is>
          <t>营业所</t>
        </is>
      </c>
      <c r="D15" s="15" t="n"/>
      <c r="E15" s="15" t="n"/>
      <c r="F15" s="15" t="n"/>
      <c r="G15" s="15" t="n"/>
    </row>
    <row r="16">
      <c r="A16" s="15" t="inlineStr">
        <is>
          <t>cxcd</t>
        </is>
      </c>
      <c r="B16" s="15" t="inlineStr">
        <is>
          <t>string</t>
        </is>
      </c>
      <c r="C16" s="15" t="inlineStr">
        <is>
          <t>失信程度</t>
        </is>
      </c>
      <c r="D16" s="15" t="n"/>
      <c r="E16" s="15" t="n"/>
      <c r="F16" s="15" t="n"/>
      <c r="G16" s="15" t="n"/>
    </row>
    <row r="17">
      <c r="A17" s="15" t="inlineStr">
        <is>
          <t>cfbm</t>
        </is>
      </c>
      <c r="B17" s="15" t="inlineStr">
        <is>
          <t>string</t>
        </is>
      </c>
      <c r="C17" s="15" t="inlineStr">
        <is>
          <t>认定部门</t>
        </is>
      </c>
      <c r="D17" s="15" t="n"/>
      <c r="E17" s="15" t="n"/>
      <c r="F17" s="15" t="n"/>
      <c r="G17" s="15" t="n"/>
    </row>
    <row r="18">
      <c r="A18" s="15" t="inlineStr">
        <is>
          <t>cfjg</t>
        </is>
      </c>
      <c r="B18" s="15" t="inlineStr">
        <is>
          <t>string</t>
        </is>
      </c>
      <c r="C18" s="15" t="inlineStr">
        <is>
          <t>处理结果</t>
        </is>
      </c>
      <c r="D18" s="15" t="n"/>
      <c r="E18" s="15" t="n"/>
      <c r="F18" s="15" t="n"/>
      <c r="G18" s="15" t="n"/>
    </row>
    <row r="19">
      <c r="A19" s="15" t="inlineStr">
        <is>
          <t>ms</t>
        </is>
      </c>
      <c r="B19" s="15" t="inlineStr">
        <is>
          <t>string</t>
        </is>
      </c>
      <c r="C19" s="15" t="inlineStr">
        <is>
          <t>描述</t>
        </is>
      </c>
      <c r="D19" s="15" t="n"/>
      <c r="E19" s="15" t="n"/>
      <c r="F19" s="15" t="n"/>
      <c r="G19" s="15" t="n"/>
    </row>
    <row r="20">
      <c r="A20" s="15" t="inlineStr">
        <is>
          <t>cfrq</t>
        </is>
      </c>
      <c r="B20" s="15" t="inlineStr">
        <is>
          <t>string</t>
        </is>
      </c>
      <c r="C20" s="15" t="inlineStr">
        <is>
          <t>认定时间</t>
        </is>
      </c>
      <c r="D20" s="15" t="n"/>
      <c r="E20" s="15" t="n"/>
      <c r="F20" s="15" t="n"/>
      <c r="G20" s="15" t="n"/>
    </row>
    <row r="21">
      <c r="A21" s="15" t="inlineStr">
        <is>
          <t>cjsj</t>
        </is>
      </c>
      <c r="B21" s="15" t="inlineStr">
        <is>
          <t>string</t>
        </is>
      </c>
      <c r="C21" s="15" t="inlineStr">
        <is>
          <t>操作时间</t>
        </is>
      </c>
      <c r="D21" s="15" t="n"/>
      <c r="E21" s="15" t="n"/>
      <c r="F21" s="15" t="n"/>
      <c r="G21" s="15" t="n"/>
    </row>
    <row r="22">
      <c r="A22" s="15" t="inlineStr">
        <is>
          <t>create_time</t>
        </is>
      </c>
      <c r="B22" s="15" t="inlineStr">
        <is>
          <t>string</t>
        </is>
      </c>
      <c r="C22" s="15" t="inlineStr">
        <is>
          <t>创建时间</t>
        </is>
      </c>
      <c r="D22" s="15" t="n"/>
      <c r="E22" s="15" t="n"/>
      <c r="F22" s="15" t="n"/>
      <c r="G22" s="15" t="n"/>
    </row>
    <row r="23">
      <c r="A23" s="15" t="inlineStr">
        <is>
          <t>last_upd_time</t>
        </is>
      </c>
      <c r="B23" s="15" t="inlineStr">
        <is>
          <t>string</t>
        </is>
      </c>
      <c r="C23" s="15" t="inlineStr">
        <is>
          <t>更新时间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dwd_four_platform_event_ly</t>
        </is>
      </c>
      <c r="C1" s="25" t="n"/>
      <c r="D1" s="15" t="n"/>
      <c r="E1" s="15" t="n"/>
      <c r="F1" s="15" t="n"/>
      <c r="G1" s="15" t="n"/>
      <c r="H1" s="16">
        <f>HYPERLINK("#'目录'!E116",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四平台事件dwd表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event_id</t>
        </is>
      </c>
      <c r="B4" s="15" t="inlineStr">
        <is>
          <t>string</t>
        </is>
      </c>
      <c r="C4" s="15" t="inlineStr">
        <is>
          <t>事件单号</t>
        </is>
      </c>
      <c r="D4" s="15" t="n"/>
      <c r="E4" s="15" t="n"/>
      <c r="F4" s="15" t="n"/>
      <c r="G4" s="15" t="n"/>
    </row>
    <row r="5">
      <c r="A5" s="15" t="inlineStr">
        <is>
          <t>current_dept</t>
        </is>
      </c>
      <c r="B5" s="15" t="inlineStr">
        <is>
          <t>string</t>
        </is>
      </c>
      <c r="C5" s="15" t="inlineStr">
        <is>
          <t>当前办理部门</t>
        </is>
      </c>
      <c r="D5" s="15" t="n"/>
      <c r="E5" s="15" t="n"/>
      <c r="F5" s="15" t="n"/>
      <c r="G5" s="15" t="n"/>
    </row>
    <row r="6">
      <c r="A6" s="15" t="inlineStr">
        <is>
          <t>times</t>
        </is>
      </c>
      <c r="B6" s="15" t="inlineStr">
        <is>
          <t>string</t>
        </is>
      </c>
      <c r="C6" s="15" t="inlineStr">
        <is>
          <t>有无附件</t>
        </is>
      </c>
      <c r="D6" s="15" t="n"/>
      <c r="E6" s="15" t="n"/>
      <c r="F6" s="15" t="n"/>
      <c r="G6" s="15" t="n"/>
    </row>
    <row r="7">
      <c r="A7" s="15" t="inlineStr">
        <is>
          <t>safety_index_type</t>
        </is>
      </c>
      <c r="B7" s="15" t="inlineStr">
        <is>
          <t>string</t>
        </is>
      </c>
      <c r="C7" s="15" t="inlineStr">
        <is>
          <t>是否重大</t>
        </is>
      </c>
      <c r="D7" s="15" t="n"/>
      <c r="E7" s="15" t="n"/>
      <c r="F7" s="15" t="n"/>
      <c r="G7" s="15" t="n"/>
    </row>
    <row r="8">
      <c r="A8" s="15" t="inlineStr">
        <is>
          <t>event_state</t>
        </is>
      </c>
      <c r="B8" s="15" t="inlineStr">
        <is>
          <t>string</t>
        </is>
      </c>
      <c r="C8" s="15" t="inlineStr">
        <is>
          <t>是否紧急</t>
        </is>
      </c>
      <c r="D8" s="15" t="n"/>
      <c r="E8" s="15" t="n"/>
      <c r="F8" s="15" t="n"/>
      <c r="G8" s="15" t="n"/>
    </row>
    <row r="9">
      <c r="A9" s="15" t="inlineStr">
        <is>
          <t>current_deptm</t>
        </is>
      </c>
      <c r="B9" s="15" t="inlineStr">
        <is>
          <t>string</t>
        </is>
      </c>
      <c r="C9" s="15" t="inlineStr">
        <is>
          <t>事件标签</t>
        </is>
      </c>
      <c r="D9" s="15" t="n"/>
      <c r="E9" s="15" t="n"/>
      <c r="F9" s="15" t="n"/>
      <c r="G9" s="15" t="n"/>
    </row>
    <row r="10">
      <c r="A10" s="15" t="inlineStr">
        <is>
          <t>streets</t>
        </is>
      </c>
      <c r="B10" s="15" t="inlineStr">
        <is>
          <t>string</t>
        </is>
      </c>
      <c r="C10" s="15" t="inlineStr">
        <is>
          <t>是否同步件</t>
        </is>
      </c>
      <c r="D10" s="15" t="n"/>
      <c r="E10" s="15" t="n"/>
      <c r="F10" s="15" t="n"/>
      <c r="G10" s="15" t="n"/>
    </row>
    <row r="11">
      <c r="A11" s="15" t="inlineStr">
        <is>
          <t>village</t>
        </is>
      </c>
      <c r="B11" s="15" t="inlineStr">
        <is>
          <t>string</t>
        </is>
      </c>
      <c r="C11" s="15" t="inlineStr">
        <is>
          <t>事件标签</t>
        </is>
      </c>
      <c r="D11" s="15" t="n"/>
      <c r="E11" s="15" t="n"/>
      <c r="F11" s="15" t="n"/>
      <c r="G11" s="15" t="n"/>
    </row>
    <row r="12">
      <c r="A12" s="15" t="inlineStr">
        <is>
          <t>create_time</t>
        </is>
      </c>
      <c r="B12" s="15" t="inlineStr">
        <is>
          <t>string</t>
        </is>
      </c>
      <c r="C12" s="15" t="inlineStr">
        <is>
          <t>是否同步件</t>
        </is>
      </c>
      <c r="D12" s="15" t="n"/>
      <c r="E12" s="15" t="n"/>
      <c r="F12" s="15" t="n"/>
      <c r="G12" s="15" t="n"/>
    </row>
  </sheetData>
  <mergeCells count="1">
    <mergeCell ref="C1:G2"/>
  </mergeCells>
  <pageMargins bottom="1" footer="0.5" header="0.5" left="0.75" right="0.75" top="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dwd_four_platform_event_visits</t>
        </is>
      </c>
      <c r="C1" s="25" t="n"/>
      <c r="D1" s="15" t="n"/>
      <c r="E1" s="15" t="n"/>
      <c r="F1" s="15" t="n"/>
      <c r="G1" s="15" t="n"/>
      <c r="H1" s="16">
        <f>HYPERLINK("#'目录'!E117",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event_id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current_dept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streets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village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current_deptm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webmaster_number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webmaster_name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visit_time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visit_obj_name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visit_obj_type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unified_credit_code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problem_description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disposal_results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event_status_map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disposal_description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</sheetData>
  <mergeCells count="1">
    <mergeCell ref="C1:G2"/>
  </mergeCells>
  <pageMargins bottom="1" footer="0.5" header="0.5" left="0.75" right="0.75" top="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dwd_move_car_dd_f</t>
        </is>
      </c>
      <c r="C1" s="25" t="n"/>
      <c r="D1" s="15" t="n"/>
      <c r="E1" s="15" t="n"/>
      <c r="F1" s="15" t="n"/>
      <c r="G1" s="15" t="n"/>
      <c r="H1" s="16">
        <f>HYPERLINK("#'目录'!E118",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镇街（原始表中的镇街）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电话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location_x</t>
        </is>
      </c>
      <c r="B27" s="15" t="inlineStr">
        <is>
          <t>string</t>
        </is>
      </c>
      <c r="C27" s="15" t="inlineStr">
        <is>
          <t>经纬度x</t>
        </is>
      </c>
      <c r="D27" s="15" t="n"/>
      <c r="E27" s="15" t="n"/>
      <c r="F27" s="15" t="n"/>
      <c r="G27" s="15" t="n"/>
    </row>
    <row r="28">
      <c r="A28" s="15" t="inlineStr">
        <is>
          <t>location_y</t>
        </is>
      </c>
      <c r="B28" s="15" t="inlineStr">
        <is>
          <t>string</t>
        </is>
      </c>
      <c r="C28" s="15" t="inlineStr">
        <is>
          <t>经纬度x</t>
        </is>
      </c>
      <c r="D28" s="15" t="n"/>
      <c r="E28" s="15" t="n"/>
      <c r="F28" s="15" t="n"/>
      <c r="G28" s="15" t="n"/>
    </row>
    <row r="29">
      <c r="A29" s="15" t="inlineStr">
        <is>
          <t>license</t>
        </is>
      </c>
      <c r="B29" s="15" t="inlineStr">
        <is>
          <t>string</t>
        </is>
      </c>
      <c r="C29" s="15" t="inlineStr">
        <is>
          <t>车牌号</t>
        </is>
      </c>
      <c r="D29" s="15" t="n"/>
      <c r="E29" s="15" t="n"/>
      <c r="F29" s="15" t="n"/>
      <c r="G29" s="15" t="n"/>
    </row>
    <row r="30">
      <c r="A30" s="15" t="inlineStr">
        <is>
          <t>create_time</t>
        </is>
      </c>
      <c r="B30" s="15" t="inlineStr">
        <is>
          <t>string</t>
        </is>
      </c>
      <c r="C30" s="15" t="inlineStr">
        <is>
          <t>创建时间</t>
        </is>
      </c>
      <c r="D30" s="15" t="n"/>
      <c r="E30" s="15" t="n"/>
      <c r="F30" s="15" t="n"/>
      <c r="G30" s="15" t="n"/>
    </row>
    <row r="31">
      <c r="A31" s="15" t="inlineStr">
        <is>
          <t>update_time</t>
        </is>
      </c>
      <c r="B31" s="15" t="inlineStr">
        <is>
          <t>string</t>
        </is>
      </c>
      <c r="C31" s="15" t="inlineStr">
        <is>
          <t>最后修改时间</t>
        </is>
      </c>
      <c r="D31" s="15" t="n"/>
      <c r="E31" s="15" t="n"/>
      <c r="F31" s="15" t="n"/>
      <c r="G31" s="15" t="n"/>
    </row>
  </sheetData>
  <mergeCells count="1">
    <mergeCell ref="C1:G2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ods_dsc_da018_tab1010201_valid_old_jh_yiw_dd_f</t>
        </is>
      </c>
      <c r="C1" s="25" t="n"/>
      <c r="D1" s="15" t="n"/>
      <c r="E1" s="15" t="n"/>
      <c r="F1" s="15" t="n"/>
      <c r="G1" s="15" t="n"/>
      <c r="H1" s="16">
        <f>HYPERLINK("#'目录'!E11", "返回")</f>
        <v/>
      </c>
    </row>
    <row customHeight="1" ht="16.5" r="2" s="17">
      <c r="A2" s="23" t="inlineStr">
        <is>
          <t>模型描述</t>
        </is>
      </c>
      <c r="B2" s="24" t="inlineStr">
        <is>
          <t>信访件信息(省统一投诉举报平台)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信访件ID</t>
        </is>
      </c>
      <c r="D4" s="15" t="n"/>
      <c r="E4" s="15" t="n"/>
      <c r="F4" s="15" t="n"/>
      <c r="G4" s="15" t="n"/>
    </row>
    <row r="5">
      <c r="A5" s="15" t="inlineStr">
        <is>
          <t>relateddocstoreid</t>
        </is>
      </c>
      <c r="B5" s="15" t="inlineStr">
        <is>
          <t>string</t>
        </is>
      </c>
      <c r="C5" s="15" t="inlineStr">
        <is>
          <t>关联信访事项ID</t>
        </is>
      </c>
      <c r="D5" s="15" t="n"/>
      <c r="E5" s="15" t="n"/>
      <c r="F5" s="15" t="n"/>
      <c r="G5" s="15" t="n"/>
    </row>
    <row r="6">
      <c r="A6" s="15" t="inlineStr">
        <is>
          <t>bt</t>
        </is>
      </c>
      <c r="B6" s="15" t="inlineStr">
        <is>
          <t>string</t>
        </is>
      </c>
      <c r="C6" s="15" t="inlineStr">
        <is>
          <t>标题</t>
        </is>
      </c>
      <c r="D6" s="15" t="n"/>
      <c r="E6" s="15" t="n"/>
      <c r="F6" s="15" t="n"/>
      <c r="G6" s="15" t="n"/>
    </row>
    <row r="7">
      <c r="A7" s="15" t="inlineStr">
        <is>
          <t>xfjbh</t>
        </is>
      </c>
      <c r="B7" s="15" t="inlineStr">
        <is>
          <t>string</t>
        </is>
      </c>
      <c r="C7" s="15" t="inlineStr">
        <is>
          <t>信访件编号</t>
        </is>
      </c>
      <c r="D7" s="15" t="n"/>
      <c r="E7" s="15" t="n"/>
      <c r="F7" s="15" t="n"/>
      <c r="G7" s="15" t="n"/>
    </row>
    <row r="8">
      <c r="A8" s="15" t="inlineStr">
        <is>
          <t>xfxs</t>
        </is>
      </c>
      <c r="B8" s="15" t="inlineStr">
        <is>
          <t>string</t>
        </is>
      </c>
      <c r="C8" s="15" t="inlineStr">
        <is>
          <t>信访形式</t>
        </is>
      </c>
      <c r="D8" s="15" t="n"/>
      <c r="E8" s="15" t="n"/>
      <c r="F8" s="15" t="n"/>
      <c r="G8" s="15" t="n"/>
    </row>
    <row r="9">
      <c r="A9" s="15" t="inlineStr">
        <is>
          <t>xfrid</t>
        </is>
      </c>
      <c r="B9" s="15" t="inlineStr">
        <is>
          <t>string</t>
        </is>
      </c>
      <c r="C9" s="15" t="inlineStr">
        <is>
          <t>本次主信访人ID</t>
        </is>
      </c>
      <c r="D9" s="15" t="n"/>
      <c r="E9" s="15" t="n"/>
      <c r="F9" s="15" t="n"/>
      <c r="G9" s="15" t="n"/>
    </row>
    <row r="10">
      <c r="A10" s="15" t="inlineStr">
        <is>
          <t>xfrdzdm</t>
        </is>
      </c>
      <c r="B10" s="15" t="inlineStr">
        <is>
          <t>string</t>
        </is>
      </c>
      <c r="C10" s="15" t="inlineStr">
        <is>
          <t>主信访人地址代码</t>
        </is>
      </c>
      <c r="D10" s="15" t="n"/>
      <c r="E10" s="15" t="n"/>
      <c r="F10" s="15" t="n"/>
      <c r="G10" s="15" t="n"/>
    </row>
    <row r="11">
      <c r="A11" s="15" t="inlineStr">
        <is>
          <t>sxr</t>
        </is>
      </c>
      <c r="B11" s="15" t="inlineStr">
        <is>
          <t>string</t>
        </is>
      </c>
      <c r="C11" s="15" t="inlineStr">
        <is>
          <t>受信人</t>
        </is>
      </c>
      <c r="D11" s="15" t="n"/>
      <c r="E11" s="15" t="n"/>
      <c r="F11" s="15" t="n"/>
      <c r="G11" s="15" t="n"/>
    </row>
    <row r="12">
      <c r="A12" s="15" t="inlineStr">
        <is>
          <t>djbmid</t>
        </is>
      </c>
      <c r="B12" s="15" t="inlineStr">
        <is>
          <t>string</t>
        </is>
      </c>
      <c r="C12" s="15" t="inlineStr">
        <is>
          <t>登记部门ID</t>
        </is>
      </c>
      <c r="D12" s="15" t="n"/>
      <c r="E12" s="15" t="n"/>
      <c r="F12" s="15" t="n"/>
      <c r="G12" s="15" t="n"/>
    </row>
    <row r="13">
      <c r="A13" s="15" t="inlineStr">
        <is>
          <t>djdwid</t>
        </is>
      </c>
      <c r="B13" s="15" t="inlineStr">
        <is>
          <t>string</t>
        </is>
      </c>
      <c r="C13" s="15" t="inlineStr">
        <is>
          <t>登记单位ID</t>
        </is>
      </c>
      <c r="D13" s="15" t="n"/>
      <c r="E13" s="15" t="n"/>
      <c r="F13" s="15" t="n"/>
      <c r="G13" s="15" t="n"/>
    </row>
    <row r="14">
      <c r="A14" s="15" t="inlineStr">
        <is>
          <t>xgfj</t>
        </is>
      </c>
      <c r="B14" s="15" t="inlineStr">
        <is>
          <t>string</t>
        </is>
      </c>
      <c r="C14" s="15" t="inlineStr">
        <is>
          <t>相关附件</t>
        </is>
      </c>
      <c r="D14" s="15" t="n"/>
      <c r="E14" s="15" t="n"/>
      <c r="F14" s="15" t="n"/>
      <c r="G14" s="15" t="n"/>
    </row>
    <row r="15">
      <c r="A15" s="15" t="inlineStr">
        <is>
          <t>gk</t>
        </is>
      </c>
      <c r="B15" s="15" t="inlineStr">
        <is>
          <t>string</t>
        </is>
      </c>
      <c r="C15" s="15" t="inlineStr">
        <is>
          <t>概况</t>
        </is>
      </c>
      <c r="D15" s="15" t="n"/>
      <c r="E15" s="15" t="n"/>
      <c r="F15" s="15" t="n"/>
      <c r="G15" s="15" t="n"/>
    </row>
    <row r="16">
      <c r="A16" s="15" t="inlineStr">
        <is>
          <t>rs</t>
        </is>
      </c>
      <c r="B16" s="15" t="inlineStr">
        <is>
          <t>string</t>
        </is>
      </c>
      <c r="C16" s="15" t="inlineStr">
        <is>
          <t>人数</t>
        </is>
      </c>
      <c r="D16" s="15" t="n"/>
      <c r="E16" s="15" t="n"/>
      <c r="F16" s="15" t="n"/>
      <c r="G16" s="15" t="n"/>
    </row>
    <row r="17">
      <c r="A17" s="15" t="inlineStr">
        <is>
          <t>xfjclzt</t>
        </is>
      </c>
      <c r="B17" s="15" t="inlineStr">
        <is>
          <t>string</t>
        </is>
      </c>
      <c r="C17" s="15" t="inlineStr">
        <is>
          <t>信访件状态</t>
        </is>
      </c>
      <c r="D17" s="15" t="n"/>
      <c r="E17" s="15" t="n"/>
      <c r="F17" s="15" t="n"/>
      <c r="G17" s="15" t="n"/>
    </row>
    <row r="18">
      <c r="A18" s="15" t="inlineStr">
        <is>
          <t>sjrs</t>
        </is>
      </c>
      <c r="B18" s="15" t="inlineStr">
        <is>
          <t>string</t>
        </is>
      </c>
      <c r="C18" s="15" t="inlineStr">
        <is>
          <t>涉及人数</t>
        </is>
      </c>
      <c r="D18" s="15" t="n"/>
      <c r="E18" s="15" t="n"/>
      <c r="F18" s="15" t="n"/>
      <c r="G18" s="15" t="n"/>
    </row>
    <row r="19">
      <c r="A19" s="15" t="inlineStr">
        <is>
          <t>xfrq</t>
        </is>
      </c>
      <c r="B19" s="15" t="inlineStr">
        <is>
          <t>string</t>
        </is>
      </c>
      <c r="C19" s="15" t="inlineStr">
        <is>
          <t>信访日期</t>
        </is>
      </c>
      <c r="D19" s="15" t="n"/>
      <c r="E19" s="15" t="n"/>
      <c r="F19" s="15" t="n"/>
      <c r="G19" s="15" t="n"/>
    </row>
    <row r="20">
      <c r="A20" s="15" t="inlineStr">
        <is>
          <t>djsj</t>
        </is>
      </c>
      <c r="B20" s="15" t="inlineStr">
        <is>
          <t>string</t>
        </is>
      </c>
      <c r="C20" s="15" t="inlineStr">
        <is>
          <t>登记时间</t>
        </is>
      </c>
      <c r="D20" s="15" t="n"/>
      <c r="E20" s="15" t="n"/>
      <c r="F20" s="15" t="n"/>
      <c r="G20" s="15" t="n"/>
    </row>
    <row r="21">
      <c r="A21" s="15" t="inlineStr">
        <is>
          <t>djrid</t>
        </is>
      </c>
      <c r="B21" s="15" t="inlineStr">
        <is>
          <t>string</t>
        </is>
      </c>
      <c r="C21" s="15" t="inlineStr">
        <is>
          <t>登记人ID</t>
        </is>
      </c>
      <c r="D21" s="15" t="n"/>
      <c r="E21" s="15" t="n"/>
      <c r="F21" s="15" t="n"/>
      <c r="G21" s="15" t="n"/>
    </row>
    <row r="22">
      <c r="A22" s="15" t="inlineStr">
        <is>
          <t>yjbz</t>
        </is>
      </c>
      <c r="B22" s="15" t="inlineStr">
        <is>
          <t>string</t>
        </is>
      </c>
      <c r="C22" s="15" t="inlineStr">
        <is>
          <t>越级标志</t>
        </is>
      </c>
      <c r="D22" s="15" t="n"/>
      <c r="E22" s="15" t="n"/>
      <c r="F22" s="15" t="n"/>
      <c r="G22" s="15" t="n"/>
    </row>
    <row r="23">
      <c r="A23" s="15" t="inlineStr">
        <is>
          <t>jtxfbz</t>
        </is>
      </c>
      <c r="B23" s="15" t="inlineStr">
        <is>
          <t>string</t>
        </is>
      </c>
      <c r="C23" s="15" t="inlineStr">
        <is>
          <t>联名信或集体访</t>
        </is>
      </c>
      <c r="D23" s="15" t="n"/>
      <c r="E23" s="15" t="n"/>
      <c r="F23" s="15" t="n"/>
      <c r="G23" s="15" t="n"/>
    </row>
    <row r="24">
      <c r="A24" s="15" t="inlineStr">
        <is>
          <t>nmbz</t>
        </is>
      </c>
      <c r="B24" s="15" t="inlineStr">
        <is>
          <t>string</t>
        </is>
      </c>
      <c r="C24" s="15" t="inlineStr">
        <is>
          <t>匿名标志</t>
        </is>
      </c>
      <c r="D24" s="15" t="n"/>
      <c r="E24" s="15" t="n"/>
      <c r="F24" s="15" t="n"/>
      <c r="G24" s="15" t="n"/>
    </row>
    <row r="25">
      <c r="A25" s="15" t="inlineStr">
        <is>
          <t>sljgid</t>
        </is>
      </c>
      <c r="B25" s="15" t="inlineStr">
        <is>
          <t>string</t>
        </is>
      </c>
      <c r="C25" s="15" t="inlineStr">
        <is>
          <t>受理机构ID</t>
        </is>
      </c>
      <c r="D25" s="15" t="n"/>
      <c r="E25" s="15" t="n"/>
      <c r="F25" s="15" t="n"/>
      <c r="G25" s="15" t="n"/>
    </row>
    <row r="26">
      <c r="A26" s="15" t="inlineStr">
        <is>
          <t>sfgk</t>
        </is>
      </c>
      <c r="B26" s="15" t="inlineStr">
        <is>
          <t>string</t>
        </is>
      </c>
      <c r="C26" s="15" t="inlineStr">
        <is>
          <t>是否公开</t>
        </is>
      </c>
      <c r="D26" s="15" t="n"/>
      <c r="E26" s="15" t="n"/>
      <c r="F26" s="15" t="n"/>
      <c r="G26" s="15" t="n"/>
    </row>
    <row r="27">
      <c r="A27" s="15" t="inlineStr">
        <is>
          <t>xfmd</t>
        </is>
      </c>
      <c r="B27" s="15" t="inlineStr">
        <is>
          <t>string</t>
        </is>
      </c>
      <c r="C27" s="15" t="inlineStr">
        <is>
          <t>信访事项信访目的</t>
        </is>
      </c>
      <c r="D27" s="15" t="n"/>
      <c r="E27" s="15" t="n"/>
      <c r="F27" s="15" t="n"/>
      <c r="G27" s="15" t="n"/>
    </row>
    <row r="28">
      <c r="A28" s="15" t="inlineStr">
        <is>
          <t>wtsddm</t>
        </is>
      </c>
      <c r="B28" s="15" t="inlineStr">
        <is>
          <t>string</t>
        </is>
      </c>
      <c r="C28" s="15" t="inlineStr">
        <is>
          <t>信访事项问题属地代码ID</t>
        </is>
      </c>
      <c r="D28" s="15" t="n"/>
      <c r="E28" s="15" t="n"/>
      <c r="F28" s="15" t="n"/>
      <c r="G28" s="15" t="n"/>
    </row>
    <row r="29">
      <c r="A29" s="15" t="inlineStr">
        <is>
          <t>xfrsq</t>
        </is>
      </c>
      <c r="B29" s="15" t="inlineStr">
        <is>
          <t>string</t>
        </is>
      </c>
      <c r="C29" s="15" t="inlineStr">
        <is>
          <t>信访人诉求</t>
        </is>
      </c>
      <c r="D29" s="15" t="n"/>
      <c r="E29" s="15" t="n"/>
      <c r="F29" s="15" t="n"/>
      <c r="G29" s="15" t="n"/>
    </row>
    <row r="30">
      <c r="A30" s="15" t="inlineStr">
        <is>
          <t>yybz</t>
        </is>
      </c>
      <c r="B30" s="15" t="inlineStr">
        <is>
          <t>string</t>
        </is>
      </c>
      <c r="C30" s="15" t="inlineStr">
        <is>
          <t>扬言标志</t>
        </is>
      </c>
      <c r="D30" s="15" t="n"/>
      <c r="E30" s="15" t="n"/>
      <c r="F30" s="15" t="n"/>
      <c r="G30" s="15" t="n"/>
    </row>
    <row r="31">
      <c r="A31" s="15" t="inlineStr">
        <is>
          <t>bjbz</t>
        </is>
      </c>
      <c r="B31" s="15" t="inlineStr">
        <is>
          <t>string</t>
        </is>
      </c>
      <c r="C31" s="15" t="inlineStr">
        <is>
          <t>办结标志</t>
        </is>
      </c>
      <c r="D31" s="15" t="n"/>
      <c r="E31" s="15" t="n"/>
      <c r="F31" s="15" t="n"/>
      <c r="G31" s="15" t="n"/>
    </row>
    <row r="32">
      <c r="A32" s="15" t="inlineStr">
        <is>
          <t>bjsj</t>
        </is>
      </c>
      <c r="B32" s="15" t="inlineStr">
        <is>
          <t>string</t>
        </is>
      </c>
      <c r="C32" s="15" t="inlineStr">
        <is>
          <t>办结时间</t>
        </is>
      </c>
      <c r="D32" s="15" t="n"/>
      <c r="E32" s="15" t="n"/>
      <c r="F32" s="15" t="n"/>
      <c r="G32" s="15" t="n"/>
    </row>
    <row r="33">
      <c r="A33" s="15" t="inlineStr">
        <is>
          <t>xbsj</t>
        </is>
      </c>
      <c r="B33" s="15" t="inlineStr">
        <is>
          <t>string</t>
        </is>
      </c>
      <c r="C33" s="15" t="inlineStr">
        <is>
          <t>限办时间</t>
        </is>
      </c>
      <c r="D33" s="15" t="n"/>
      <c r="E33" s="15" t="n"/>
      <c r="F33" s="15" t="n"/>
      <c r="G33" s="15" t="n"/>
    </row>
    <row r="34">
      <c r="A34" s="15" t="inlineStr">
        <is>
          <t>djbm</t>
        </is>
      </c>
      <c r="B34" s="15" t="inlineStr">
        <is>
          <t>string</t>
        </is>
      </c>
      <c r="C34" s="15" t="inlineStr">
        <is>
          <t>登记部门</t>
        </is>
      </c>
      <c r="D34" s="15" t="n"/>
      <c r="E34" s="15" t="n"/>
      <c r="F34" s="15" t="n"/>
      <c r="G34" s="15" t="n"/>
    </row>
    <row r="35">
      <c r="A35" s="15" t="inlineStr">
        <is>
          <t>djdw</t>
        </is>
      </c>
      <c r="B35" s="15" t="inlineStr">
        <is>
          <t>string</t>
        </is>
      </c>
      <c r="C35" s="15" t="inlineStr">
        <is>
          <t>登记单位</t>
        </is>
      </c>
      <c r="D35" s="15" t="n"/>
      <c r="E35" s="15" t="n"/>
      <c r="F35" s="15" t="n"/>
      <c r="G35" s="15" t="n"/>
    </row>
    <row r="36">
      <c r="A36" s="15" t="inlineStr">
        <is>
          <t>djr</t>
        </is>
      </c>
      <c r="B36" s="15" t="inlineStr">
        <is>
          <t>string</t>
        </is>
      </c>
      <c r="C36" s="15" t="inlineStr">
        <is>
          <t>登记人姓名</t>
        </is>
      </c>
      <c r="D36" s="15" t="n"/>
      <c r="E36" s="15" t="n"/>
      <c r="F36" s="15" t="n"/>
      <c r="G36" s="15" t="n"/>
    </row>
    <row r="37">
      <c r="A37" s="15" t="inlineStr">
        <is>
          <t>wtsd</t>
        </is>
      </c>
      <c r="B37" s="15" t="inlineStr">
        <is>
          <t>string</t>
        </is>
      </c>
      <c r="C37" s="15" t="inlineStr">
        <is>
          <t>问题属地名称</t>
        </is>
      </c>
      <c r="D37" s="15" t="n"/>
      <c r="E37" s="15" t="n"/>
      <c r="F37" s="15" t="n"/>
      <c r="G37" s="15" t="n"/>
    </row>
    <row r="38">
      <c r="A38" s="15" t="inlineStr">
        <is>
          <t>djdwdm</t>
        </is>
      </c>
      <c r="B38" s="15" t="inlineStr">
        <is>
          <t>string</t>
        </is>
      </c>
      <c r="C38" s="15" t="inlineStr">
        <is>
          <t>登记单位代码</t>
        </is>
      </c>
      <c r="D38" s="15" t="n"/>
      <c r="E38" s="15" t="n"/>
      <c r="F38" s="15" t="n"/>
      <c r="G38" s="15" t="n"/>
    </row>
    <row r="39">
      <c r="A39" s="15" t="inlineStr">
        <is>
          <t>sfssbz</t>
        </is>
      </c>
      <c r="B39" s="15" t="inlineStr">
        <is>
          <t>string</t>
        </is>
      </c>
      <c r="C39" s="15" t="inlineStr">
        <is>
          <t>涉法涉诉标志</t>
        </is>
      </c>
      <c r="D39" s="15" t="n"/>
      <c r="E39" s="15" t="n"/>
      <c r="F39" s="15" t="n"/>
      <c r="G39" s="15" t="n"/>
    </row>
    <row r="40">
      <c r="A40" s="15" t="inlineStr">
        <is>
          <t>scxfbz</t>
        </is>
      </c>
      <c r="B40" s="15" t="inlineStr">
        <is>
          <t>string</t>
        </is>
      </c>
      <c r="C40" s="15" t="inlineStr">
        <is>
          <t>首次信访标志</t>
        </is>
      </c>
      <c r="D40" s="15" t="n"/>
      <c r="E40" s="15" t="n"/>
      <c r="F40" s="15" t="n"/>
      <c r="G40" s="15" t="n"/>
    </row>
    <row r="41">
      <c r="A41" s="15" t="inlineStr">
        <is>
          <t>bz</t>
        </is>
      </c>
      <c r="B41" s="15" t="inlineStr">
        <is>
          <t>string</t>
        </is>
      </c>
      <c r="C41" s="15" t="inlineStr">
        <is>
          <t>备注</t>
        </is>
      </c>
      <c r="D41" s="15" t="n"/>
      <c r="E41" s="15" t="n"/>
      <c r="F41" s="15" t="n"/>
      <c r="G41" s="15" t="n"/>
    </row>
    <row r="42">
      <c r="A42" s="15" t="inlineStr">
        <is>
          <t>jabz</t>
        </is>
      </c>
      <c r="B42" s="15" t="inlineStr">
        <is>
          <t>string</t>
        </is>
      </c>
      <c r="C42" s="15" t="inlineStr">
        <is>
          <t>积案标志</t>
        </is>
      </c>
      <c r="D42" s="15" t="n"/>
      <c r="E42" s="15" t="n"/>
      <c r="F42" s="15" t="n"/>
      <c r="G42" s="15" t="n"/>
    </row>
    <row r="43">
      <c r="A43" s="15" t="inlineStr">
        <is>
          <t>jjcd</t>
        </is>
      </c>
      <c r="B43" s="15" t="inlineStr">
        <is>
          <t>string</t>
        </is>
      </c>
      <c r="C43" s="15" t="inlineStr">
        <is>
          <t>办理程序</t>
        </is>
      </c>
      <c r="D43" s="15" t="n"/>
      <c r="E43" s="15" t="n"/>
      <c r="F43" s="15" t="n"/>
      <c r="G43" s="15" t="n"/>
    </row>
    <row r="44">
      <c r="A44" s="15" t="inlineStr">
        <is>
          <t>issecret</t>
        </is>
      </c>
      <c r="B44" s="15" t="inlineStr">
        <is>
          <t>string</t>
        </is>
      </c>
      <c r="C44" s="15" t="inlineStr">
        <is>
          <t>是否保密</t>
        </is>
      </c>
      <c r="D44" s="15" t="n"/>
      <c r="E44" s="15" t="n"/>
      <c r="F44" s="15" t="n"/>
      <c r="G44" s="15" t="n"/>
    </row>
    <row r="45">
      <c r="A45" s="15" t="inlineStr">
        <is>
          <t>sjdqbz</t>
        </is>
      </c>
      <c r="B45" s="15" t="inlineStr">
        <is>
          <t>string</t>
        </is>
      </c>
      <c r="C45" s="15" t="inlineStr">
        <is>
          <t>涉及地区标志</t>
        </is>
      </c>
      <c r="D45" s="15" t="n"/>
      <c r="E45" s="15" t="n"/>
      <c r="F45" s="15" t="n"/>
      <c r="G45" s="15" t="n"/>
    </row>
    <row r="46">
      <c r="A46" s="15" t="inlineStr">
        <is>
          <t>xfbmpjzt</t>
        </is>
      </c>
      <c r="B46" s="15" t="inlineStr">
        <is>
          <t>string</t>
        </is>
      </c>
      <c r="C46" s="15" t="inlineStr">
        <is>
          <t>信访部门评价状态</t>
        </is>
      </c>
      <c r="D46" s="15" t="n"/>
      <c r="E46" s="15" t="n"/>
      <c r="F46" s="15" t="n"/>
      <c r="G46" s="15" t="n"/>
    </row>
    <row r="47">
      <c r="A47" s="15" t="inlineStr">
        <is>
          <t>zrdwpjzt</t>
        </is>
      </c>
      <c r="B47" s="15" t="inlineStr">
        <is>
          <t>string</t>
        </is>
      </c>
      <c r="C47" s="15" t="inlineStr">
        <is>
          <t>责任单位评价状态</t>
        </is>
      </c>
      <c r="D47" s="15" t="n"/>
      <c r="E47" s="15" t="n"/>
      <c r="F47" s="15" t="n"/>
      <c r="G47" s="15" t="n"/>
    </row>
    <row r="48">
      <c r="A48" s="15" t="inlineStr">
        <is>
          <t>hynrfl</t>
        </is>
      </c>
      <c r="B48" s="15" t="inlineStr">
        <is>
          <t>string</t>
        </is>
      </c>
      <c r="C48" s="15" t="inlineStr">
        <is>
          <t>行业内容分类</t>
        </is>
      </c>
      <c r="D48" s="15" t="n"/>
      <c r="E48" s="15" t="n"/>
      <c r="F48" s="15" t="n"/>
      <c r="G48" s="15" t="n"/>
    </row>
    <row r="49">
      <c r="A49" s="15" t="inlineStr">
        <is>
          <t>sfyfflcl</t>
        </is>
      </c>
      <c r="B49" s="15" t="inlineStr">
        <is>
          <t>string</t>
        </is>
      </c>
      <c r="C49" s="15" t="inlineStr">
        <is>
          <t>是否依法分类处理</t>
        </is>
      </c>
      <c r="D49" s="15" t="n"/>
      <c r="E49" s="15" t="n"/>
      <c r="F49" s="15" t="n"/>
      <c r="G49" s="15" t="n"/>
    </row>
    <row r="50">
      <c r="A50" s="15" t="inlineStr">
        <is>
          <t>signkey</t>
        </is>
      </c>
      <c r="B50" s="15" t="inlineStr">
        <is>
          <t>string</t>
        </is>
      </c>
      <c r="C50" s="15" t="inlineStr">
        <is>
          <t>签名证书公钥</t>
        </is>
      </c>
      <c r="D50" s="15" t="n"/>
      <c r="E50" s="15" t="n"/>
      <c r="F50" s="15" t="n"/>
      <c r="G50" s="15" t="n"/>
    </row>
    <row r="51">
      <c r="A51" s="15" t="inlineStr">
        <is>
          <t>dsc_city</t>
        </is>
      </c>
      <c r="B51" s="15" t="inlineStr">
        <is>
          <t>string</t>
        </is>
      </c>
      <c r="C51" s="15" t="inlineStr">
        <is>
          <t>没注释</t>
        </is>
      </c>
      <c r="D51" s="15" t="n"/>
      <c r="E51" s="15" t="n"/>
      <c r="F51" s="15" t="n"/>
      <c r="G51" s="15" t="n"/>
    </row>
    <row r="52">
      <c r="A52" s="15" t="inlineStr">
        <is>
          <t>dsc_adm_region</t>
        </is>
      </c>
      <c r="B52" s="15" t="inlineStr">
        <is>
          <t>string</t>
        </is>
      </c>
      <c r="C52" s="15" t="inlineStr">
        <is>
          <t>没注释</t>
        </is>
      </c>
      <c r="D52" s="15" t="n"/>
      <c r="E52" s="15" t="n"/>
      <c r="F52" s="15" t="n"/>
      <c r="G52" s="15" t="n"/>
    </row>
    <row r="53">
      <c r="A53" s="15" t="inlineStr">
        <is>
          <t>dsc_sydep_code</t>
        </is>
      </c>
      <c r="B53" s="15" t="inlineStr">
        <is>
          <t>string</t>
        </is>
      </c>
      <c r="C53" s="15" t="inlineStr">
        <is>
          <t>没注释(数源单位code)</t>
        </is>
      </c>
      <c r="D53" s="15" t="n"/>
      <c r="E53" s="15" t="n"/>
      <c r="F53" s="15" t="n"/>
      <c r="G53" s="15" t="n"/>
    </row>
    <row r="54">
      <c r="A54" s="15" t="inlineStr">
        <is>
          <t>dsc_sydep_name</t>
        </is>
      </c>
      <c r="B54" s="15" t="inlineStr">
        <is>
          <t>string</t>
        </is>
      </c>
      <c r="C54" s="15" t="inlineStr">
        <is>
          <t>没注释(数源单位name)</t>
        </is>
      </c>
      <c r="D54" s="15" t="n"/>
      <c r="E54" s="15" t="n"/>
      <c r="F54" s="15" t="n"/>
      <c r="G54" s="15" t="n"/>
    </row>
    <row r="55">
      <c r="A55" s="15" t="inlineStr">
        <is>
          <t>dsc_sydep_sys</t>
        </is>
      </c>
      <c r="B55" s="15" t="inlineStr">
        <is>
          <t>string</t>
        </is>
      </c>
      <c r="C55" s="15" t="inlineStr">
        <is>
          <t>没注释</t>
        </is>
      </c>
      <c r="D55" s="15" t="n"/>
      <c r="E55" s="15" t="n"/>
      <c r="F55" s="15" t="n"/>
      <c r="G55" s="15" t="n"/>
    </row>
    <row r="56">
      <c r="A56" s="15" t="inlineStr">
        <is>
          <t>dsc_sydep_tblname</t>
        </is>
      </c>
      <c r="B56" s="15" t="inlineStr">
        <is>
          <t>string</t>
        </is>
      </c>
      <c r="C56" s="15" t="inlineStr">
        <is>
          <t>没注释(数源表名)</t>
        </is>
      </c>
      <c r="D56" s="15" t="n"/>
      <c r="E56" s="15" t="n"/>
      <c r="F56" s="15" t="n"/>
      <c r="G56" s="15" t="n"/>
    </row>
    <row r="57">
      <c r="A57" s="15" t="inlineStr">
        <is>
          <t>dsc_biz_record_id</t>
        </is>
      </c>
      <c r="B57" s="15" t="inlineStr">
        <is>
          <t>string</t>
        </is>
      </c>
      <c r="C57" s="15" t="inlineStr">
        <is>
          <t>没注释(记录id)</t>
        </is>
      </c>
      <c r="D57" s="15" t="n"/>
      <c r="E57" s="15" t="n"/>
      <c r="F57" s="15" t="n"/>
      <c r="G57" s="15" t="n"/>
    </row>
    <row r="58">
      <c r="A58" s="15" t="inlineStr">
        <is>
          <t>dsc_biz_operation</t>
        </is>
      </c>
      <c r="B58" s="15" t="inlineStr">
        <is>
          <t>string</t>
        </is>
      </c>
      <c r="C58" s="15" t="inlineStr">
        <is>
          <t>没注释(操作)</t>
        </is>
      </c>
      <c r="D58" s="15" t="n"/>
      <c r="E58" s="15" t="n"/>
      <c r="F58" s="15" t="n"/>
      <c r="G58" s="15" t="n"/>
    </row>
    <row r="59">
      <c r="A59" s="15" t="inlineStr">
        <is>
          <t>dsc_biz_timestamp</t>
        </is>
      </c>
      <c r="B59" s="15" t="inlineStr">
        <is>
          <t>string</t>
        </is>
      </c>
      <c r="C59" s="15" t="inlineStr">
        <is>
          <t>没注释(时间)</t>
        </is>
      </c>
      <c r="D59" s="15" t="n"/>
      <c r="E59" s="15" t="n"/>
      <c r="F59" s="15" t="n"/>
      <c r="G59" s="15" t="n"/>
    </row>
    <row r="60">
      <c r="A60" s="15" t="inlineStr">
        <is>
          <t>dsc_datasr_tblname</t>
        </is>
      </c>
      <c r="B60" s="15" t="inlineStr">
        <is>
          <t>string</t>
        </is>
      </c>
      <c r="C60" s="15" t="inlineStr">
        <is>
          <t>没注释</t>
        </is>
      </c>
      <c r="D60" s="15" t="n"/>
      <c r="E60" s="15" t="n"/>
      <c r="F60" s="15" t="n"/>
      <c r="G60" s="15" t="n"/>
    </row>
    <row r="61">
      <c r="A61" s="15" t="inlineStr">
        <is>
          <t>dsc_hash_unique</t>
        </is>
      </c>
      <c r="B61" s="15" t="inlineStr">
        <is>
          <t>string</t>
        </is>
      </c>
      <c r="C61" s="15" t="inlineStr">
        <is>
          <t>没注释(哈希唯一值)</t>
        </is>
      </c>
      <c r="D61" s="15" t="n"/>
      <c r="E61" s="15" t="n"/>
      <c r="F61" s="15" t="n"/>
      <c r="G61" s="15" t="n"/>
    </row>
    <row r="62">
      <c r="A62" s="15" t="inlineStr">
        <is>
          <t>dsc_clean_timestamp</t>
        </is>
      </c>
      <c r="B62" s="15" t="inlineStr">
        <is>
          <t>string</t>
        </is>
      </c>
      <c r="C62" s="15" t="inlineStr">
        <is>
          <t>没注释</t>
        </is>
      </c>
      <c r="D62" s="15" t="n"/>
      <c r="E62" s="15" t="n"/>
      <c r="F62" s="15" t="n"/>
      <c r="G62" s="15" t="n"/>
    </row>
    <row r="63">
      <c r="A63" s="15" t="inlineStr">
        <is>
          <t>dsc_dw_rksj</t>
        </is>
      </c>
      <c r="B63" s="15" t="inlineStr">
        <is>
          <t>string</t>
        </is>
      </c>
      <c r="C63" s="15" t="inlineStr">
        <is>
          <t>没注释(入库时间)</t>
        </is>
      </c>
      <c r="D63" s="15" t="n"/>
      <c r="E63" s="15" t="n"/>
      <c r="F63" s="15" t="n"/>
      <c r="G63" s="15" t="n"/>
    </row>
    <row r="64">
      <c r="A64" s="15" t="inlineStr">
        <is>
          <t>create_time</t>
        </is>
      </c>
      <c r="B64" s="15" t="inlineStr">
        <is>
          <t>string</t>
        </is>
      </c>
      <c r="C64" s="15" t="inlineStr">
        <is>
          <t>创建时间</t>
        </is>
      </c>
      <c r="D64" s="15" t="n"/>
      <c r="E64" s="15" t="n"/>
      <c r="F64" s="15" t="n"/>
      <c r="G64" s="15" t="n"/>
    </row>
    <row r="65">
      <c r="A65" s="15" t="inlineStr">
        <is>
          <t>last_upd_time</t>
        </is>
      </c>
      <c r="B65" s="15" t="inlineStr">
        <is>
          <t>string</t>
        </is>
      </c>
      <c r="C65" s="15" t="inlineStr">
        <is>
          <t>更新时间</t>
        </is>
      </c>
      <c r="D65" s="15" t="n"/>
      <c r="E65" s="15" t="n"/>
      <c r="F65" s="15" t="n"/>
      <c r="G65" s="15" t="n"/>
    </row>
  </sheetData>
  <mergeCells count="1">
    <mergeCell ref="C1:G2"/>
  </mergeCells>
  <pageMargins bottom="1" footer="0.5" header="0.5" left="0.75" right="0.75" top="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dwd_move_car_dd_f_temp</t>
        </is>
      </c>
      <c r="C1" s="25" t="n"/>
      <c r="D1" s="15" t="n"/>
      <c r="E1" s="15" t="n"/>
      <c r="F1" s="15" t="n"/>
      <c r="G1" s="15" t="n"/>
      <c r="H1" s="16">
        <f>HYPERLINK("#'目录'!E119",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镇街（原始表中的镇街）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电话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license</t>
        </is>
      </c>
      <c r="B27" s="15" t="inlineStr">
        <is>
          <t>string</t>
        </is>
      </c>
      <c r="C27" s="15" t="inlineStr">
        <is>
          <t>车牌号</t>
        </is>
      </c>
      <c r="D27" s="15" t="n"/>
      <c r="E27" s="15" t="n"/>
      <c r="F27" s="15" t="n"/>
      <c r="G27" s="15" t="n"/>
    </row>
    <row r="28">
      <c r="A28" s="15" t="inlineStr">
        <is>
          <t>create_time</t>
        </is>
      </c>
      <c r="B28" s="15" t="inlineStr">
        <is>
          <t>string</t>
        </is>
      </c>
      <c r="C28" s="15" t="inlineStr">
        <is>
          <t>创建时间</t>
        </is>
      </c>
      <c r="D28" s="15" t="n"/>
      <c r="E28" s="15" t="n"/>
      <c r="F28" s="15" t="n"/>
      <c r="G28" s="15" t="n"/>
    </row>
    <row r="29">
      <c r="A29" s="15" t="inlineStr">
        <is>
          <t>update_time</t>
        </is>
      </c>
      <c r="B29" s="15" t="inlineStr">
        <is>
          <t>string</t>
        </is>
      </c>
      <c r="C29" s="15" t="inlineStr">
        <is>
          <t>最后修改时间</t>
        </is>
      </c>
      <c r="D29" s="15" t="n"/>
      <c r="E29" s="15" t="n"/>
      <c r="F29" s="15" t="n"/>
      <c r="G29" s="15" t="n"/>
    </row>
  </sheetData>
  <mergeCells count="1">
    <mergeCell ref="C1:G2"/>
  </mergeCells>
  <pageMargins bottom="1" footer="0.5" header="0.5" left="0.75" right="0.75" top="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dwd_move_car_dd_f_tmp</t>
        </is>
      </c>
      <c r="C1" s="25" t="n"/>
      <c r="D1" s="15" t="n"/>
      <c r="E1" s="15" t="n"/>
      <c r="F1" s="15" t="n"/>
      <c r="G1" s="15" t="n"/>
      <c r="H1" s="16">
        <f>HYPERLINK("#'目录'!E120", "返回")</f>
        <v/>
      </c>
    </row>
    <row customHeight="1" ht="16.5" r="2" s="17">
      <c r="A2" s="23" t="inlineStr">
        <is>
          <t>模型描述</t>
        </is>
      </c>
      <c r="B2" s="24" t="inlineStr">
        <is>
          <t>移车数据暂存表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镇街（原始表中的镇街）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电话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location_x</t>
        </is>
      </c>
      <c r="B27" s="15" t="inlineStr">
        <is>
          <t>string</t>
        </is>
      </c>
      <c r="C27" s="15" t="inlineStr">
        <is>
          <t>经纬度x</t>
        </is>
      </c>
      <c r="D27" s="15" t="n"/>
      <c r="E27" s="15" t="n"/>
      <c r="F27" s="15" t="n"/>
      <c r="G27" s="15" t="n"/>
    </row>
    <row r="28">
      <c r="A28" s="15" t="inlineStr">
        <is>
          <t>location_y</t>
        </is>
      </c>
      <c r="B28" s="15" t="inlineStr">
        <is>
          <t>string</t>
        </is>
      </c>
      <c r="C28" s="15" t="inlineStr">
        <is>
          <t>经纬度x</t>
        </is>
      </c>
      <c r="D28" s="15" t="n"/>
      <c r="E28" s="15" t="n"/>
      <c r="F28" s="15" t="n"/>
      <c r="G28" s="15" t="n"/>
    </row>
    <row r="29">
      <c r="A29" s="15" t="inlineStr">
        <is>
          <t>license</t>
        </is>
      </c>
      <c r="B29" s="15" t="inlineStr">
        <is>
          <t>string</t>
        </is>
      </c>
      <c r="C29" s="15" t="inlineStr">
        <is>
          <t>车牌号</t>
        </is>
      </c>
      <c r="D29" s="15" t="n"/>
      <c r="E29" s="15" t="n"/>
      <c r="F29" s="15" t="n"/>
      <c r="G29" s="15" t="n"/>
    </row>
    <row r="30">
      <c r="A30" s="15" t="inlineStr">
        <is>
          <t>create_time</t>
        </is>
      </c>
      <c r="B30" s="15" t="inlineStr">
        <is>
          <t>string</t>
        </is>
      </c>
      <c r="C30" s="15" t="inlineStr">
        <is>
          <t>创建时间</t>
        </is>
      </c>
      <c r="D30" s="15" t="n"/>
      <c r="E30" s="15" t="n"/>
      <c r="F30" s="15" t="n"/>
      <c r="G30" s="15" t="n"/>
    </row>
    <row r="31">
      <c r="A31" s="15" t="inlineStr">
        <is>
          <t>update_time</t>
        </is>
      </c>
      <c r="B31" s="15" t="inlineStr">
        <is>
          <t>string</t>
        </is>
      </c>
      <c r="C31" s="15" t="inlineStr">
        <is>
          <t>最后修改时间</t>
        </is>
      </c>
      <c r="D31" s="15" t="n"/>
      <c r="E31" s="15" t="n"/>
      <c r="F31" s="15" t="n"/>
      <c r="G31" s="15" t="n"/>
    </row>
  </sheetData>
  <mergeCells count="1">
    <mergeCell ref="C1:G2"/>
  </mergeCells>
  <pageMargins bottom="1" footer="0.5" header="0.5" left="0.75" right="0.75" top="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dwd_recdeal_dept_dd_f</t>
        </is>
      </c>
      <c r="C1" s="25" t="n"/>
      <c r="D1" s="15" t="n"/>
      <c r="E1" s="15" t="n"/>
      <c r="F1" s="15" t="n"/>
      <c r="G1" s="15" t="n"/>
      <c r="H1" s="16">
        <f>HYPERLINK("#'目录'!E121", "返回")</f>
        <v/>
      </c>
    </row>
    <row customHeight="1" ht="16.5" r="2" s="17">
      <c r="A2" s="23" t="inlineStr">
        <is>
          <t>模型描述</t>
        </is>
      </c>
      <c r="B2" s="24" t="inlineStr">
        <is>
          <t>96150部门处置详情表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join_id</t>
        </is>
      </c>
      <c r="B4" s="15" t="inlineStr">
        <is>
          <t>string</t>
        </is>
      </c>
      <c r="C4" s="15" t="inlineStr">
        <is>
          <t>日志表、专业部门处理表、协办部门处理表之间用此字段关联</t>
        </is>
      </c>
      <c r="D4" s="15" t="n"/>
      <c r="E4" s="15" t="n"/>
      <c r="F4" s="15" t="n"/>
      <c r="G4" s="15" t="n"/>
    </row>
    <row r="5">
      <c r="A5" s="15" t="inlineStr">
        <is>
          <t>rec_id</t>
        </is>
      </c>
      <c r="B5" s="15" t="inlineStr">
        <is>
          <t>string</t>
        </is>
      </c>
      <c r="C5" s="15" t="inlineStr">
        <is>
          <t>事件id（关联使用）</t>
        </is>
      </c>
      <c r="D5" s="15" t="n"/>
      <c r="E5" s="15" t="n"/>
      <c r="F5" s="15" t="n"/>
      <c r="G5" s="15" t="n"/>
    </row>
    <row r="6">
      <c r="A6" s="15" t="inlineStr">
        <is>
          <t>pro_dept_name</t>
        </is>
      </c>
      <c r="B6" s="15" t="inlineStr">
        <is>
          <t>string</t>
        </is>
      </c>
      <c r="C6" s="15" t="inlineStr">
        <is>
          <t>专业部门名称</t>
        </is>
      </c>
      <c r="D6" s="15" t="n"/>
      <c r="E6" s="15" t="n"/>
      <c r="F6" s="15" t="n"/>
      <c r="G6" s="15" t="n"/>
    </row>
    <row r="7">
      <c r="A7" s="15" t="inlineStr">
        <is>
          <t>pro_dept_result</t>
        </is>
      </c>
      <c r="B7" s="15" t="inlineStr">
        <is>
          <t>string</t>
        </is>
      </c>
      <c r="C7" s="15" t="inlineStr">
        <is>
          <t>专业部门处置结果</t>
        </is>
      </c>
      <c r="D7" s="15" t="n"/>
      <c r="E7" s="15" t="n"/>
      <c r="F7" s="15" t="n"/>
      <c r="G7" s="15" t="n"/>
    </row>
    <row r="8">
      <c r="A8" s="15" t="inlineStr">
        <is>
          <t>team_recdeal_detail_list</t>
        </is>
      </c>
      <c r="B8" s="15" t="inlineStr">
        <is>
          <t>string</t>
        </is>
      </c>
      <c r="C8" s="15" t="inlineStr">
        <is>
          <t>协办部门处置列表</t>
        </is>
      </c>
      <c r="D8" s="15" t="n"/>
      <c r="E8" s="15" t="n"/>
      <c r="F8" s="15" t="n"/>
      <c r="G8" s="15" t="n"/>
    </row>
    <row r="9">
      <c r="A9" s="15" t="inlineStr">
        <is>
          <t>create_time</t>
        </is>
      </c>
      <c r="B9" s="15" t="inlineStr">
        <is>
          <t>string</t>
        </is>
      </c>
      <c r="C9" s="15" t="inlineStr">
        <is>
          <t>创建时间(yyyy-MM-dd HH:mm:ss)</t>
        </is>
      </c>
      <c r="D9" s="15" t="n"/>
      <c r="E9" s="15" t="n"/>
      <c r="F9" s="15" t="n"/>
      <c r="G9" s="15" t="n"/>
    </row>
    <row r="10">
      <c r="A10" s="15" t="inlineStr">
        <is>
          <t>last_upd_time</t>
        </is>
      </c>
      <c r="B10" s="15" t="inlineStr">
        <is>
          <t>string</t>
        </is>
      </c>
      <c r="C10" s="15" t="inlineStr">
        <is>
          <t>修改时间(yyyy-MM-dd HH:mm:ss)</t>
        </is>
      </c>
      <c r="D10" s="15" t="n"/>
      <c r="E10" s="15" t="n"/>
      <c r="F10" s="15" t="n"/>
      <c r="G10" s="15" t="n"/>
    </row>
  </sheetData>
  <mergeCells count="1">
    <mergeCell ref="C1:G2"/>
  </mergeCells>
  <pageMargins bottom="1" footer="0.5" header="0.5" left="0.75" right="0.75" top="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dwd_sxf_event_dd_f</t>
        </is>
      </c>
      <c r="C1" s="25" t="n"/>
      <c r="D1" s="15" t="n"/>
      <c r="E1" s="15" t="n"/>
      <c r="F1" s="15" t="n"/>
      <c r="G1" s="15" t="n"/>
      <c r="H1" s="16">
        <f>HYPERLINK("#'目录'!E122", "返回")</f>
        <v/>
      </c>
    </row>
    <row customHeight="1" ht="16.5" r="2" s="17">
      <c r="A2" s="23" t="inlineStr">
        <is>
          <t>模型描述</t>
        </is>
      </c>
      <c r="B2" s="24" t="inlineStr">
        <is>
          <t>省信访-信访件信息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信访件ID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信访件编号</t>
        </is>
      </c>
      <c r="D5" s="15" t="n"/>
      <c r="E5" s="15" t="n"/>
      <c r="F5" s="15" t="n"/>
      <c r="G5" s="15" t="n"/>
    </row>
    <row r="6">
      <c r="A6" s="15" t="inlineStr">
        <is>
          <t>caller_id</t>
        </is>
      </c>
      <c r="B6" s="15" t="inlineStr">
        <is>
          <t>string</t>
        </is>
      </c>
      <c r="C6" s="15" t="inlineStr">
        <is>
          <t>本次主信访人ID</t>
        </is>
      </c>
      <c r="D6" s="15" t="n"/>
      <c r="E6" s="15" t="n"/>
      <c r="F6" s="15" t="n"/>
      <c r="G6" s="15" t="n"/>
    </row>
    <row r="7">
      <c r="A7" s="15" t="inlineStr">
        <is>
          <t>description</t>
        </is>
      </c>
      <c r="B7" s="15" t="inlineStr">
        <is>
          <t>string</t>
        </is>
      </c>
      <c r="C7" s="15" t="inlineStr">
        <is>
          <t>概况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信访件状态</t>
        </is>
      </c>
      <c r="D8" s="15" t="n"/>
      <c r="E8" s="15" t="n"/>
      <c r="F8" s="15" t="n"/>
      <c r="G8" s="15" t="n"/>
    </row>
    <row r="9">
      <c r="A9" s="15" t="inlineStr">
        <is>
          <t>involve_person_num</t>
        </is>
      </c>
      <c r="B9" s="15" t="inlineStr">
        <is>
          <t>string</t>
        </is>
      </c>
      <c r="C9" s="15" t="inlineStr">
        <is>
          <t>涉及人数</t>
        </is>
      </c>
      <c r="D9" s="15" t="n"/>
      <c r="E9" s="15" t="n"/>
      <c r="F9" s="15" t="n"/>
      <c r="G9" s="15" t="n"/>
    </row>
    <row r="10">
      <c r="A10" s="15" t="inlineStr">
        <is>
          <t>reporting_time</t>
        </is>
      </c>
      <c r="B10" s="15" t="inlineStr">
        <is>
          <t>string</t>
        </is>
      </c>
      <c r="C10" s="15" t="inlineStr">
        <is>
          <t>登记时间</t>
        </is>
      </c>
      <c r="D10" s="15" t="n"/>
      <c r="E10" s="15" t="n"/>
      <c r="F10" s="15" t="n"/>
      <c r="G10" s="15" t="n"/>
    </row>
    <row r="11">
      <c r="A11" s="15" t="inlineStr">
        <is>
          <t>event_status_map</t>
        </is>
      </c>
      <c r="B11" s="15" t="inlineStr">
        <is>
          <t>string</t>
        </is>
      </c>
      <c r="C11" s="15" t="inlineStr">
        <is>
          <t>办结标志（0：未办结；1：已办结）</t>
        </is>
      </c>
      <c r="D11" s="15" t="n"/>
      <c r="E11" s="15" t="n"/>
      <c r="F11" s="15" t="n"/>
      <c r="G11" s="15" t="n"/>
    </row>
    <row r="12">
      <c r="A12" s="15" t="inlineStr">
        <is>
          <t>processing_time</t>
        </is>
      </c>
      <c r="B12" s="15" t="inlineStr">
        <is>
          <t>string</t>
        </is>
      </c>
      <c r="C12" s="15" t="inlineStr">
        <is>
          <t>办结时间</t>
        </is>
      </c>
      <c r="D12" s="15" t="n"/>
      <c r="E12" s="15" t="n"/>
      <c r="F12" s="15" t="n"/>
      <c r="G12" s="15" t="n"/>
    </row>
    <row r="13">
      <c r="A13" s="15" t="inlineStr">
        <is>
          <t>regist_dept</t>
        </is>
      </c>
      <c r="B13" s="15" t="inlineStr">
        <is>
          <t>string</t>
        </is>
      </c>
      <c r="C13" s="15" t="inlineStr">
        <is>
          <t>登记单位</t>
        </is>
      </c>
      <c r="D13" s="15" t="n"/>
      <c r="E13" s="15" t="n"/>
      <c r="F13" s="15" t="n"/>
      <c r="G13" s="15" t="n"/>
    </row>
    <row r="14">
      <c r="A14" s="15" t="inlineStr">
        <is>
          <t>address</t>
        </is>
      </c>
      <c r="B14" s="15" t="inlineStr">
        <is>
          <t>string</t>
        </is>
      </c>
      <c r="C14" s="15" t="inlineStr">
        <is>
          <t>问题属地名称</t>
        </is>
      </c>
      <c r="D14" s="15" t="n"/>
      <c r="E14" s="15" t="n"/>
      <c r="F14" s="15" t="n"/>
      <c r="G14" s="15" t="n"/>
    </row>
    <row r="15">
      <c r="A15" s="15" t="inlineStr">
        <is>
          <t>petition_manner</t>
        </is>
      </c>
      <c r="B15" s="15" t="inlineStr">
        <is>
          <t>string</t>
        </is>
      </c>
      <c r="C15" s="15" t="inlineStr">
        <is>
          <t>信访形式</t>
        </is>
      </c>
      <c r="D15" s="15" t="n"/>
      <c r="E15" s="15" t="n"/>
      <c r="F15" s="15" t="n"/>
      <c r="G15" s="15" t="n"/>
    </row>
    <row r="16">
      <c r="A16" s="15" t="inlineStr">
        <is>
          <t>nrfl_code</t>
        </is>
      </c>
      <c r="B16" s="15" t="inlineStr">
        <is>
          <t>string</t>
        </is>
      </c>
      <c r="C16" s="15" t="inlineStr">
        <is>
          <t>内容分类代码</t>
        </is>
      </c>
      <c r="D16" s="15" t="n"/>
      <c r="E16" s="15" t="n"/>
      <c r="F16" s="15" t="n"/>
      <c r="G16" s="15" t="n"/>
    </row>
    <row r="17">
      <c r="A17" s="15" t="inlineStr">
        <is>
          <t>nrfl</t>
        </is>
      </c>
      <c r="B17" s="15" t="inlineStr">
        <is>
          <t>string</t>
        </is>
      </c>
      <c r="C17" s="15" t="inlineStr">
        <is>
          <t>内容分类</t>
        </is>
      </c>
      <c r="D17" s="15" t="n"/>
      <c r="E17" s="15" t="n"/>
      <c r="F17" s="15" t="n"/>
      <c r="G17" s="15" t="n"/>
    </row>
    <row r="18">
      <c r="A18" s="15" t="inlineStr">
        <is>
          <t>event_source</t>
        </is>
      </c>
      <c r="B18" s="15" t="inlineStr">
        <is>
          <t>string</t>
        </is>
      </c>
      <c r="C18" s="15" t="inlineStr">
        <is>
          <t>事件来源</t>
        </is>
      </c>
      <c r="D18" s="15" t="n"/>
      <c r="E18" s="15" t="n"/>
      <c r="F18" s="15" t="n"/>
      <c r="G18" s="15" t="n"/>
    </row>
    <row r="19">
      <c r="A19" s="15" t="inlineStr">
        <is>
          <t>event_type</t>
        </is>
      </c>
      <c r="B19" s="15" t="inlineStr">
        <is>
          <t>string</t>
        </is>
      </c>
      <c r="C19" s="15" t="inlineStr">
        <is>
          <t>96150事件类型</t>
        </is>
      </c>
      <c r="D19" s="15" t="n"/>
      <c r="E19" s="15" t="n"/>
      <c r="F19" s="15" t="n"/>
      <c r="G19" s="15" t="n"/>
    </row>
    <row r="20">
      <c r="A20" s="15" t="inlineStr">
        <is>
          <t>first_class</t>
        </is>
      </c>
      <c r="B20" s="15" t="inlineStr">
        <is>
          <t>string</t>
        </is>
      </c>
      <c r="C20" s="15" t="inlineStr">
        <is>
          <t>96150一级类</t>
        </is>
      </c>
      <c r="D20" s="15" t="n"/>
      <c r="E20" s="15" t="n"/>
      <c r="F20" s="15" t="n"/>
      <c r="G20" s="15" t="n"/>
    </row>
    <row r="21">
      <c r="A21" s="15" t="inlineStr">
        <is>
          <t>second_class</t>
        </is>
      </c>
      <c r="B21" s="15" t="inlineStr">
        <is>
          <t>string</t>
        </is>
      </c>
      <c r="C21" s="15" t="inlineStr">
        <is>
          <t>96150二级类</t>
        </is>
      </c>
      <c r="D21" s="15" t="n"/>
      <c r="E21" s="15" t="n"/>
      <c r="F21" s="15" t="n"/>
      <c r="G21" s="15" t="n"/>
    </row>
    <row r="22">
      <c r="A22" s="15" t="inlineStr">
        <is>
          <t>third_class</t>
        </is>
      </c>
      <c r="B22" s="15" t="inlineStr">
        <is>
          <t>string</t>
        </is>
      </c>
      <c r="C22" s="15" t="inlineStr">
        <is>
          <t>96150三级类</t>
        </is>
      </c>
      <c r="D22" s="15" t="n"/>
      <c r="E22" s="15" t="n"/>
      <c r="F22" s="15" t="n"/>
      <c r="G22" s="15" t="n"/>
    </row>
    <row r="23">
      <c r="A23" s="15" t="inlineStr">
        <is>
          <t>fourth_class</t>
        </is>
      </c>
      <c r="B23" s="15" t="inlineStr">
        <is>
          <t>string</t>
        </is>
      </c>
      <c r="C23" s="15" t="inlineStr">
        <is>
          <t>96150四级类</t>
        </is>
      </c>
      <c r="D23" s="15" t="n"/>
      <c r="E23" s="15" t="n"/>
      <c r="F23" s="15" t="n"/>
      <c r="G23" s="15" t="n"/>
    </row>
    <row r="24">
      <c r="A24" s="15" t="inlineStr">
        <is>
          <t>old_type_str</t>
        </is>
      </c>
      <c r="B24" s="15" t="inlineStr">
        <is>
          <t>string</t>
        </is>
      </c>
      <c r="C24" s="15" t="inlineStr">
        <is>
          <t>96150映射二十三大类字段</t>
        </is>
      </c>
      <c r="D24" s="15" t="n"/>
      <c r="E24" s="15" t="n"/>
      <c r="F24" s="15" t="n"/>
      <c r="G24" s="15" t="n"/>
    </row>
    <row r="25">
      <c r="A25" s="15" t="inlineStr">
        <is>
          <t>new_third_class</t>
        </is>
      </c>
      <c r="B25" s="15" t="inlineStr">
        <is>
          <t>string</t>
        </is>
      </c>
      <c r="C25" s="15" t="inlineStr">
        <is>
          <t>96150新三级类</t>
        </is>
      </c>
      <c r="D25" s="15" t="n"/>
      <c r="E25" s="15" t="n"/>
      <c r="F25" s="15" t="n"/>
      <c r="G25" s="15" t="n"/>
    </row>
    <row r="26">
      <c r="A26" s="15" t="inlineStr">
        <is>
          <t>new_event_type</t>
        </is>
      </c>
      <c r="B26" s="15" t="inlineStr">
        <is>
          <t>string</t>
        </is>
      </c>
      <c r="C26" s="15" t="inlineStr">
        <is>
          <t>96150新问题类型</t>
        </is>
      </c>
      <c r="D26" s="15" t="n"/>
      <c r="E26" s="15" t="n"/>
      <c r="F26" s="15" t="n"/>
      <c r="G26" s="15" t="n"/>
    </row>
    <row r="27">
      <c r="A27" s="15" t="inlineStr">
        <is>
          <t>is_first_event</t>
        </is>
      </c>
      <c r="B27" s="15" t="inlineStr">
        <is>
          <t>string</t>
        </is>
      </c>
      <c r="C27" s="15" t="inlineStr">
        <is>
          <t>是否初件：0为初件，1为重件</t>
        </is>
      </c>
      <c r="D27" s="15" t="n"/>
      <c r="E27" s="15" t="n"/>
      <c r="F27" s="15" t="n"/>
      <c r="G27" s="15" t="n"/>
    </row>
    <row r="28">
      <c r="A28" s="15" t="inlineStr">
        <is>
          <t>create_time</t>
        </is>
      </c>
      <c r="B28" s="15" t="inlineStr">
        <is>
          <t>string</t>
        </is>
      </c>
      <c r="C28" s="15" t="inlineStr">
        <is>
          <t>创建时间</t>
        </is>
      </c>
      <c r="D28" s="15" t="n"/>
      <c r="E28" s="15" t="n"/>
      <c r="F28" s="15" t="n"/>
      <c r="G28" s="15" t="n"/>
    </row>
    <row r="29">
      <c r="A29" s="15" t="inlineStr">
        <is>
          <t>last_upd_time</t>
        </is>
      </c>
      <c r="B29" s="15" t="inlineStr">
        <is>
          <t>string</t>
        </is>
      </c>
      <c r="C29" s="15" t="inlineStr">
        <is>
          <t>更新时间</t>
        </is>
      </c>
      <c r="D29" s="15" t="n"/>
      <c r="E29" s="15" t="n"/>
      <c r="F29" s="15" t="n"/>
      <c r="G29" s="15" t="n"/>
    </row>
  </sheetData>
  <mergeCells count="1">
    <mergeCell ref="C1:G2"/>
  </mergeCells>
  <pageMargins bottom="1" footer="0.5" header="0.5" left="0.75" right="0.75" top="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dwd_sxf_eventlog_dd_f</t>
        </is>
      </c>
      <c r="C1" s="25" t="n"/>
      <c r="D1" s="15" t="n"/>
      <c r="E1" s="15" t="n"/>
      <c r="F1" s="15" t="n"/>
      <c r="G1" s="15" t="n"/>
      <c r="H1" s="16">
        <f>HYPERLINK("#'目录'!E123", "返回")</f>
        <v/>
      </c>
    </row>
    <row customHeight="1" ht="16.5" r="2" s="17">
      <c r="A2" s="23" t="inlineStr">
        <is>
          <t>模型描述</t>
        </is>
      </c>
      <c r="B2" s="24" t="inlineStr">
        <is>
          <t>省信访-事件流转信息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rec_id</t>
        </is>
      </c>
      <c r="B4" s="15" t="inlineStr">
        <is>
          <t>string</t>
        </is>
      </c>
      <c r="C4" s="15" t="inlineStr">
        <is>
          <t>案卷id</t>
        </is>
      </c>
      <c r="D4" s="15" t="n"/>
      <c r="E4" s="15" t="n"/>
      <c r="F4" s="15" t="n"/>
      <c r="G4" s="15" t="n"/>
    </row>
    <row r="5">
      <c r="A5" s="15" t="inlineStr">
        <is>
          <t>dispatchtime</t>
        </is>
      </c>
      <c r="B5" s="15" t="inlineStr">
        <is>
          <t>string</t>
        </is>
      </c>
      <c r="C5" s="15" t="inlineStr">
        <is>
          <t>部门派遣时间</t>
        </is>
      </c>
      <c r="D5" s="15" t="n"/>
      <c r="E5" s="15" t="n"/>
      <c r="F5" s="15" t="n"/>
      <c r="G5" s="15" t="n"/>
    </row>
    <row r="6">
      <c r="A6" s="15" t="inlineStr">
        <is>
          <t>dept_name</t>
        </is>
      </c>
      <c r="B6" s="15" t="inlineStr">
        <is>
          <t>string</t>
        </is>
      </c>
      <c r="C6" s="15" t="inlineStr">
        <is>
          <t>正在处理部门名称</t>
        </is>
      </c>
      <c r="D6" s="15" t="n"/>
      <c r="E6" s="15" t="n"/>
      <c r="F6" s="15" t="n"/>
      <c r="G6" s="15" t="n"/>
    </row>
    <row r="7">
      <c r="A7" s="15" t="inlineStr">
        <is>
          <t>next_dept_name</t>
        </is>
      </c>
      <c r="B7" s="15" t="inlineStr">
        <is>
          <t>string</t>
        </is>
      </c>
      <c r="C7" s="15" t="inlineStr">
        <is>
          <t>下一阶段处置部门</t>
        </is>
      </c>
      <c r="D7" s="15" t="n"/>
      <c r="E7" s="15" t="n"/>
      <c r="F7" s="15" t="n"/>
      <c r="G7" s="15" t="n"/>
    </row>
    <row r="8">
      <c r="A8" s="15" t="inlineStr">
        <is>
          <t>result</t>
        </is>
      </c>
      <c r="B8" s="15" t="inlineStr">
        <is>
          <t>string</t>
        </is>
      </c>
      <c r="C8" s="15" t="inlineStr">
        <is>
          <t>部门处置结果</t>
        </is>
      </c>
      <c r="D8" s="15" t="n"/>
      <c r="E8" s="15" t="n"/>
      <c r="F8" s="15" t="n"/>
      <c r="G8" s="15" t="n"/>
    </row>
    <row r="9">
      <c r="A9" s="15" t="inlineStr">
        <is>
          <t>excute_action</t>
        </is>
      </c>
      <c r="B9" s="15" t="inlineStr">
        <is>
          <t>string</t>
        </is>
      </c>
      <c r="C9" s="15" t="inlineStr">
        <is>
          <t>部门处理行为</t>
        </is>
      </c>
      <c r="D9" s="15" t="n"/>
      <c r="E9" s="15" t="n"/>
      <c r="F9" s="15" t="n"/>
      <c r="G9" s="15" t="n"/>
    </row>
    <row r="10">
      <c r="A10" s="15" t="inlineStr">
        <is>
          <t>handle_method</t>
        </is>
      </c>
      <c r="B10" s="15" t="inlineStr">
        <is>
          <t>string</t>
        </is>
      </c>
      <c r="C10" s="15" t="inlineStr">
        <is>
          <t>办理方式</t>
        </is>
      </c>
      <c r="D10" s="15" t="n"/>
      <c r="E10" s="15" t="n"/>
      <c r="F10" s="15" t="n"/>
      <c r="G10" s="15" t="n"/>
    </row>
    <row r="11">
      <c r="A11" s="15" t="inlineStr">
        <is>
          <t>log_desc_rn</t>
        </is>
      </c>
      <c r="B11" s="15" t="inlineStr">
        <is>
          <t>string</t>
        </is>
      </c>
      <c r="C11" s="15" t="inlineStr">
        <is>
          <t>对每个事件的日志按时间降序排序的序号。例如1则为最近的一条日志</t>
        </is>
      </c>
      <c r="D11" s="15" t="n"/>
      <c r="E11" s="15" t="n"/>
      <c r="F11" s="15" t="n"/>
      <c r="G11" s="15" t="n"/>
    </row>
    <row r="12">
      <c r="A12" s="15" t="inlineStr">
        <is>
          <t>create_time</t>
        </is>
      </c>
      <c r="B12" s="15" t="inlineStr">
        <is>
          <t>string</t>
        </is>
      </c>
      <c r="C12" s="15" t="inlineStr">
        <is>
          <t>创建时间(yyyy-MM-dd HH:mm:ss)</t>
        </is>
      </c>
      <c r="D12" s="15" t="n"/>
      <c r="E12" s="15" t="n"/>
      <c r="F12" s="15" t="n"/>
      <c r="G12" s="15" t="n"/>
    </row>
    <row r="13">
      <c r="A13" s="15" t="inlineStr">
        <is>
          <t>update_time</t>
        </is>
      </c>
      <c r="B13" s="15" t="inlineStr">
        <is>
          <t>string</t>
        </is>
      </c>
      <c r="C13" s="15" t="inlineStr">
        <is>
          <t>最后修改时间(yyyy-MM-dd HH:mm:ss)</t>
        </is>
      </c>
      <c r="D13" s="15" t="n"/>
      <c r="E13" s="15" t="n"/>
      <c r="F13" s="15" t="n"/>
      <c r="G13" s="15" t="n"/>
    </row>
  </sheetData>
  <mergeCells count="1">
    <mergeCell ref="C1:G2"/>
  </mergeCells>
  <pageMargins bottom="1" footer="0.5" header="0.5" left="0.75" right="0.75" top="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dwd_yw_event_event_dd_i</t>
        </is>
      </c>
      <c r="C1" s="25" t="n"/>
      <c r="D1" s="15" t="n"/>
      <c r="E1" s="15" t="n"/>
      <c r="F1" s="15" t="n"/>
      <c r="G1" s="15" t="n"/>
      <c r="H1" s="16">
        <f>HYPERLINK("#'目录'!E124", "返回")</f>
        <v/>
      </c>
    </row>
    <row customHeight="1" ht="16.5" r="2" s="17">
      <c r="A2" s="23" t="inlineStr">
        <is>
          <t>模型描述</t>
        </is>
      </c>
      <c r="B2" s="24" t="inlineStr">
        <is>
          <t>96150事件详情表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new_first_class</t>
        </is>
      </c>
      <c r="B16" s="15" t="inlineStr">
        <is>
          <t>string</t>
        </is>
      </c>
      <c r="C16" s="15" t="inlineStr">
        <is>
          <t>新一级类</t>
        </is>
      </c>
      <c r="D16" s="15" t="n"/>
      <c r="E16" s="15" t="n"/>
      <c r="F16" s="15" t="n"/>
      <c r="G16" s="15" t="n"/>
    </row>
    <row r="17">
      <c r="A17" s="15" t="inlineStr">
        <is>
          <t>new_second_class</t>
        </is>
      </c>
      <c r="B17" s="15" t="inlineStr">
        <is>
          <t>string</t>
        </is>
      </c>
      <c r="C17" s="15" t="inlineStr">
        <is>
          <t>新二级类</t>
        </is>
      </c>
      <c r="D17" s="15" t="n"/>
      <c r="E17" s="15" t="n"/>
      <c r="F17" s="15" t="n"/>
      <c r="G17" s="15" t="n"/>
    </row>
    <row r="18">
      <c r="A18" s="15" t="inlineStr">
        <is>
          <t>new_third_class</t>
        </is>
      </c>
      <c r="B18" s="15" t="inlineStr">
        <is>
          <t>string</t>
        </is>
      </c>
      <c r="C18" s="15" t="inlineStr">
        <is>
          <t>新三级类</t>
        </is>
      </c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inlineStr">
        <is>
          <t>新一级类-新二级类-新三级类(映射新三级类关联键)</t>
        </is>
      </c>
      <c r="D19" s="15" t="n"/>
      <c r="E19" s="15" t="n"/>
      <c r="F19" s="15" t="n"/>
      <c r="G19" s="15" t="n"/>
    </row>
    <row r="20">
      <c r="A20" s="15" t="inlineStr">
        <is>
          <t>description</t>
        </is>
      </c>
      <c r="B20" s="15" t="inlineStr">
        <is>
          <t>string</t>
        </is>
      </c>
      <c r="C20" s="15" t="inlineStr">
        <is>
          <t>事件描述</t>
        </is>
      </c>
      <c r="D20" s="15" t="n"/>
      <c r="E20" s="15" t="n"/>
      <c r="F20" s="15" t="n"/>
      <c r="G20" s="15" t="n"/>
    </row>
    <row r="21">
      <c r="A21" s="15" t="inlineStr">
        <is>
          <t>event_grade</t>
        </is>
      </c>
      <c r="B21" s="15" t="inlineStr">
        <is>
          <t>string</t>
        </is>
      </c>
      <c r="C21" s="15" t="inlineStr">
        <is>
          <t>事件等级（非预警等级）</t>
        </is>
      </c>
      <c r="D21" s="15" t="n"/>
      <c r="E21" s="15" t="n"/>
      <c r="F21" s="15" t="n"/>
      <c r="G21" s="15" t="n"/>
    </row>
    <row r="22">
      <c r="A22" s="15" t="inlineStr">
        <is>
          <t>caller_id</t>
        </is>
      </c>
      <c r="B22" s="15" t="inlineStr">
        <is>
          <t>string</t>
        </is>
      </c>
      <c r="C22" s="15" t="inlineStr">
        <is>
          <t>来电人id</t>
        </is>
      </c>
      <c r="D22" s="15" t="n"/>
      <c r="E22" s="15" t="n"/>
      <c r="F22" s="15" t="n"/>
      <c r="G22" s="15" t="n"/>
    </row>
    <row r="23">
      <c r="A23" s="15" t="inlineStr">
        <is>
          <t>caller_number</t>
        </is>
      </c>
      <c r="B23" s="15" t="inlineStr">
        <is>
          <t>string</t>
        </is>
      </c>
      <c r="C23" s="15" t="inlineStr">
        <is>
          <t>来电号码</t>
        </is>
      </c>
      <c r="D23" s="15" t="n"/>
      <c r="E23" s="15" t="n"/>
      <c r="F23" s="15" t="n"/>
      <c r="G23" s="15" t="n"/>
    </row>
    <row r="24">
      <c r="A24" s="15" t="inlineStr">
        <is>
          <t>result</t>
        </is>
      </c>
      <c r="B24" s="15" t="inlineStr">
        <is>
          <t>string</t>
        </is>
      </c>
      <c r="C24" s="15" t="inlineStr">
        <is>
          <t>处理结果</t>
        </is>
      </c>
      <c r="D24" s="15" t="n"/>
      <c r="E24" s="15" t="n"/>
      <c r="F24" s="15" t="n"/>
      <c r="G24" s="15" t="n"/>
    </row>
    <row r="25">
      <c r="A25" s="15" t="inlineStr">
        <is>
          <t>department</t>
        </is>
      </c>
      <c r="B25" s="15" t="inlineStr">
        <is>
          <t>string</t>
        </is>
      </c>
      <c r="C25" s="15" t="inlineStr">
        <is>
          <t>处理部门</t>
        </is>
      </c>
      <c r="D25" s="15" t="n"/>
      <c r="E25" s="15" t="n"/>
      <c r="F25" s="15" t="n"/>
      <c r="G25" s="15" t="n"/>
    </row>
    <row r="26">
      <c r="A26" s="15" t="inlineStr">
        <is>
          <t>processing_time</t>
        </is>
      </c>
      <c r="B26" s="15" t="inlineStr">
        <is>
          <t>string</t>
        </is>
      </c>
      <c r="C26" s="15" t="inlineStr">
        <is>
          <t>处理时间</t>
        </is>
      </c>
      <c r="D26" s="15" t="n"/>
      <c r="E26" s="15" t="n"/>
      <c r="F26" s="15" t="n"/>
      <c r="G26" s="15" t="n"/>
    </row>
    <row r="27">
      <c r="A27" s="15" t="inlineStr">
        <is>
          <t>repeat_parent_id</t>
        </is>
      </c>
      <c r="B27" s="15" t="inlineStr">
        <is>
          <t>string</t>
        </is>
      </c>
      <c r="C27" s="15" t="inlineStr">
        <is>
          <t>重复件 主事件id（若为主事件则为root）</t>
        </is>
      </c>
      <c r="D27" s="15" t="n"/>
      <c r="E27" s="15" t="n"/>
      <c r="F27" s="15" t="n"/>
      <c r="G27" s="15" t="n"/>
    </row>
    <row r="28">
      <c r="A28" s="15" t="inlineStr">
        <is>
          <t>repeat_times</t>
        </is>
      </c>
      <c r="B28" s="15" t="inlineStr">
        <is>
          <t>string</t>
        </is>
      </c>
      <c r="C28" s="15" t="inlineStr">
        <is>
          <t>重复次数</t>
        </is>
      </c>
      <c r="D28" s="15" t="n"/>
      <c r="E28" s="15" t="n"/>
      <c r="F28" s="15" t="n"/>
      <c r="G28" s="15" t="n"/>
    </row>
    <row r="29">
      <c r="A29" s="15" t="inlineStr">
        <is>
          <t>street</t>
        </is>
      </c>
      <c r="B29" s="15" t="inlineStr">
        <is>
          <t>string</t>
        </is>
      </c>
      <c r="C29" s="15" t="inlineStr">
        <is>
          <t>镇街</t>
        </is>
      </c>
      <c r="D29" s="15" t="n"/>
      <c r="E29" s="15" t="n"/>
      <c r="F29" s="15" t="n"/>
      <c r="G29" s="15" t="n"/>
    </row>
    <row r="30">
      <c r="A30" s="15" t="inlineStr">
        <is>
          <t>community</t>
        </is>
      </c>
      <c r="B30" s="15" t="inlineStr">
        <is>
          <t>string</t>
        </is>
      </c>
      <c r="C30" s="15" t="inlineStr">
        <is>
          <t>社区</t>
        </is>
      </c>
      <c r="D30" s="15" t="n"/>
      <c r="E30" s="15" t="n"/>
      <c r="F30" s="15" t="n"/>
      <c r="G30" s="15" t="n"/>
    </row>
    <row r="31">
      <c r="A31" s="15" t="inlineStr">
        <is>
          <t>address</t>
        </is>
      </c>
      <c r="B31" s="15" t="inlineStr">
        <is>
          <t>string</t>
        </is>
      </c>
      <c r="C31" s="15" t="inlineStr">
        <is>
          <t>地址</t>
        </is>
      </c>
      <c r="D31" s="15" t="n"/>
      <c r="E31" s="15" t="n"/>
      <c r="F31" s="15" t="n"/>
      <c r="G31" s="15" t="n"/>
    </row>
    <row r="32">
      <c r="A32" s="15" t="inlineStr">
        <is>
          <t>location_xy</t>
        </is>
      </c>
      <c r="B32" s="15" t="inlineStr">
        <is>
          <t>string</t>
        </is>
      </c>
      <c r="C32" s="15" t="inlineStr">
        <is>
          <t>经纬度</t>
        </is>
      </c>
      <c r="D32" s="15" t="n"/>
      <c r="E32" s="15" t="n"/>
      <c r="F32" s="15" t="n"/>
      <c r="G32" s="15" t="n"/>
    </row>
    <row r="33">
      <c r="A33" s="15" t="inlineStr">
        <is>
          <t>create_time</t>
        </is>
      </c>
      <c r="B33" s="15" t="inlineStr">
        <is>
          <t>string</t>
        </is>
      </c>
      <c r="C33" s="15" t="inlineStr">
        <is>
          <t>创建时间</t>
        </is>
      </c>
      <c r="D33" s="15" t="n"/>
      <c r="E33" s="15" t="n"/>
      <c r="F33" s="15" t="n"/>
      <c r="G33" s="15" t="n"/>
    </row>
    <row r="34">
      <c r="A34" s="15" t="inlineStr">
        <is>
          <t>update_time</t>
        </is>
      </c>
      <c r="B34" s="15" t="inlineStr">
        <is>
          <t>string</t>
        </is>
      </c>
      <c r="C34" s="15" t="inlineStr">
        <is>
          <t>更新时间</t>
        </is>
      </c>
      <c r="D34" s="15" t="n"/>
      <c r="E34" s="15" t="n"/>
      <c r="F34" s="15" t="n"/>
      <c r="G34" s="15" t="n"/>
    </row>
  </sheetData>
  <mergeCells count="1">
    <mergeCell ref="C1:G2"/>
  </mergeCells>
  <pageMargins bottom="1" footer="0.5" header="0.5" left="0.75" right="0.75" top="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dwd_yw_event_eventlog_dd_f</t>
        </is>
      </c>
      <c r="C1" s="25" t="n"/>
      <c r="D1" s="15" t="n"/>
      <c r="E1" s="15" t="n"/>
      <c r="F1" s="15" t="n"/>
      <c r="G1" s="15" t="n"/>
      <c r="H1" s="16">
        <f>HYPERLINK("#'目录'!E125", "返回")</f>
        <v/>
      </c>
    </row>
    <row customHeight="1" ht="16.5" r="2" s="17">
      <c r="A2" s="23" t="inlineStr">
        <is>
          <t>模型描述</t>
        </is>
      </c>
      <c r="B2" s="24" t="inlineStr">
        <is>
          <t>96150事件日志表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eventid</t>
        </is>
      </c>
      <c r="D5" s="15" t="n"/>
      <c r="E5" s="15" t="n"/>
      <c r="F5" s="15" t="n"/>
      <c r="G5" s="15" t="n"/>
    </row>
    <row r="6">
      <c r="A6" s="15" t="inlineStr">
        <is>
          <t>user_id</t>
        </is>
      </c>
      <c r="B6" s="15" t="inlineStr">
        <is>
          <t>string</t>
        </is>
      </c>
      <c r="C6" s="15" t="inlineStr">
        <is>
          <t>操作人员id</t>
        </is>
      </c>
      <c r="D6" s="15" t="n"/>
      <c r="E6" s="15" t="n"/>
      <c r="F6" s="15" t="n"/>
      <c r="G6" s="15" t="n"/>
    </row>
    <row r="7">
      <c r="A7" s="15" t="inlineStr">
        <is>
          <t>user_name</t>
        </is>
      </c>
      <c r="B7" s="15" t="inlineStr">
        <is>
          <t>string</t>
        </is>
      </c>
      <c r="C7" s="15" t="inlineStr">
        <is>
          <t>操作人姓名</t>
        </is>
      </c>
      <c r="D7" s="15" t="n"/>
      <c r="E7" s="15" t="n"/>
      <c r="F7" s="15" t="n"/>
      <c r="G7" s="15" t="n"/>
    </row>
    <row r="8">
      <c r="A8" s="15" t="inlineStr">
        <is>
          <t>dept_name</t>
        </is>
      </c>
      <c r="B8" s="15" t="inlineStr">
        <is>
          <t>string</t>
        </is>
      </c>
      <c r="C8" s="15" t="inlineStr">
        <is>
          <t>操作人组织名称</t>
        </is>
      </c>
      <c r="D8" s="15" t="n"/>
      <c r="E8" s="15" t="n"/>
      <c r="F8" s="15" t="n"/>
      <c r="G8" s="15" t="n"/>
    </row>
    <row r="9">
      <c r="A9" s="15" t="inlineStr">
        <is>
          <t>first_class_dept_name</t>
        </is>
      </c>
      <c r="B9" s="15" t="inlineStr">
        <is>
          <t>string</t>
        </is>
      </c>
      <c r="C9" s="15" t="inlineStr">
        <is>
          <t>一级部门名称（映射所得）</t>
        </is>
      </c>
      <c r="D9" s="15" t="n"/>
      <c r="E9" s="15" t="n"/>
      <c r="F9" s="15" t="n"/>
      <c r="G9" s="15" t="n"/>
    </row>
    <row r="10">
      <c r="A10" s="15" t="inlineStr">
        <is>
          <t>dept_dealname</t>
        </is>
      </c>
      <c r="B10" s="15" t="inlineStr">
        <is>
          <t>string</t>
        </is>
      </c>
      <c r="C10" s="15" t="inlineStr">
        <is>
          <t>下一阶段处置部门</t>
        </is>
      </c>
      <c r="D10" s="15" t="n"/>
      <c r="E10" s="15" t="n"/>
      <c r="F10" s="15" t="n"/>
      <c r="G10" s="15" t="n"/>
    </row>
    <row r="11">
      <c r="A11" s="15" t="inlineStr">
        <is>
          <t>dept_dealtype</t>
        </is>
      </c>
      <c r="B11" s="15" t="inlineStr">
        <is>
          <t>string</t>
        </is>
      </c>
      <c r="C11" s="15" t="inlineStr">
        <is>
          <t>下一阶段处置部门type,用于在部门那边不展示其他的东西</t>
        </is>
      </c>
      <c r="D11" s="15" t="n"/>
      <c r="E11" s="15" t="n"/>
      <c r="F11" s="15" t="n"/>
      <c r="G11" s="15" t="n"/>
    </row>
    <row r="12">
      <c r="A12" s="15" t="inlineStr">
        <is>
          <t>section</t>
        </is>
      </c>
      <c r="B12" s="15" t="inlineStr">
        <is>
          <t>string</t>
        </is>
      </c>
      <c r="C12" s="15" t="inlineStr">
        <is>
          <t>阶段名称：受理(上报)、派遣、专业部门</t>
        </is>
      </c>
      <c r="D12" s="15" t="n"/>
      <c r="E12" s="15" t="n"/>
      <c r="F12" s="15" t="n"/>
      <c r="G12" s="15" t="n"/>
    </row>
    <row r="13">
      <c r="A13" s="15" t="inlineStr">
        <is>
          <t>dealtime</t>
        </is>
      </c>
      <c r="B13" s="15" t="inlineStr">
        <is>
          <t>string</t>
        </is>
      </c>
      <c r="C13" s="15" t="inlineStr">
        <is>
          <t>反馈时间</t>
        </is>
      </c>
      <c r="D13" s="15" t="n"/>
      <c r="E13" s="15" t="n"/>
      <c r="F13" s="15" t="n"/>
      <c r="G13" s="15" t="n"/>
    </row>
    <row r="14">
      <c r="A14" s="15" t="inlineStr">
        <is>
          <t>createtime</t>
        </is>
      </c>
      <c r="B14" s="15" t="inlineStr">
        <is>
          <t>string</t>
        </is>
      </c>
      <c r="C14" s="15" t="inlineStr">
        <is>
          <t>创建时间</t>
        </is>
      </c>
      <c r="D14" s="15" t="n"/>
      <c r="E14" s="15" t="n"/>
      <c r="F14" s="15" t="n"/>
      <c r="G14" s="15" t="n"/>
    </row>
    <row r="15">
      <c r="A15" s="15" t="inlineStr">
        <is>
          <t>type</t>
        </is>
      </c>
      <c r="B15" s="15" t="inlineStr">
        <is>
          <t>string</t>
        </is>
      </c>
      <c r="C15" s="15" t="inlineStr">
        <is>
          <t>日志类型：办理、批转、审核等</t>
        </is>
      </c>
      <c r="D15" s="15" t="n"/>
      <c r="E15" s="15" t="n"/>
      <c r="F15" s="15" t="n"/>
      <c r="G15" s="15" t="n"/>
    </row>
    <row r="16">
      <c r="A16" s="15" t="inlineStr">
        <is>
          <t>notice</t>
        </is>
      </c>
      <c r="B16" s="15" t="inlineStr">
        <is>
          <t>string</t>
        </is>
      </c>
      <c r="C16" s="15" t="inlineStr">
        <is>
          <t>详细说明，批转意见</t>
        </is>
      </c>
      <c r="D16" s="15" t="n"/>
      <c r="E16" s="15" t="n"/>
      <c r="F16" s="15" t="n"/>
      <c r="G16" s="15" t="n"/>
    </row>
    <row r="17">
      <c r="A17" s="15" t="inlineStr">
        <is>
          <t>content</t>
        </is>
      </c>
      <c r="B17" s="15" t="inlineStr">
        <is>
          <t>string</t>
        </is>
      </c>
      <c r="C17" s="15" t="inlineStr">
        <is>
          <t>日志描述：谁在什么时候做了什么</t>
        </is>
      </c>
      <c r="D17" s="15" t="n"/>
      <c r="E17" s="15" t="n"/>
      <c r="F17" s="15" t="n"/>
      <c r="G17" s="15" t="n"/>
    </row>
    <row r="18">
      <c r="A18" s="15" t="inlineStr">
        <is>
          <t>operation_type</t>
        </is>
      </c>
      <c r="B18" s="15" t="inlineStr">
        <is>
          <t>string</t>
        </is>
      </c>
      <c r="C18" s="15" t="inlineStr">
        <is>
          <t>操作类型（暂时通过日志描述提取）</t>
        </is>
      </c>
      <c r="D18" s="15" t="n"/>
      <c r="E18" s="15" t="n"/>
      <c r="F18" s="15" t="n"/>
      <c r="G18" s="15" t="n"/>
    </row>
    <row r="19">
      <c r="A19" s="15" t="inlineStr">
        <is>
          <t>log_desc_rn</t>
        </is>
      </c>
      <c r="B19" s="15" t="inlineStr">
        <is>
          <t>string</t>
        </is>
      </c>
      <c r="C19" s="15" t="inlineStr">
        <is>
          <t>对每个事件的日志按时间降序排序的序号。例如1则为最近的一条日志</t>
        </is>
      </c>
      <c r="D19" s="15" t="n"/>
      <c r="E19" s="15" t="n"/>
      <c r="F19" s="15" t="n"/>
      <c r="G19" s="15" t="n"/>
    </row>
    <row r="20">
      <c r="A20" s="15" t="inlineStr">
        <is>
          <t>create_time</t>
        </is>
      </c>
      <c r="B20" s="15" t="inlineStr">
        <is>
          <t>string</t>
        </is>
      </c>
      <c r="C20" s="15" t="inlineStr">
        <is>
          <t>创建时间(yyyy-MM-dd HH:mm:ss)</t>
        </is>
      </c>
      <c r="D20" s="15" t="n"/>
      <c r="E20" s="15" t="n"/>
      <c r="F20" s="15" t="n"/>
      <c r="G20" s="15" t="n"/>
    </row>
    <row r="21">
      <c r="A21" s="15" t="inlineStr">
        <is>
          <t>last_upd_time</t>
        </is>
      </c>
      <c r="B21" s="15" t="inlineStr">
        <is>
          <t>string</t>
        </is>
      </c>
      <c r="C21" s="15" t="inlineStr">
        <is>
          <t>修改时间(yyyy-MM-dd HH:mm:ss)</t>
        </is>
      </c>
      <c r="D21" s="15" t="n"/>
      <c r="E21" s="15" t="n"/>
      <c r="F21" s="15" t="n"/>
      <c r="G21" s="15" t="n"/>
    </row>
  </sheetData>
  <mergeCells count="1">
    <mergeCell ref="C1:G2"/>
  </mergeCells>
  <pageMargins bottom="1" footer="0.5" header="0.5" left="0.75" right="0.75" top="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dwd_ywmt_eventlog_dd_f</t>
        </is>
      </c>
      <c r="C1" s="25" t="n"/>
      <c r="D1" s="15" t="n"/>
      <c r="E1" s="15" t="n"/>
      <c r="F1" s="15" t="n"/>
      <c r="G1" s="15" t="n"/>
      <c r="H1" s="16">
        <f>HYPERLINK("#'目录'!E126", "返回")</f>
        <v/>
      </c>
    </row>
    <row customHeight="1" ht="16.5" r="2" s="17">
      <c r="A2" s="23" t="inlineStr">
        <is>
          <t>模型描述</t>
        </is>
      </c>
      <c r="B2" s="24" t="inlineStr">
        <is>
          <t>义乌矛调-事件流转信息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rec_id</t>
        </is>
      </c>
      <c r="B4" s="15" t="inlineStr">
        <is>
          <t>string</t>
        </is>
      </c>
      <c r="C4" s="15" t="inlineStr">
        <is>
          <t>案卷id</t>
        </is>
      </c>
      <c r="D4" s="15" t="n"/>
      <c r="E4" s="15" t="n"/>
      <c r="F4" s="15" t="n"/>
      <c r="G4" s="15" t="n"/>
    </row>
    <row r="5">
      <c r="A5" s="15" t="inlineStr">
        <is>
          <t>dispatchtime</t>
        </is>
      </c>
      <c r="B5" s="15" t="inlineStr">
        <is>
          <t>string</t>
        </is>
      </c>
      <c r="C5" s="15" t="inlineStr">
        <is>
          <t>部门派遣时间</t>
        </is>
      </c>
      <c r="D5" s="15" t="n"/>
      <c r="E5" s="15" t="n"/>
      <c r="F5" s="15" t="n"/>
      <c r="G5" s="15" t="n"/>
    </row>
    <row r="6">
      <c r="A6" s="15" t="inlineStr">
        <is>
          <t>dept_name</t>
        </is>
      </c>
      <c r="B6" s="15" t="inlineStr">
        <is>
          <t>string</t>
        </is>
      </c>
      <c r="C6" s="15" t="inlineStr">
        <is>
          <t>正在处理部门名称</t>
        </is>
      </c>
      <c r="D6" s="15" t="n"/>
      <c r="E6" s="15" t="n"/>
      <c r="F6" s="15" t="n"/>
      <c r="G6" s="15" t="n"/>
    </row>
    <row r="7">
      <c r="A7" s="15" t="inlineStr">
        <is>
          <t>next_dept_name</t>
        </is>
      </c>
      <c r="B7" s="15" t="inlineStr">
        <is>
          <t>string</t>
        </is>
      </c>
      <c r="C7" s="15" t="inlineStr">
        <is>
          <t>下一阶段处置部门</t>
        </is>
      </c>
      <c r="D7" s="15" t="n"/>
      <c r="E7" s="15" t="n"/>
      <c r="F7" s="15" t="n"/>
      <c r="G7" s="15" t="n"/>
    </row>
    <row r="8">
      <c r="A8" s="15" t="inlineStr">
        <is>
          <t>result</t>
        </is>
      </c>
      <c r="B8" s="15" t="inlineStr">
        <is>
          <t>string</t>
        </is>
      </c>
      <c r="C8" s="15" t="inlineStr">
        <is>
          <t>部门处置结果</t>
        </is>
      </c>
      <c r="D8" s="15" t="n"/>
      <c r="E8" s="15" t="n"/>
      <c r="F8" s="15" t="n"/>
      <c r="G8" s="15" t="n"/>
    </row>
    <row r="9">
      <c r="A9" s="15" t="inlineStr">
        <is>
          <t>excute_action</t>
        </is>
      </c>
      <c r="B9" s="15" t="inlineStr">
        <is>
          <t>string</t>
        </is>
      </c>
      <c r="C9" s="15" t="inlineStr">
        <is>
          <t>部门处理行为</t>
        </is>
      </c>
      <c r="D9" s="15" t="n"/>
      <c r="E9" s="15" t="n"/>
      <c r="F9" s="15" t="n"/>
      <c r="G9" s="15" t="n"/>
    </row>
    <row r="10">
      <c r="A10" s="15" t="inlineStr">
        <is>
          <t>log_desc_rn</t>
        </is>
      </c>
      <c r="B10" s="15" t="inlineStr">
        <is>
          <t>string</t>
        </is>
      </c>
      <c r="C10" s="15" t="inlineStr">
        <is>
          <t>对每个事件的日志按时间降序排序的序号。例如1则为最近的一条日志</t>
        </is>
      </c>
      <c r="D10" s="15" t="n"/>
      <c r="E10" s="15" t="n"/>
      <c r="F10" s="15" t="n"/>
      <c r="G10" s="15" t="n"/>
    </row>
    <row r="11">
      <c r="A11" s="15" t="inlineStr">
        <is>
          <t>create_time</t>
        </is>
      </c>
      <c r="B11" s="15" t="inlineStr">
        <is>
          <t>string</t>
        </is>
      </c>
      <c r="C11" s="15" t="inlineStr">
        <is>
          <t>创建时间(yyyy-MM-dd HH:mm:ss)</t>
        </is>
      </c>
      <c r="D11" s="15" t="n"/>
      <c r="E11" s="15" t="n"/>
      <c r="F11" s="15" t="n"/>
      <c r="G11" s="15" t="n"/>
    </row>
    <row r="12">
      <c r="A12" s="15" t="inlineStr">
        <is>
          <t>update_time</t>
        </is>
      </c>
      <c r="B12" s="15" t="inlineStr">
        <is>
          <t>string</t>
        </is>
      </c>
      <c r="C12" s="15" t="inlineStr">
        <is>
          <t>最后修改时间(yyyy-MM-dd HH:mm:ss)</t>
        </is>
      </c>
      <c r="D12" s="15" t="n"/>
      <c r="E12" s="15" t="n"/>
      <c r="F12" s="15" t="n"/>
      <c r="G12" s="15" t="n"/>
    </row>
  </sheetData>
  <mergeCells count="1">
    <mergeCell ref="C1:G2"/>
  </mergeCells>
  <pageMargins bottom="1" footer="0.5" header="0.5" left="0.75" right="0.75" top="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dim_category_map_2_23_big_mm_f</t>
        </is>
      </c>
      <c r="C1" s="25" t="n"/>
      <c r="D1" s="15" t="n"/>
      <c r="E1" s="15" t="n"/>
      <c r="F1" s="15" t="n"/>
      <c r="G1" s="15" t="n"/>
      <c r="H1" s="16">
        <f>HYPERLINK("#'目录'!E127", "返回")</f>
        <v/>
      </c>
    </row>
    <row customHeight="1" ht="16.5" r="2" s="17">
      <c r="A2" s="23" t="inlineStr">
        <is>
          <t>模型描述</t>
        </is>
      </c>
      <c r="B2" s="24" t="inlineStr">
        <is>
          <t>信访网电的数据分类与23大类的映射关系表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event_type</t>
        </is>
      </c>
      <c r="B4" s="15" t="inlineStr">
        <is>
          <t>string</t>
        </is>
      </c>
      <c r="C4" s="15" t="inlineStr">
        <is>
          <t>问题类型</t>
        </is>
      </c>
      <c r="D4" s="15" t="n"/>
      <c r="E4" s="15" t="n"/>
      <c r="F4" s="15" t="n"/>
      <c r="G4" s="15" t="n"/>
    </row>
    <row r="5">
      <c r="A5" s="15" t="inlineStr">
        <is>
          <t>first_class</t>
        </is>
      </c>
      <c r="B5" s="15" t="inlineStr">
        <is>
          <t>string</t>
        </is>
      </c>
      <c r="C5" s="15" t="inlineStr">
        <is>
          <t>一级类</t>
        </is>
      </c>
      <c r="D5" s="15" t="n"/>
      <c r="E5" s="15" t="n"/>
      <c r="F5" s="15" t="n"/>
      <c r="G5" s="15" t="n"/>
    </row>
    <row r="6">
      <c r="A6" s="15" t="inlineStr">
        <is>
          <t>second_class</t>
        </is>
      </c>
      <c r="B6" s="15" t="inlineStr">
        <is>
          <t>string</t>
        </is>
      </c>
      <c r="C6" s="15" t="inlineStr">
        <is>
          <t>二级类</t>
        </is>
      </c>
      <c r="D6" s="15" t="n"/>
      <c r="E6" s="15" t="n"/>
      <c r="F6" s="15" t="n"/>
      <c r="G6" s="15" t="n"/>
    </row>
    <row r="7">
      <c r="A7" s="15" t="inlineStr">
        <is>
          <t>third_class</t>
        </is>
      </c>
      <c r="B7" s="15" t="inlineStr">
        <is>
          <t>string</t>
        </is>
      </c>
      <c r="C7" s="15" t="inlineStr">
        <is>
          <t>三级类</t>
        </is>
      </c>
      <c r="D7" s="15" t="n"/>
      <c r="E7" s="15" t="n"/>
      <c r="F7" s="15" t="n"/>
      <c r="G7" s="15" t="n"/>
    </row>
    <row r="8">
      <c r="A8" s="15" t="inlineStr">
        <is>
          <t>old_type_str</t>
        </is>
      </c>
      <c r="B8" s="15" t="inlineStr">
        <is>
          <t>string</t>
        </is>
      </c>
      <c r="C8" s="15" t="inlineStr">
        <is>
          <t>关联96150原类型的关联键(问题类型-一级类-二级类-三级类)</t>
        </is>
      </c>
      <c r="D8" s="15" t="n"/>
      <c r="E8" s="15" t="n"/>
      <c r="F8" s="15" t="n"/>
      <c r="G8" s="15" t="n"/>
    </row>
    <row r="9">
      <c r="A9" s="15" t="inlineStr">
        <is>
          <t>main_class_23</t>
        </is>
      </c>
      <c r="B9" s="15" t="inlineStr">
        <is>
          <t>string</t>
        </is>
      </c>
      <c r="C9" s="15" t="inlineStr">
        <is>
          <t>社会治理23大类</t>
        </is>
      </c>
      <c r="D9" s="15" t="n"/>
      <c r="E9" s="15" t="n"/>
      <c r="F9" s="15" t="n"/>
      <c r="G9" s="15" t="n"/>
    </row>
    <row r="10">
      <c r="A10" s="15" t="inlineStr">
        <is>
          <t>risk_class</t>
        </is>
      </c>
      <c r="B10" s="15" t="inlineStr">
        <is>
          <t>string</t>
        </is>
      </c>
      <c r="C10" s="15" t="inlineStr">
        <is>
          <t>社会治理23大类子类(对应二级类)</t>
        </is>
      </c>
      <c r="D10" s="15" t="n"/>
      <c r="E10" s="15" t="n"/>
      <c r="F10" s="15" t="n"/>
      <c r="G10" s="15" t="n"/>
    </row>
    <row r="11">
      <c r="A11" s="15" t="inlineStr">
        <is>
          <t>create_time</t>
        </is>
      </c>
      <c r="B11" s="15" t="inlineStr">
        <is>
          <t>string</t>
        </is>
      </c>
      <c r="C11" s="15" t="inlineStr">
        <is>
          <t>创建时间</t>
        </is>
      </c>
      <c r="D11" s="15" t="n"/>
      <c r="E11" s="15" t="n"/>
      <c r="F11" s="15" t="n"/>
      <c r="G11" s="15" t="n"/>
    </row>
    <row r="12">
      <c r="A12" s="15" t="inlineStr">
        <is>
          <t>update_time</t>
        </is>
      </c>
      <c r="B12" s="15" t="inlineStr">
        <is>
          <t>string</t>
        </is>
      </c>
      <c r="C12" s="15" t="inlineStr">
        <is>
          <t>更新时间</t>
        </is>
      </c>
      <c r="D12" s="15" t="n"/>
      <c r="E12" s="15" t="n"/>
      <c r="F12" s="15" t="n"/>
      <c r="G12" s="15" t="n"/>
    </row>
  </sheetData>
  <mergeCells count="1">
    <mergeCell ref="C1:G2"/>
  </mergeCells>
  <pageMargins bottom="1" footer="0.5" header="0.5" left="0.75" right="0.75" top="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dim_coordinate_map2_location_dd_i</t>
        </is>
      </c>
      <c r="C1" s="25" t="n"/>
      <c r="D1" s="15" t="n"/>
      <c r="E1" s="15" t="n"/>
      <c r="F1" s="15" t="n"/>
      <c r="G1" s="15" t="n"/>
      <c r="H1" s="16">
        <f>HYPERLINK("#'目录'!E128", "返回")</f>
        <v/>
      </c>
    </row>
    <row customHeight="1" ht="16.5" r="2" s="17">
      <c r="A2" s="23" t="inlineStr">
        <is>
          <t>模型描述</t>
        </is>
      </c>
      <c r="B2" s="24" t="inlineStr">
        <is>
          <t>坐标信息_to_位置信息映射表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location_xy</t>
        </is>
      </c>
      <c r="B4" s="15" t="inlineStr">
        <is>
          <t>string</t>
        </is>
      </c>
      <c r="C4" s="15" t="inlineStr">
        <is>
          <t>坐标（[x,y]）</t>
        </is>
      </c>
      <c r="D4" s="15" t="n"/>
      <c r="E4" s="15" t="n"/>
      <c r="F4" s="15" t="n"/>
      <c r="G4" s="15" t="n"/>
    </row>
    <row r="5">
      <c r="A5" s="15" t="inlineStr">
        <is>
          <t>address</t>
        </is>
      </c>
      <c r="B5" s="15" t="inlineStr">
        <is>
          <t>string</t>
        </is>
      </c>
      <c r="C5" s="15" t="inlineStr">
        <is>
          <t>此点最近地点信息</t>
        </is>
      </c>
      <c r="D5" s="15" t="n"/>
      <c r="E5" s="15" t="n"/>
      <c r="F5" s="15" t="n"/>
      <c r="G5" s="15" t="n"/>
    </row>
    <row r="6">
      <c r="A6" s="15" t="inlineStr">
        <is>
          <t>address_distance</t>
        </is>
      </c>
      <c r="B6" s="15" t="inlineStr">
        <is>
          <t>string</t>
        </is>
      </c>
      <c r="C6" s="15" t="inlineStr">
        <is>
          <t>此点距离最近地点信息距离</t>
        </is>
      </c>
      <c r="D6" s="15" t="n"/>
      <c r="E6" s="15" t="n"/>
      <c r="F6" s="15" t="n"/>
      <c r="G6" s="15" t="n"/>
    </row>
    <row r="7">
      <c r="A7" s="15" t="inlineStr">
        <is>
          <t>address_position</t>
        </is>
      </c>
      <c r="B7" s="15" t="inlineStr">
        <is>
          <t>string</t>
        </is>
      </c>
      <c r="C7" s="15" t="inlineStr">
        <is>
          <t>此点在最近地点信息方向</t>
        </is>
      </c>
      <c r="D7" s="15" t="n"/>
      <c r="E7" s="15" t="n"/>
      <c r="F7" s="15" t="n"/>
      <c r="G7" s="15" t="n"/>
    </row>
    <row r="8">
      <c r="A8" s="15" t="inlineStr">
        <is>
          <t>city</t>
        </is>
      </c>
      <c r="B8" s="15" t="inlineStr">
        <is>
          <t>string</t>
        </is>
      </c>
      <c r="C8" s="15" t="inlineStr">
        <is>
          <t>此点所在国家或城市或区县</t>
        </is>
      </c>
      <c r="D8" s="15" t="n"/>
      <c r="E8" s="15" t="n"/>
      <c r="F8" s="15" t="n"/>
      <c r="G8" s="15" t="n"/>
    </row>
    <row r="9">
      <c r="A9" s="15" t="inlineStr">
        <is>
          <t>poi</t>
        </is>
      </c>
      <c r="B9" s="15" t="inlineStr">
        <is>
          <t>string</t>
        </is>
      </c>
      <c r="C9" s="15" t="inlineStr">
        <is>
          <t>距离此点最近poi点</t>
        </is>
      </c>
      <c r="D9" s="15" t="n"/>
      <c r="E9" s="15" t="n"/>
      <c r="F9" s="15" t="n"/>
      <c r="G9" s="15" t="n"/>
    </row>
    <row r="10">
      <c r="A10" s="15" t="inlineStr">
        <is>
          <t>poi_distance</t>
        </is>
      </c>
      <c r="B10" s="15" t="inlineStr">
        <is>
          <t>string</t>
        </is>
      </c>
      <c r="C10" s="15" t="inlineStr">
        <is>
          <t>距离此点最近poi点的距离</t>
        </is>
      </c>
      <c r="D10" s="15" t="n"/>
      <c r="E10" s="15" t="n"/>
      <c r="F10" s="15" t="n"/>
      <c r="G10" s="15" t="n"/>
    </row>
    <row r="11">
      <c r="A11" s="15" t="inlineStr">
        <is>
          <t>poi_position</t>
        </is>
      </c>
      <c r="B11" s="15" t="inlineStr">
        <is>
          <t>string</t>
        </is>
      </c>
      <c r="C11" s="15" t="inlineStr">
        <is>
          <t>此点在最近poi点的方向</t>
        </is>
      </c>
      <c r="D11" s="15" t="n"/>
      <c r="E11" s="15" t="n"/>
      <c r="F11" s="15" t="n"/>
      <c r="G11" s="15" t="n"/>
    </row>
    <row r="12">
      <c r="A12" s="15" t="inlineStr">
        <is>
          <t>road</t>
        </is>
      </c>
      <c r="B12" s="15" t="inlineStr">
        <is>
          <t>string</t>
        </is>
      </c>
      <c r="C12" s="15" t="inlineStr">
        <is>
          <t>距离此点最近的路</t>
        </is>
      </c>
      <c r="D12" s="15" t="n"/>
      <c r="E12" s="15" t="n"/>
      <c r="F12" s="15" t="n"/>
      <c r="G12" s="15" t="n"/>
    </row>
    <row r="13">
      <c r="A13" s="15" t="inlineStr">
        <is>
          <t>road_distance</t>
        </is>
      </c>
      <c r="B13" s="15" t="inlineStr">
        <is>
          <t>string</t>
        </is>
      </c>
      <c r="C13" s="15" t="inlineStr">
        <is>
          <t>此点距离此路的距离</t>
        </is>
      </c>
      <c r="D13" s="15" t="n"/>
      <c r="E13" s="15" t="n"/>
      <c r="F13" s="15" t="n"/>
      <c r="G13" s="15" t="n"/>
    </row>
    <row r="14">
      <c r="A14" s="15" t="inlineStr">
        <is>
          <t>create_time</t>
        </is>
      </c>
      <c r="B14" s="15" t="inlineStr">
        <is>
          <t>string</t>
        </is>
      </c>
      <c r="C14" s="15" t="inlineStr">
        <is>
          <t>创建时间</t>
        </is>
      </c>
      <c r="D14" s="15" t="n"/>
      <c r="E14" s="15" t="n"/>
      <c r="F14" s="15" t="n"/>
      <c r="G14" s="15" t="n"/>
    </row>
    <row r="15">
      <c r="A15" s="15" t="inlineStr">
        <is>
          <t>update_time</t>
        </is>
      </c>
      <c r="B15" s="15" t="inlineStr">
        <is>
          <t>string</t>
        </is>
      </c>
      <c r="C15" s="15" t="inlineStr">
        <is>
          <t>更新时间</t>
        </is>
      </c>
      <c r="D15" s="15" t="n"/>
      <c r="E15" s="15" t="n"/>
      <c r="F15" s="15" t="n"/>
      <c r="G15" s="15" t="n"/>
    </row>
  </sheetData>
  <mergeCells count="1">
    <mergeCell ref="C1:G2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ods_dsc_da018_tab1010202_valid_old_jh_yiw_dd_f</t>
        </is>
      </c>
      <c r="C1" s="25" t="n"/>
      <c r="D1" s="15" t="n"/>
      <c r="E1" s="15" t="n"/>
      <c r="F1" s="15" t="n"/>
      <c r="G1" s="15" t="n"/>
      <c r="H1" s="16">
        <f>HYPERLINK("#'目录'!E12", "返回")</f>
        <v/>
      </c>
    </row>
    <row customHeight="1" ht="16.5" r="2" s="17">
      <c r="A2" s="23" t="inlineStr">
        <is>
          <t>模型描述</t>
        </is>
      </c>
      <c r="B2" s="24" t="inlineStr">
        <is>
          <t>信访人信息(省统一投诉举报平台)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id</t>
        </is>
      </c>
      <c r="D4" s="15" t="n"/>
      <c r="E4" s="15" t="n"/>
      <c r="F4" s="15" t="n"/>
      <c r="G4" s="15" t="n"/>
    </row>
    <row r="5">
      <c r="A5" s="15" t="inlineStr">
        <is>
          <t>xfrbm</t>
        </is>
      </c>
      <c r="B5" s="15" t="inlineStr">
        <is>
          <t>string</t>
        </is>
      </c>
      <c r="C5" s="15" t="inlineStr">
        <is>
          <t>信访人编码</t>
        </is>
      </c>
      <c r="D5" s="15" t="n"/>
      <c r="E5" s="15" t="n"/>
      <c r="F5" s="15" t="n"/>
      <c r="G5" s="15" t="n"/>
    </row>
    <row r="6">
      <c r="A6" s="15" t="inlineStr">
        <is>
          <t>csrq</t>
        </is>
      </c>
      <c r="B6" s="15" t="inlineStr">
        <is>
          <t>string</t>
        </is>
      </c>
      <c r="C6" s="15" t="inlineStr">
        <is>
          <t>出生日期</t>
        </is>
      </c>
      <c r="D6" s="15" t="n"/>
      <c r="E6" s="15" t="n"/>
      <c r="F6" s="15" t="n"/>
      <c r="G6" s="15" t="n"/>
    </row>
    <row r="7">
      <c r="A7" s="15" t="inlineStr">
        <is>
          <t>sjhm</t>
        </is>
      </c>
      <c r="B7" s="15" t="inlineStr">
        <is>
          <t>string</t>
        </is>
      </c>
      <c r="C7" s="15" t="inlineStr">
        <is>
          <t>手机号码</t>
        </is>
      </c>
      <c r="D7" s="15" t="n"/>
      <c r="E7" s="15" t="n"/>
      <c r="F7" s="15" t="n"/>
      <c r="G7" s="15" t="n"/>
    </row>
    <row r="8">
      <c r="A8" s="15" t="inlineStr">
        <is>
          <t>lxdh</t>
        </is>
      </c>
      <c r="B8" s="15" t="inlineStr">
        <is>
          <t>string</t>
        </is>
      </c>
      <c r="C8" s="15" t="inlineStr">
        <is>
          <t>联系电话</t>
        </is>
      </c>
      <c r="D8" s="15" t="n"/>
      <c r="E8" s="15" t="n"/>
      <c r="F8" s="15" t="n"/>
      <c r="G8" s="15" t="n"/>
    </row>
    <row r="9">
      <c r="A9" s="15" t="inlineStr">
        <is>
          <t>xb</t>
        </is>
      </c>
      <c r="B9" s="15" t="inlineStr">
        <is>
          <t>string</t>
        </is>
      </c>
      <c r="C9" s="15" t="inlineStr">
        <is>
          <t>性别</t>
        </is>
      </c>
      <c r="D9" s="15" t="n"/>
      <c r="E9" s="15" t="n"/>
      <c r="F9" s="15" t="n"/>
      <c r="G9" s="15" t="n"/>
    </row>
    <row r="10">
      <c r="A10" s="15" t="inlineStr">
        <is>
          <t>hkszd</t>
        </is>
      </c>
      <c r="B10" s="15" t="inlineStr">
        <is>
          <t>string</t>
        </is>
      </c>
      <c r="C10" s="15" t="inlineStr">
        <is>
          <t>户口所在地</t>
        </is>
      </c>
      <c r="D10" s="15" t="n"/>
      <c r="E10" s="15" t="n"/>
      <c r="F10" s="15" t="n"/>
      <c r="G10" s="15" t="n"/>
    </row>
    <row r="11">
      <c r="A11" s="15" t="inlineStr">
        <is>
          <t>gzdw</t>
        </is>
      </c>
      <c r="B11" s="15" t="inlineStr">
        <is>
          <t>string</t>
        </is>
      </c>
      <c r="C11" s="15" t="inlineStr">
        <is>
          <t>工作单位</t>
        </is>
      </c>
      <c r="D11" s="15" t="n"/>
      <c r="E11" s="15" t="n"/>
      <c r="F11" s="15" t="n"/>
      <c r="G11" s="15" t="n"/>
    </row>
    <row r="12">
      <c r="A12" s="15" t="inlineStr">
        <is>
          <t>dzyj</t>
        </is>
      </c>
      <c r="B12" s="15" t="inlineStr">
        <is>
          <t>string</t>
        </is>
      </c>
      <c r="C12" s="15" t="inlineStr">
        <is>
          <t>未知意思</t>
        </is>
      </c>
      <c r="D12" s="15" t="n"/>
      <c r="E12" s="15" t="n"/>
      <c r="F12" s="15" t="n"/>
      <c r="G12" s="15" t="n"/>
    </row>
    <row r="13">
      <c r="A13" s="15" t="inlineStr">
        <is>
          <t>zy</t>
        </is>
      </c>
      <c r="B13" s="15" t="inlineStr">
        <is>
          <t>string</t>
        </is>
      </c>
      <c r="C13" s="15" t="inlineStr">
        <is>
          <t>未知意思</t>
        </is>
      </c>
      <c r="D13" s="15" t="n"/>
      <c r="E13" s="15" t="n"/>
      <c r="F13" s="15" t="n"/>
      <c r="G13" s="15" t="n"/>
    </row>
    <row r="14">
      <c r="A14" s="15" t="inlineStr">
        <is>
          <t>dz</t>
        </is>
      </c>
      <c r="B14" s="15" t="inlineStr">
        <is>
          <t>string</t>
        </is>
      </c>
      <c r="C14" s="15" t="inlineStr">
        <is>
          <t>地址</t>
        </is>
      </c>
      <c r="D14" s="15" t="n"/>
      <c r="E14" s="15" t="n"/>
      <c r="F14" s="15" t="n"/>
      <c r="G14" s="15" t="n"/>
    </row>
    <row r="15">
      <c r="A15" s="15" t="inlineStr">
        <is>
          <t>czdzdm</t>
        </is>
      </c>
      <c r="B15" s="15" t="inlineStr">
        <is>
          <t>string</t>
        </is>
      </c>
      <c r="C15" s="15" t="inlineStr">
        <is>
          <t>出生地址代码</t>
        </is>
      </c>
      <c r="D15" s="15" t="n"/>
      <c r="E15" s="15" t="n"/>
      <c r="F15" s="15" t="n"/>
      <c r="G15" s="15" t="n"/>
    </row>
    <row r="16">
      <c r="A16" s="15" t="inlineStr">
        <is>
          <t>xm</t>
        </is>
      </c>
      <c r="B16" s="15" t="inlineStr">
        <is>
          <t>string</t>
        </is>
      </c>
      <c r="C16" s="15" t="inlineStr">
        <is>
          <t>姓名</t>
        </is>
      </c>
      <c r="D16" s="15" t="n"/>
      <c r="E16" s="15" t="n"/>
      <c r="F16" s="15" t="n"/>
      <c r="G16" s="15" t="n"/>
    </row>
    <row r="17">
      <c r="A17" s="15" t="inlineStr">
        <is>
          <t>txdz</t>
        </is>
      </c>
      <c r="B17" s="15" t="inlineStr">
        <is>
          <t>string</t>
        </is>
      </c>
      <c r="C17" s="15" t="inlineStr">
        <is>
          <t>通讯地址</t>
        </is>
      </c>
      <c r="D17" s="15" t="n"/>
      <c r="E17" s="15" t="n"/>
      <c r="F17" s="15" t="n"/>
      <c r="G17" s="15" t="n"/>
    </row>
    <row r="18">
      <c r="A18" s="15" t="inlineStr">
        <is>
          <t>zjlx</t>
        </is>
      </c>
      <c r="B18" s="15" t="inlineStr">
        <is>
          <t>string</t>
        </is>
      </c>
      <c r="C18" s="15" t="inlineStr">
        <is>
          <t>证件类型</t>
        </is>
      </c>
      <c r="D18" s="15" t="n"/>
      <c r="E18" s="15" t="n"/>
      <c r="F18" s="15" t="n"/>
      <c r="G18" s="15" t="n"/>
    </row>
    <row r="19">
      <c r="A19" s="15" t="inlineStr">
        <is>
          <t>mz</t>
        </is>
      </c>
      <c r="B19" s="15" t="inlineStr">
        <is>
          <t>string</t>
        </is>
      </c>
      <c r="C19" s="15" t="inlineStr">
        <is>
          <t>未知意思</t>
        </is>
      </c>
      <c r="D19" s="15" t="n"/>
      <c r="E19" s="15" t="n"/>
      <c r="F19" s="15" t="n"/>
      <c r="G19" s="15" t="n"/>
    </row>
    <row r="20">
      <c r="A20" s="15" t="inlineStr">
        <is>
          <t>zjhm</t>
        </is>
      </c>
      <c r="B20" s="15" t="inlineStr">
        <is>
          <t>string</t>
        </is>
      </c>
      <c r="C20" s="15" t="inlineStr">
        <is>
          <t>证件号码</t>
        </is>
      </c>
      <c r="D20" s="15" t="n"/>
      <c r="E20" s="15" t="n"/>
      <c r="F20" s="15" t="n"/>
      <c r="G20" s="15" t="n"/>
    </row>
    <row r="21">
      <c r="A21" s="15" t="inlineStr">
        <is>
          <t>hkszddm</t>
        </is>
      </c>
      <c r="B21" s="15" t="inlineStr">
        <is>
          <t>string</t>
        </is>
      </c>
      <c r="C21" s="15" t="inlineStr">
        <is>
          <t>户口所在地代码</t>
        </is>
      </c>
      <c r="D21" s="15" t="n"/>
      <c r="E21" s="15" t="n"/>
      <c r="F21" s="15" t="n"/>
      <c r="G21" s="15" t="n"/>
    </row>
    <row r="22">
      <c r="A22" s="15" t="inlineStr">
        <is>
          <t>dzdm</t>
        </is>
      </c>
      <c r="B22" s="15" t="inlineStr">
        <is>
          <t>string</t>
        </is>
      </c>
      <c r="C22" s="15" t="inlineStr">
        <is>
          <t>地址代码</t>
        </is>
      </c>
      <c r="D22" s="15" t="n"/>
      <c r="E22" s="15" t="n"/>
      <c r="F22" s="15" t="n"/>
      <c r="G22" s="15" t="n"/>
    </row>
    <row r="23">
      <c r="A23" s="15" t="inlineStr">
        <is>
          <t>yzbm</t>
        </is>
      </c>
      <c r="B23" s="15" t="inlineStr">
        <is>
          <t>string</t>
        </is>
      </c>
      <c r="C23" s="15" t="inlineStr">
        <is>
          <t>邮政编码</t>
        </is>
      </c>
      <c r="D23" s="15" t="n"/>
      <c r="E23" s="15" t="n"/>
      <c r="F23" s="15" t="n"/>
      <c r="G23" s="15" t="n"/>
    </row>
    <row r="24">
      <c r="A24" s="15" t="inlineStr">
        <is>
          <t>czdz</t>
        </is>
      </c>
      <c r="B24" s="15" t="inlineStr">
        <is>
          <t>string</t>
        </is>
      </c>
      <c r="C24" s="15" t="inlineStr">
        <is>
          <t>可能是曾住地址</t>
        </is>
      </c>
      <c r="D24" s="15" t="n"/>
      <c r="E24" s="15" t="n"/>
      <c r="F24" s="15" t="n"/>
      <c r="G24" s="15" t="n"/>
    </row>
    <row r="25">
      <c r="A25" s="15" t="inlineStr">
        <is>
          <t>zzsf</t>
        </is>
      </c>
      <c r="B25" s="15" t="inlineStr">
        <is>
          <t>string</t>
        </is>
      </c>
      <c r="C25" s="15" t="inlineStr">
        <is>
          <t>未知意思</t>
        </is>
      </c>
      <c r="D25" s="15" t="n"/>
      <c r="E25" s="15" t="n"/>
      <c r="F25" s="15" t="n"/>
      <c r="G25" s="15" t="n"/>
    </row>
    <row r="26">
      <c r="A26" s="15" t="inlineStr">
        <is>
          <t>txdzdm</t>
        </is>
      </c>
      <c r="B26" s="15" t="inlineStr">
        <is>
          <t>string</t>
        </is>
      </c>
      <c r="C26" s="15" t="inlineStr">
        <is>
          <t>通讯地址代码</t>
        </is>
      </c>
      <c r="D26" s="15" t="n"/>
      <c r="E26" s="15" t="n"/>
      <c r="F26" s="15" t="n"/>
      <c r="G26" s="15" t="n"/>
    </row>
    <row r="27">
      <c r="A27" s="15" t="inlineStr">
        <is>
          <t>xfrgjhgatjmsf</t>
        </is>
      </c>
      <c r="B27" s="15" t="inlineStr">
        <is>
          <t>string</t>
        </is>
      </c>
      <c r="C27" s="15" t="inlineStr">
        <is>
          <t>未知意思</t>
        </is>
      </c>
      <c r="D27" s="15" t="n"/>
      <c r="E27" s="15" t="n"/>
      <c r="F27" s="15" t="n"/>
      <c r="G27" s="15" t="n"/>
    </row>
    <row r="28">
      <c r="A28" s="15" t="inlineStr">
        <is>
          <t>dsc_city</t>
        </is>
      </c>
      <c r="B28" s="15" t="inlineStr">
        <is>
          <t>string</t>
        </is>
      </c>
      <c r="C28" s="15" t="inlineStr">
        <is>
          <t>没注释</t>
        </is>
      </c>
      <c r="D28" s="15" t="n"/>
      <c r="E28" s="15" t="n"/>
      <c r="F28" s="15" t="n"/>
      <c r="G28" s="15" t="n"/>
    </row>
    <row r="29">
      <c r="A29" s="15" t="inlineStr">
        <is>
          <t>dsc_adm_region</t>
        </is>
      </c>
      <c r="B29" s="15" t="inlineStr">
        <is>
          <t>string</t>
        </is>
      </c>
      <c r="C29" s="15" t="inlineStr">
        <is>
          <t>没注释</t>
        </is>
      </c>
      <c r="D29" s="15" t="n"/>
      <c r="E29" s="15" t="n"/>
      <c r="F29" s="15" t="n"/>
      <c r="G29" s="15" t="n"/>
    </row>
    <row r="30">
      <c r="A30" s="15" t="inlineStr">
        <is>
          <t>dsc_sydep_code</t>
        </is>
      </c>
      <c r="B30" s="15" t="inlineStr">
        <is>
          <t>string</t>
        </is>
      </c>
      <c r="C30" s="15" t="inlineStr">
        <is>
          <t>没注释(数源单位code)</t>
        </is>
      </c>
      <c r="D30" s="15" t="n"/>
      <c r="E30" s="15" t="n"/>
      <c r="F30" s="15" t="n"/>
      <c r="G30" s="15" t="n"/>
    </row>
    <row r="31">
      <c r="A31" s="15" t="inlineStr">
        <is>
          <t>dsc_sydep_name</t>
        </is>
      </c>
      <c r="B31" s="15" t="inlineStr">
        <is>
          <t>string</t>
        </is>
      </c>
      <c r="C31" s="15" t="inlineStr">
        <is>
          <t>没注释(数源单位name)</t>
        </is>
      </c>
      <c r="D31" s="15" t="n"/>
      <c r="E31" s="15" t="n"/>
      <c r="F31" s="15" t="n"/>
      <c r="G31" s="15" t="n"/>
    </row>
    <row r="32">
      <c r="A32" s="15" t="inlineStr">
        <is>
          <t>dsc_sydep_sys</t>
        </is>
      </c>
      <c r="B32" s="15" t="inlineStr">
        <is>
          <t>string</t>
        </is>
      </c>
      <c r="C32" s="15" t="inlineStr">
        <is>
          <t>没注释</t>
        </is>
      </c>
      <c r="D32" s="15" t="n"/>
      <c r="E32" s="15" t="n"/>
      <c r="F32" s="15" t="n"/>
      <c r="G32" s="15" t="n"/>
    </row>
    <row r="33">
      <c r="A33" s="15" t="inlineStr">
        <is>
          <t>dsc_sydep_tblname</t>
        </is>
      </c>
      <c r="B33" s="15" t="inlineStr">
        <is>
          <t>string</t>
        </is>
      </c>
      <c r="C33" s="15" t="inlineStr">
        <is>
          <t>没注释(数源表名)</t>
        </is>
      </c>
      <c r="D33" s="15" t="n"/>
      <c r="E33" s="15" t="n"/>
      <c r="F33" s="15" t="n"/>
      <c r="G33" s="15" t="n"/>
    </row>
    <row r="34">
      <c r="A34" s="15" t="inlineStr">
        <is>
          <t>dsc_biz_record_id</t>
        </is>
      </c>
      <c r="B34" s="15" t="inlineStr">
        <is>
          <t>string</t>
        </is>
      </c>
      <c r="C34" s="15" t="inlineStr">
        <is>
          <t>没注释(记录id)</t>
        </is>
      </c>
      <c r="D34" s="15" t="n"/>
      <c r="E34" s="15" t="n"/>
      <c r="F34" s="15" t="n"/>
      <c r="G34" s="15" t="n"/>
    </row>
    <row r="35">
      <c r="A35" s="15" t="inlineStr">
        <is>
          <t>dsc_biz_operation</t>
        </is>
      </c>
      <c r="B35" s="15" t="inlineStr">
        <is>
          <t>string</t>
        </is>
      </c>
      <c r="C35" s="15" t="inlineStr">
        <is>
          <t>没注释(操作)</t>
        </is>
      </c>
      <c r="D35" s="15" t="n"/>
      <c r="E35" s="15" t="n"/>
      <c r="F35" s="15" t="n"/>
      <c r="G35" s="15" t="n"/>
    </row>
    <row r="36">
      <c r="A36" s="15" t="inlineStr">
        <is>
          <t>dsc_biz_timestamp</t>
        </is>
      </c>
      <c r="B36" s="15" t="inlineStr">
        <is>
          <t>string</t>
        </is>
      </c>
      <c r="C36" s="15" t="inlineStr">
        <is>
          <t>没注释(时间)</t>
        </is>
      </c>
      <c r="D36" s="15" t="n"/>
      <c r="E36" s="15" t="n"/>
      <c r="F36" s="15" t="n"/>
      <c r="G36" s="15" t="n"/>
    </row>
    <row r="37">
      <c r="A37" s="15" t="inlineStr">
        <is>
          <t>dsc_datasr_tblname</t>
        </is>
      </c>
      <c r="B37" s="15" t="inlineStr">
        <is>
          <t>string</t>
        </is>
      </c>
      <c r="C37" s="15" t="inlineStr">
        <is>
          <t>没注释</t>
        </is>
      </c>
      <c r="D37" s="15" t="n"/>
      <c r="E37" s="15" t="n"/>
      <c r="F37" s="15" t="n"/>
      <c r="G37" s="15" t="n"/>
    </row>
    <row r="38">
      <c r="A38" s="15" t="inlineStr">
        <is>
          <t>dsc_hash_unique</t>
        </is>
      </c>
      <c r="B38" s="15" t="inlineStr">
        <is>
          <t>string</t>
        </is>
      </c>
      <c r="C38" s="15" t="inlineStr">
        <is>
          <t>没注释(哈希唯一值)</t>
        </is>
      </c>
      <c r="D38" s="15" t="n"/>
      <c r="E38" s="15" t="n"/>
      <c r="F38" s="15" t="n"/>
      <c r="G38" s="15" t="n"/>
    </row>
    <row r="39">
      <c r="A39" s="15" t="inlineStr">
        <is>
          <t>dsc_clean_timestamp</t>
        </is>
      </c>
      <c r="B39" s="15" t="inlineStr">
        <is>
          <t>string</t>
        </is>
      </c>
      <c r="C39" s="15" t="inlineStr">
        <is>
          <t>没注释</t>
        </is>
      </c>
      <c r="D39" s="15" t="n"/>
      <c r="E39" s="15" t="n"/>
      <c r="F39" s="15" t="n"/>
      <c r="G39" s="15" t="n"/>
    </row>
    <row r="40">
      <c r="A40" s="15" t="inlineStr">
        <is>
          <t>dsc_dw_rksj</t>
        </is>
      </c>
      <c r="B40" s="15" t="inlineStr">
        <is>
          <t>string</t>
        </is>
      </c>
      <c r="C40" s="15" t="inlineStr">
        <is>
          <t>没注释(入库时间)</t>
        </is>
      </c>
      <c r="D40" s="15" t="n"/>
      <c r="E40" s="15" t="n"/>
      <c r="F40" s="15" t="n"/>
      <c r="G40" s="15" t="n"/>
    </row>
    <row r="41">
      <c r="A41" s="15" t="inlineStr">
        <is>
          <t>create_time</t>
        </is>
      </c>
      <c r="B41" s="15" t="inlineStr">
        <is>
          <t>string</t>
        </is>
      </c>
      <c r="C41" s="15" t="inlineStr">
        <is>
          <t>创建时间</t>
        </is>
      </c>
      <c r="D41" s="15" t="n"/>
      <c r="E41" s="15" t="n"/>
      <c r="F41" s="15" t="n"/>
      <c r="G41" s="15" t="n"/>
    </row>
    <row r="42">
      <c r="A42" s="15" t="inlineStr">
        <is>
          <t>last_upd_time</t>
        </is>
      </c>
      <c r="B42" s="15" t="inlineStr">
        <is>
          <t>string</t>
        </is>
      </c>
      <c r="C42" s="15" t="inlineStr">
        <is>
          <t>更新时间</t>
        </is>
      </c>
      <c r="D42" s="15" t="n"/>
      <c r="E42" s="15" t="n"/>
      <c r="F42" s="15" t="n"/>
      <c r="G42" s="15" t="n"/>
    </row>
  </sheetData>
  <mergeCells count="1">
    <mergeCell ref="C1:G2"/>
  </mergeCells>
  <pageMargins bottom="1" footer="0.5" header="0.5" left="0.75" right="0.75" top="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dim_coordinate_map2_location_tmp</t>
        </is>
      </c>
      <c r="C1" s="25" t="n"/>
      <c r="D1" s="15" t="n"/>
      <c r="E1" s="15" t="n"/>
      <c r="F1" s="15" t="n"/>
      <c r="G1" s="15" t="n"/>
      <c r="H1" s="16">
        <f>HYPERLINK("#'目录'!E129", "返回")</f>
        <v/>
      </c>
    </row>
    <row customHeight="1" ht="16.5" r="2" s="17">
      <c r="A2" s="23" t="inlineStr">
        <is>
          <t>模型描述</t>
        </is>
      </c>
      <c r="B2" s="24" t="inlineStr">
        <is>
          <t>坐标信息_to_位置信息映射表（每日新增临时数据暂存表）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location_xy</t>
        </is>
      </c>
      <c r="B4" s="15" t="inlineStr">
        <is>
          <t>string</t>
        </is>
      </c>
      <c r="C4" s="15" t="inlineStr">
        <is>
          <t>坐标（[x,y]）</t>
        </is>
      </c>
      <c r="D4" s="15" t="n"/>
      <c r="E4" s="15" t="n"/>
      <c r="F4" s="15" t="n"/>
      <c r="G4" s="15" t="n"/>
    </row>
    <row r="5">
      <c r="A5" s="15" t="inlineStr">
        <is>
          <t>address</t>
        </is>
      </c>
      <c r="B5" s="15" t="inlineStr">
        <is>
          <t>string</t>
        </is>
      </c>
      <c r="C5" s="15" t="inlineStr">
        <is>
          <t>此点最近地点信息</t>
        </is>
      </c>
      <c r="D5" s="15" t="n"/>
      <c r="E5" s="15" t="n"/>
      <c r="F5" s="15" t="n"/>
      <c r="G5" s="15" t="n"/>
    </row>
    <row r="6">
      <c r="A6" s="15" t="inlineStr">
        <is>
          <t>address_distance</t>
        </is>
      </c>
      <c r="B6" s="15" t="inlineStr">
        <is>
          <t>string</t>
        </is>
      </c>
      <c r="C6" s="15" t="inlineStr">
        <is>
          <t>此点距离最近地点信息距离</t>
        </is>
      </c>
      <c r="D6" s="15" t="n"/>
      <c r="E6" s="15" t="n"/>
      <c r="F6" s="15" t="n"/>
      <c r="G6" s="15" t="n"/>
    </row>
    <row r="7">
      <c r="A7" s="15" t="inlineStr">
        <is>
          <t>address_position</t>
        </is>
      </c>
      <c r="B7" s="15" t="inlineStr">
        <is>
          <t>string</t>
        </is>
      </c>
      <c r="C7" s="15" t="inlineStr">
        <is>
          <t>此点在最近地点信息方向</t>
        </is>
      </c>
      <c r="D7" s="15" t="n"/>
      <c r="E7" s="15" t="n"/>
      <c r="F7" s="15" t="n"/>
      <c r="G7" s="15" t="n"/>
    </row>
    <row r="8">
      <c r="A8" s="15" t="inlineStr">
        <is>
          <t>city</t>
        </is>
      </c>
      <c r="B8" s="15" t="inlineStr">
        <is>
          <t>string</t>
        </is>
      </c>
      <c r="C8" s="15" t="inlineStr">
        <is>
          <t>此点所在国家或城市或区县</t>
        </is>
      </c>
      <c r="D8" s="15" t="n"/>
      <c r="E8" s="15" t="n"/>
      <c r="F8" s="15" t="n"/>
      <c r="G8" s="15" t="n"/>
    </row>
    <row r="9">
      <c r="A9" s="15" t="inlineStr">
        <is>
          <t>poi</t>
        </is>
      </c>
      <c r="B9" s="15" t="inlineStr">
        <is>
          <t>string</t>
        </is>
      </c>
      <c r="C9" s="15" t="inlineStr">
        <is>
          <t>距离此点最近poi点</t>
        </is>
      </c>
      <c r="D9" s="15" t="n"/>
      <c r="E9" s="15" t="n"/>
      <c r="F9" s="15" t="n"/>
      <c r="G9" s="15" t="n"/>
    </row>
    <row r="10">
      <c r="A10" s="15" t="inlineStr">
        <is>
          <t>poi_distance</t>
        </is>
      </c>
      <c r="B10" s="15" t="inlineStr">
        <is>
          <t>string</t>
        </is>
      </c>
      <c r="C10" s="15" t="inlineStr">
        <is>
          <t>距离此点最近poi点的距离</t>
        </is>
      </c>
      <c r="D10" s="15" t="n"/>
      <c r="E10" s="15" t="n"/>
      <c r="F10" s="15" t="n"/>
      <c r="G10" s="15" t="n"/>
    </row>
    <row r="11">
      <c r="A11" s="15" t="inlineStr">
        <is>
          <t>poi_position</t>
        </is>
      </c>
      <c r="B11" s="15" t="inlineStr">
        <is>
          <t>string</t>
        </is>
      </c>
      <c r="C11" s="15" t="inlineStr">
        <is>
          <t>此点在最近poi点的方向</t>
        </is>
      </c>
      <c r="D11" s="15" t="n"/>
      <c r="E11" s="15" t="n"/>
      <c r="F11" s="15" t="n"/>
      <c r="G11" s="15" t="n"/>
    </row>
    <row r="12">
      <c r="A12" s="15" t="inlineStr">
        <is>
          <t>road</t>
        </is>
      </c>
      <c r="B12" s="15" t="inlineStr">
        <is>
          <t>string</t>
        </is>
      </c>
      <c r="C12" s="15" t="inlineStr">
        <is>
          <t>距离此点最近的路</t>
        </is>
      </c>
      <c r="D12" s="15" t="n"/>
      <c r="E12" s="15" t="n"/>
      <c r="F12" s="15" t="n"/>
      <c r="G12" s="15" t="n"/>
    </row>
    <row r="13">
      <c r="A13" s="15" t="inlineStr">
        <is>
          <t>road_distance</t>
        </is>
      </c>
      <c r="B13" s="15" t="inlineStr">
        <is>
          <t>string</t>
        </is>
      </c>
      <c r="C13" s="15" t="inlineStr">
        <is>
          <t>此点距离此路的距离</t>
        </is>
      </c>
      <c r="D13" s="15" t="n"/>
      <c r="E13" s="15" t="n"/>
      <c r="F13" s="15" t="n"/>
      <c r="G13" s="15" t="n"/>
    </row>
    <row r="14">
      <c r="A14" s="15" t="inlineStr">
        <is>
          <t>create_time</t>
        </is>
      </c>
      <c r="B14" s="15" t="inlineStr">
        <is>
          <t>string</t>
        </is>
      </c>
      <c r="C14" s="15" t="inlineStr">
        <is>
          <t>创建时间</t>
        </is>
      </c>
      <c r="D14" s="15" t="n"/>
      <c r="E14" s="15" t="n"/>
      <c r="F14" s="15" t="n"/>
      <c r="G14" s="15" t="n"/>
    </row>
    <row r="15">
      <c r="A15" s="15" t="inlineStr">
        <is>
          <t>update_time</t>
        </is>
      </c>
      <c r="B15" s="15" t="inlineStr">
        <is>
          <t>string</t>
        </is>
      </c>
      <c r="C15" s="15" t="inlineStr">
        <is>
          <t>更新时间</t>
        </is>
      </c>
      <c r="D15" s="15" t="n"/>
      <c r="E15" s="15" t="n"/>
      <c r="F15" s="15" t="n"/>
      <c r="G15" s="15" t="n"/>
    </row>
  </sheetData>
  <mergeCells count="1">
    <mergeCell ref="C1:G2"/>
  </mergeCells>
  <pageMargins bottom="1" footer="0.5" header="0.5" left="0.75" right="0.75" top="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dim_dept_class_map_mm_f</t>
        </is>
      </c>
      <c r="C1" s="25" t="n"/>
      <c r="D1" s="15" t="n"/>
      <c r="E1" s="15" t="n"/>
      <c r="F1" s="15" t="n"/>
      <c r="G1" s="15" t="n"/>
      <c r="H1" s="16">
        <f>HYPERLINK("#'目录'!E130", "返回")</f>
        <v/>
      </c>
    </row>
    <row customHeight="1" ht="16.5" r="2" s="17">
      <c r="A2" s="23" t="inlineStr">
        <is>
          <t>模型描述</t>
        </is>
      </c>
      <c r="B2" s="24" t="inlineStr">
        <is>
          <t>一二级部门名称映射表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first_class_dept_name</t>
        </is>
      </c>
      <c r="B4" s="15" t="inlineStr">
        <is>
          <t>string</t>
        </is>
      </c>
      <c r="C4" s="15" t="inlineStr">
        <is>
          <t>一级部门名称</t>
        </is>
      </c>
      <c r="D4" s="15" t="n"/>
      <c r="E4" s="15" t="n"/>
      <c r="F4" s="15" t="n"/>
      <c r="G4" s="15" t="n"/>
    </row>
    <row r="5">
      <c r="A5" s="15" t="inlineStr">
        <is>
          <t>second_class_dept_name</t>
        </is>
      </c>
      <c r="B5" s="15" t="inlineStr">
        <is>
          <t>string</t>
        </is>
      </c>
      <c r="C5" s="15" t="inlineStr">
        <is>
          <t>二级部门名称</t>
        </is>
      </c>
      <c r="D5" s="15" t="n"/>
      <c r="E5" s="15" t="n"/>
      <c r="F5" s="15" t="n"/>
      <c r="G5" s="15" t="n"/>
    </row>
    <row r="6">
      <c r="A6" s="15" t="inlineStr">
        <is>
          <t>new_second_class_dept_name</t>
        </is>
      </c>
      <c r="B6" s="15" t="inlineStr">
        <is>
          <t>string</t>
        </is>
      </c>
      <c r="C6" s="15" t="inlineStr">
        <is>
          <t>二级部门展示名称</t>
        </is>
      </c>
      <c r="D6" s="15" t="n"/>
      <c r="E6" s="15" t="n"/>
      <c r="F6" s="15" t="n"/>
      <c r="G6" s="15" t="n"/>
    </row>
    <row r="7">
      <c r="A7" s="15" t="inlineStr">
        <is>
          <t>is_using</t>
        </is>
      </c>
      <c r="B7" s="15" t="inlineStr">
        <is>
          <t>string</t>
        </is>
      </c>
      <c r="C7" s="15" t="inlineStr">
        <is>
          <t>是否使用（1：使用 0：删除）</t>
        </is>
      </c>
      <c r="D7" s="15" t="n"/>
      <c r="E7" s="15" t="n"/>
      <c r="F7" s="15" t="n"/>
      <c r="G7" s="15" t="n"/>
    </row>
    <row r="8">
      <c r="A8" s="15" t="inlineStr">
        <is>
          <t>remark</t>
        </is>
      </c>
      <c r="B8" s="15" t="inlineStr">
        <is>
          <t>string</t>
        </is>
      </c>
      <c r="C8" s="15" t="inlineStr">
        <is>
          <t>备注</t>
        </is>
      </c>
      <c r="D8" s="15" t="n"/>
      <c r="E8" s="15" t="n"/>
      <c r="F8" s="15" t="n"/>
      <c r="G8" s="15" t="n"/>
    </row>
    <row r="9">
      <c r="A9" s="15" t="inlineStr">
        <is>
          <t>create_time</t>
        </is>
      </c>
      <c r="B9" s="15" t="inlineStr">
        <is>
          <t>string</t>
        </is>
      </c>
      <c r="C9" s="15" t="inlineStr">
        <is>
          <t>创建时间(yyyy-MM-dd HH:mm:ss)</t>
        </is>
      </c>
      <c r="D9" s="15" t="n"/>
      <c r="E9" s="15" t="n"/>
      <c r="F9" s="15" t="n"/>
      <c r="G9" s="15" t="n"/>
    </row>
    <row r="10">
      <c r="A10" s="15" t="inlineStr">
        <is>
          <t>last_upd_time</t>
        </is>
      </c>
      <c r="B10" s="15" t="inlineStr">
        <is>
          <t>string</t>
        </is>
      </c>
      <c r="C10" s="15" t="inlineStr">
        <is>
          <t>修改时间(yyyy-MM-dd HH:mm:ss)</t>
        </is>
      </c>
      <c r="D10" s="15" t="n"/>
      <c r="E10" s="15" t="n"/>
      <c r="F10" s="15" t="n"/>
      <c r="G10" s="15" t="n"/>
    </row>
  </sheetData>
  <mergeCells count="1">
    <mergeCell ref="C1:G2"/>
  </mergeCells>
  <pageMargins bottom="1" footer="0.5" header="0.5" left="0.75" right="0.75" top="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dim_event_hot_spot_dd_i</t>
        </is>
      </c>
      <c r="C1" s="25" t="n"/>
      <c r="D1" s="15" t="n"/>
      <c r="E1" s="15" t="n"/>
      <c r="F1" s="15" t="n"/>
      <c r="G1" s="15" t="n"/>
      <c r="H1" s="16">
        <f>HYPERLINK("#'目录'!E131", "返回")</f>
        <v/>
      </c>
    </row>
    <row customHeight="1" ht="16.5" r="2" s="17">
      <c r="A2" s="23" t="inlineStr">
        <is>
          <t>模型描述</t>
        </is>
      </c>
      <c r="B2" s="24" t="inlineStr">
        <is>
          <t>关键词表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key_word</t>
        </is>
      </c>
      <c r="B4" s="15" t="inlineStr">
        <is>
          <t>string</t>
        </is>
      </c>
      <c r="C4" s="15" t="inlineStr">
        <is>
          <t>关键词</t>
        </is>
      </c>
      <c r="D4" s="15" t="n"/>
      <c r="E4" s="15" t="n"/>
      <c r="F4" s="15" t="n"/>
      <c r="G4" s="15" t="n"/>
    </row>
    <row r="5">
      <c r="A5" s="15" t="inlineStr">
        <is>
          <t>key_word_original</t>
        </is>
      </c>
      <c r="B5" s="15" t="inlineStr">
        <is>
          <t>string</t>
        </is>
      </c>
      <c r="C5" s="15" t="inlineStr">
        <is>
          <t>原始关键词</t>
        </is>
      </c>
      <c r="D5" s="15" t="n"/>
      <c r="E5" s="15" t="n"/>
      <c r="F5" s="15" t="n"/>
      <c r="G5" s="15" t="n"/>
    </row>
    <row r="6">
      <c r="A6" s="15" t="inlineStr">
        <is>
          <t>first_class</t>
        </is>
      </c>
      <c r="B6" s="15" t="inlineStr">
        <is>
          <t>string</t>
        </is>
      </c>
      <c r="C6" s="15" t="inlineStr">
        <is>
          <t>一级分类</t>
        </is>
      </c>
      <c r="D6" s="15" t="n"/>
      <c r="E6" s="15" t="n"/>
      <c r="F6" s="15" t="n"/>
      <c r="G6" s="15" t="n"/>
    </row>
    <row r="7">
      <c r="A7" s="15" t="inlineStr">
        <is>
          <t>second_class</t>
        </is>
      </c>
      <c r="B7" s="15" t="inlineStr">
        <is>
          <t>string</t>
        </is>
      </c>
      <c r="C7" s="15" t="inlineStr">
        <is>
          <t>二级分类</t>
        </is>
      </c>
      <c r="D7" s="15" t="n"/>
      <c r="E7" s="15" t="n"/>
      <c r="F7" s="15" t="n"/>
      <c r="G7" s="15" t="n"/>
    </row>
    <row r="8">
      <c r="A8" s="15" t="inlineStr">
        <is>
          <t>create_time</t>
        </is>
      </c>
      <c r="B8" s="15" t="inlineStr">
        <is>
          <t>string</t>
        </is>
      </c>
      <c r="C8" s="15" t="inlineStr">
        <is>
          <t>创建时间(yyyy-MM-dd HH:mm:ss)</t>
        </is>
      </c>
      <c r="D8" s="15" t="n"/>
      <c r="E8" s="15" t="n"/>
      <c r="F8" s="15" t="n"/>
      <c r="G8" s="15" t="n"/>
    </row>
    <row r="9">
      <c r="A9" s="15" t="inlineStr">
        <is>
          <t>last_upd_time</t>
        </is>
      </c>
      <c r="B9" s="15" t="inlineStr">
        <is>
          <t>string</t>
        </is>
      </c>
      <c r="C9" s="15" t="inlineStr">
        <is>
          <t>修改时间(yyyy-MM-dd HH:mm:ss)</t>
        </is>
      </c>
      <c r="D9" s="15" t="n"/>
      <c r="E9" s="15" t="n"/>
      <c r="F9" s="15" t="n"/>
      <c r="G9" s="15" t="n"/>
    </row>
  </sheetData>
  <mergeCells count="1">
    <mergeCell ref="C1:G2"/>
  </mergeCells>
  <pageMargins bottom="1" footer="0.5" header="0.5" left="0.75" right="0.75" top="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dim_event_type_map_2_new_type_mm_f</t>
        </is>
      </c>
      <c r="C1" s="25" t="n"/>
      <c r="D1" s="15" t="n"/>
      <c r="E1" s="15" t="n"/>
      <c r="F1" s="15" t="n"/>
      <c r="G1" s="15" t="n"/>
      <c r="H1" s="16">
        <f>HYPERLINK("#'目录'!E132", "返回")</f>
        <v/>
      </c>
    </row>
    <row customHeight="1" ht="16.5" r="2" s="17">
      <c r="A2" s="23" t="inlineStr">
        <is>
          <t>模型描述</t>
        </is>
      </c>
      <c r="B2" s="24" t="inlineStr">
        <is>
          <t>信访网电的问题类型与新问题类型的映射关系表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event_type</t>
        </is>
      </c>
      <c r="B4" s="15" t="inlineStr">
        <is>
          <t>string</t>
        </is>
      </c>
      <c r="C4" s="15" t="inlineStr">
        <is>
          <t>问题类型</t>
        </is>
      </c>
      <c r="D4" s="15" t="n"/>
      <c r="E4" s="15" t="n"/>
      <c r="F4" s="15" t="n"/>
      <c r="G4" s="15" t="n"/>
    </row>
    <row r="5">
      <c r="A5" s="15" t="inlineStr">
        <is>
          <t>new_event_type</t>
        </is>
      </c>
      <c r="B5" s="15" t="inlineStr">
        <is>
          <t>string</t>
        </is>
      </c>
      <c r="C5" s="15" t="inlineStr">
        <is>
          <t>新的问题类型</t>
        </is>
      </c>
      <c r="D5" s="15" t="n"/>
      <c r="E5" s="15" t="n"/>
      <c r="F5" s="15" t="n"/>
      <c r="G5" s="15" t="n"/>
    </row>
    <row r="6">
      <c r="A6" s="15" t="inlineStr">
        <is>
          <t>create_time</t>
        </is>
      </c>
      <c r="B6" s="15" t="inlineStr">
        <is>
          <t>string</t>
        </is>
      </c>
      <c r="C6" s="15" t="inlineStr">
        <is>
          <t>创建时间</t>
        </is>
      </c>
      <c r="D6" s="15" t="n"/>
      <c r="E6" s="15" t="n"/>
      <c r="F6" s="15" t="n"/>
      <c r="G6" s="15" t="n"/>
    </row>
    <row r="7">
      <c r="A7" s="15" t="inlineStr">
        <is>
          <t>update_time</t>
        </is>
      </c>
      <c r="B7" s="15" t="inlineStr">
        <is>
          <t>string</t>
        </is>
      </c>
      <c r="C7" s="15" t="inlineStr">
        <is>
          <t>更新时间</t>
        </is>
      </c>
      <c r="D7" s="15" t="n"/>
      <c r="E7" s="15" t="n"/>
      <c r="F7" s="15" t="n"/>
      <c r="G7" s="15" t="n"/>
    </row>
  </sheetData>
  <mergeCells count="1">
    <mergeCell ref="C1:G2"/>
  </mergeCells>
  <pageMargins bottom="1" footer="0.5" header="0.5" left="0.75" right="0.75" top="1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dim_first_class_dept_class_mm_f</t>
        </is>
      </c>
      <c r="C1" s="25" t="n"/>
      <c r="D1" s="15" t="n"/>
      <c r="E1" s="15" t="n"/>
      <c r="F1" s="15" t="n"/>
      <c r="G1" s="15" t="n"/>
      <c r="H1" s="16">
        <f>HYPERLINK("#'目录'!E133", "返回")</f>
        <v/>
      </c>
    </row>
    <row customHeight="1" ht="16.5" r="2" s="17">
      <c r="A2" s="23" t="inlineStr">
        <is>
          <t>模型描述</t>
        </is>
      </c>
      <c r="B2" s="24" t="inlineStr">
        <is>
          <t>一级部门类别映射表（由事件总表生成）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deal_year</t>
        </is>
      </c>
      <c r="B4" s="15" t="inlineStr">
        <is>
          <t>string</t>
        </is>
      </c>
      <c r="C4" s="15" t="inlineStr">
        <is>
          <t>有效年份（上报事件的年份=该字段）</t>
        </is>
      </c>
      <c r="D4" s="15" t="n"/>
      <c r="E4" s="15" t="n"/>
      <c r="F4" s="15" t="n"/>
      <c r="G4" s="15" t="n"/>
    </row>
    <row r="5">
      <c r="A5" s="15" t="inlineStr">
        <is>
          <t>dept_name</t>
        </is>
      </c>
      <c r="B5" s="15" t="inlineStr">
        <is>
          <t>string</t>
        </is>
      </c>
      <c r="C5" s="15" t="inlineStr">
        <is>
          <t>一级部门名称</t>
        </is>
      </c>
      <c r="D5" s="15" t="n"/>
      <c r="E5" s="15" t="n"/>
      <c r="F5" s="15" t="n"/>
      <c r="G5" s="15" t="n"/>
    </row>
    <row r="6">
      <c r="A6" s="15" t="inlineStr">
        <is>
          <t>deal_event_num</t>
        </is>
      </c>
      <c r="B6" s="15" t="inlineStr">
        <is>
          <t>string</t>
        </is>
      </c>
      <c r="C6" s="15" t="inlineStr">
        <is>
          <t>上年（相对于有效年份而言）处置部门数</t>
        </is>
      </c>
      <c r="D6" s="15" t="n"/>
      <c r="E6" s="15" t="n"/>
      <c r="F6" s="15" t="n"/>
      <c r="G6" s="15" t="n"/>
    </row>
    <row r="7">
      <c r="A7" s="15" t="inlineStr">
        <is>
          <t>dept_class</t>
        </is>
      </c>
      <c r="B7" s="15" t="inlineStr">
        <is>
          <t>string</t>
        </is>
      </c>
      <c r="C7" s="15" t="inlineStr">
        <is>
          <t>一级部门类型（一类、二类、三类）</t>
        </is>
      </c>
      <c r="D7" s="15" t="n"/>
      <c r="E7" s="15" t="n"/>
      <c r="F7" s="15" t="n"/>
      <c r="G7" s="15" t="n"/>
    </row>
    <row r="8">
      <c r="A8" s="15" t="inlineStr">
        <is>
          <t>create_time</t>
        </is>
      </c>
      <c r="B8" s="15" t="inlineStr">
        <is>
          <t>string</t>
        </is>
      </c>
      <c r="C8" s="15" t="inlineStr">
        <is>
          <t>创建时间(yyyy-MM-dd HH:mm:ss)</t>
        </is>
      </c>
      <c r="D8" s="15" t="n"/>
      <c r="E8" s="15" t="n"/>
      <c r="F8" s="15" t="n"/>
      <c r="G8" s="15" t="n"/>
    </row>
    <row r="9">
      <c r="A9" s="15" t="inlineStr">
        <is>
          <t>last_upd_time</t>
        </is>
      </c>
      <c r="B9" s="15" t="inlineStr">
        <is>
          <t>string</t>
        </is>
      </c>
      <c r="C9" s="15" t="inlineStr">
        <is>
          <t>修改时间(yyyy-MM-dd HH:mm:ss)</t>
        </is>
      </c>
      <c r="D9" s="15" t="n"/>
      <c r="E9" s="15" t="n"/>
      <c r="F9" s="15" t="n"/>
      <c r="G9" s="15" t="n"/>
    </row>
  </sheetData>
  <mergeCells count="1">
    <mergeCell ref="C1:G2"/>
  </mergeCells>
  <pageMargins bottom="1" footer="0.5" header="0.5" left="0.75" right="0.75" top="1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dim_grid_basic_list_f</t>
        </is>
      </c>
      <c r="C1" s="25" t="n"/>
      <c r="D1" s="15" t="n"/>
      <c r="E1" s="15" t="n"/>
      <c r="F1" s="15" t="n"/>
      <c r="G1" s="15" t="n"/>
      <c r="H1" s="16">
        <f>HYPERLINK("#'目录'!E134", "返回")</f>
        <v/>
      </c>
    </row>
    <row customHeight="1" ht="16.5" r="2" s="17">
      <c r="A2" s="23" t="inlineStr">
        <is>
          <t>模型描述</t>
        </is>
      </c>
      <c r="B2" s="24" t="inlineStr">
        <is>
          <t>网格基本信息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zrq_wg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zrq_wg_1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zrq_wg_2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wgs_wg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mj_wg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hs_wg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jmcnt_wg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jmdbcnt_wg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dys_wg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sjld_wg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dzzbsj_wg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dzzbsjtell_wg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zr_wg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zrtell_wg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update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</sheetData>
  <mergeCells count="1">
    <mergeCell ref="C1:G2"/>
  </mergeCells>
  <pageMargins bottom="1" footer="0.5" header="0.5" left="0.75" right="0.75" top="1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dim_new_class_info_dd_f</t>
        </is>
      </c>
      <c r="C1" s="25" t="n"/>
      <c r="D1" s="15" t="n"/>
      <c r="E1" s="15" t="n"/>
      <c r="F1" s="15" t="n"/>
      <c r="G1" s="15" t="n"/>
      <c r="H1" s="16">
        <f>HYPERLINK("#'目录'!E135", "返回")</f>
        <v/>
      </c>
    </row>
    <row customHeight="1" ht="16.5" r="2" s="17">
      <c r="A2" s="23" t="inlineStr">
        <is>
          <t>模型描述</t>
        </is>
      </c>
      <c r="B2" s="24" t="inlineStr">
        <is>
          <t>新增事件信息表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new_first_class</t>
        </is>
      </c>
      <c r="B4" s="15" t="inlineStr">
        <is>
          <t>string</t>
        </is>
      </c>
      <c r="C4" s="15" t="inlineStr">
        <is>
          <t>新一级类</t>
        </is>
      </c>
      <c r="D4" s="15" t="n"/>
      <c r="E4" s="15" t="n"/>
      <c r="F4" s="15" t="n"/>
      <c r="G4" s="15" t="n"/>
    </row>
    <row r="5">
      <c r="A5" s="15" t="inlineStr">
        <is>
          <t>new_second_class</t>
        </is>
      </c>
      <c r="B5" s="15" t="inlineStr">
        <is>
          <t>string</t>
        </is>
      </c>
      <c r="C5" s="15" t="inlineStr">
        <is>
          <t>新二级类</t>
        </is>
      </c>
      <c r="D5" s="15" t="n"/>
      <c r="E5" s="15" t="n"/>
      <c r="F5" s="15" t="n"/>
      <c r="G5" s="15" t="n"/>
    </row>
    <row r="6">
      <c r="A6" s="15" t="inlineStr">
        <is>
          <t>new_third_class</t>
        </is>
      </c>
      <c r="B6" s="15" t="inlineStr">
        <is>
          <t>string</t>
        </is>
      </c>
      <c r="C6" s="15" t="inlineStr">
        <is>
          <t>新三级类</t>
        </is>
      </c>
      <c r="D6" s="15" t="n"/>
      <c r="E6" s="15" t="n"/>
      <c r="F6" s="15" t="n"/>
      <c r="G6" s="15" t="n"/>
    </row>
    <row r="7">
      <c r="A7" s="15" t="inlineStr">
        <is>
          <t>fst_class</t>
        </is>
      </c>
      <c r="B7" s="15" t="inlineStr">
        <is>
          <t>string</t>
        </is>
      </c>
      <c r="C7" s="15" t="inlineStr">
        <is>
          <t>新一级类-新二级类-新三级类(映射新三级类关联键)</t>
        </is>
      </c>
      <c r="D7" s="15" t="n"/>
      <c r="E7" s="15" t="n"/>
      <c r="F7" s="15" t="n"/>
      <c r="G7" s="15" t="n"/>
    </row>
    <row r="8">
      <c r="A8" s="15" t="inlineStr">
        <is>
          <t>is_new_event</t>
        </is>
      </c>
      <c r="B8" s="15" t="inlineStr">
        <is>
          <t>string</t>
        </is>
      </c>
      <c r="C8" s="15" t="inlineStr">
        <is>
          <t>是否是新增事项，0否，1是(弃用字段，由后端自主判断)</t>
        </is>
      </c>
      <c r="D8" s="15" t="n"/>
      <c r="E8" s="15" t="n"/>
      <c r="F8" s="15" t="n"/>
      <c r="G8" s="15" t="n"/>
    </row>
    <row r="9">
      <c r="A9" s="15" t="inlineStr">
        <is>
          <t>eventclass_earliest_create_time</t>
        </is>
      </c>
      <c r="B9" s="15" t="inlineStr">
        <is>
          <t>string</t>
        </is>
      </c>
      <c r="C9" s="15" t="inlineStr">
        <is>
          <t>事件最早出现时间（新三级类最早出现的时间）</t>
        </is>
      </c>
      <c r="D9" s="15" t="n"/>
      <c r="E9" s="15" t="n"/>
      <c r="F9" s="15" t="n"/>
      <c r="G9" s="15" t="n"/>
    </row>
    <row r="10">
      <c r="A10" s="15" t="inlineStr">
        <is>
          <t>create_time</t>
        </is>
      </c>
      <c r="B10" s="15" t="inlineStr">
        <is>
          <t>string</t>
        </is>
      </c>
      <c r="C10" s="15" t="inlineStr">
        <is>
          <t>创建时间</t>
        </is>
      </c>
      <c r="D10" s="15" t="n"/>
      <c r="E10" s="15" t="n"/>
      <c r="F10" s="15" t="n"/>
      <c r="G10" s="15" t="n"/>
    </row>
    <row r="11">
      <c r="A11" s="15" t="inlineStr">
        <is>
          <t>update_time</t>
        </is>
      </c>
      <c r="B11" s="15" t="inlineStr">
        <is>
          <t>string</t>
        </is>
      </c>
      <c r="C11" s="15" t="inlineStr">
        <is>
          <t>更新时间</t>
        </is>
      </c>
      <c r="D11" s="15" t="n"/>
      <c r="E11" s="15" t="n"/>
      <c r="F11" s="15" t="n"/>
      <c r="G11" s="15" t="n"/>
    </row>
  </sheetData>
  <mergeCells count="1">
    <mergeCell ref="C1:G2"/>
  </mergeCells>
  <pageMargins bottom="1" footer="0.5" header="0.5" left="0.75" right="0.75" top="1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dim_provincal_urvey_map_mm_f</t>
        </is>
      </c>
      <c r="C1" s="25" t="n"/>
      <c r="D1" s="15" t="n"/>
      <c r="E1" s="15" t="n"/>
      <c r="F1" s="15" t="n"/>
      <c r="G1" s="15" t="n"/>
      <c r="H1" s="16">
        <f>HYPERLINK("#'目录'!E136", "返回")</f>
        <v/>
      </c>
    </row>
    <row customHeight="1" ht="16.5" r="2" s="17">
      <c r="A2" s="23" t="inlineStr">
        <is>
          <t>模型描述</t>
        </is>
      </c>
      <c r="B2" s="24" t="inlineStr">
        <is>
          <t>省矛调-&gt;96150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item_type</t>
        </is>
      </c>
      <c r="B4" s="15" t="inlineStr">
        <is>
          <t>string</t>
        </is>
      </c>
      <c r="C4" s="15" t="inlineStr">
        <is>
          <t>省矛调系统-事项类型</t>
        </is>
      </c>
      <c r="D4" s="15" t="n"/>
      <c r="E4" s="15" t="n"/>
      <c r="F4" s="15" t="n"/>
      <c r="G4" s="15" t="n"/>
    </row>
    <row r="5">
      <c r="A5" s="15" t="inlineStr">
        <is>
          <t>event_type</t>
        </is>
      </c>
      <c r="B5" s="15" t="inlineStr">
        <is>
          <t>string</t>
        </is>
      </c>
      <c r="C5" s="15" t="inlineStr">
        <is>
          <t>事件类型</t>
        </is>
      </c>
      <c r="D5" s="15" t="n"/>
      <c r="E5" s="15" t="n"/>
      <c r="F5" s="15" t="n"/>
      <c r="G5" s="15" t="n"/>
    </row>
    <row r="6">
      <c r="A6" s="15" t="inlineStr">
        <is>
          <t>first_class</t>
        </is>
      </c>
      <c r="B6" s="15" t="inlineStr">
        <is>
          <t>string</t>
        </is>
      </c>
      <c r="C6" s="15" t="inlineStr">
        <is>
          <t>一级类</t>
        </is>
      </c>
      <c r="D6" s="15" t="n"/>
      <c r="E6" s="15" t="n"/>
      <c r="F6" s="15" t="n"/>
      <c r="G6" s="15" t="n"/>
    </row>
    <row r="7">
      <c r="A7" s="15" t="inlineStr">
        <is>
          <t>second_class</t>
        </is>
      </c>
      <c r="B7" s="15" t="inlineStr">
        <is>
          <t>string</t>
        </is>
      </c>
      <c r="C7" s="15" t="inlineStr">
        <is>
          <t>二级类</t>
        </is>
      </c>
      <c r="D7" s="15" t="n"/>
      <c r="E7" s="15" t="n"/>
      <c r="F7" s="15" t="n"/>
      <c r="G7" s="15" t="n"/>
    </row>
    <row r="8">
      <c r="A8" s="15" t="inlineStr">
        <is>
          <t>third_class</t>
        </is>
      </c>
      <c r="B8" s="15" t="inlineStr">
        <is>
          <t>string</t>
        </is>
      </c>
      <c r="C8" s="15" t="inlineStr">
        <is>
          <t>三级类</t>
        </is>
      </c>
      <c r="D8" s="15" t="n"/>
      <c r="E8" s="15" t="n"/>
      <c r="F8" s="15" t="n"/>
      <c r="G8" s="15" t="n"/>
    </row>
    <row r="9">
      <c r="A9" s="15" t="inlineStr">
        <is>
          <t>create_time</t>
        </is>
      </c>
      <c r="B9" s="15" t="inlineStr">
        <is>
          <t>string</t>
        </is>
      </c>
      <c r="C9" s="15" t="inlineStr">
        <is>
          <t>创建时间</t>
        </is>
      </c>
      <c r="D9" s="15" t="n"/>
      <c r="E9" s="15" t="n"/>
      <c r="F9" s="15" t="n"/>
      <c r="G9" s="15" t="n"/>
    </row>
    <row r="10">
      <c r="A10" s="15" t="inlineStr">
        <is>
          <t>update_time</t>
        </is>
      </c>
      <c r="B10" s="15" t="inlineStr">
        <is>
          <t>string</t>
        </is>
      </c>
      <c r="C10" s="15" t="inlineStr">
        <is>
          <t>最后修改时间</t>
        </is>
      </c>
      <c r="D10" s="15" t="n"/>
      <c r="E10" s="15" t="n"/>
      <c r="F10" s="15" t="n"/>
      <c r="G10" s="15" t="n"/>
    </row>
  </sheetData>
  <mergeCells count="1">
    <mergeCell ref="C1:G2"/>
  </mergeCells>
  <pageMargins bottom="1" footer="0.5" header="0.5" left="0.75" right="0.75" top="1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dim_provnc_unifd_category_map_dd_f</t>
        </is>
      </c>
      <c r="C1" s="25" t="n"/>
      <c r="D1" s="15" t="n"/>
      <c r="E1" s="15" t="n"/>
      <c r="F1" s="15" t="n"/>
      <c r="G1" s="15" t="n"/>
      <c r="H1" s="16">
        <f>HYPERLINK("#'目录'!E137", "返回")</f>
        <v/>
      </c>
    </row>
    <row customHeight="1" ht="16.5" r="2" s="17">
      <c r="A2" s="23" t="inlineStr">
        <is>
          <t>模型描述</t>
        </is>
      </c>
      <c r="B2" s="24" t="inlineStr">
        <is>
          <t>96150和浙里访的匹配关系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event_type</t>
        </is>
      </c>
      <c r="B4" s="15" t="inlineStr">
        <is>
          <t>string</t>
        </is>
      </c>
      <c r="C4" s="15" t="inlineStr">
        <is>
          <t>问题类型</t>
        </is>
      </c>
      <c r="D4" s="15" t="n"/>
      <c r="E4" s="15" t="n"/>
      <c r="F4" s="15" t="n"/>
      <c r="G4" s="15" t="n"/>
    </row>
    <row r="5">
      <c r="A5" s="15" t="inlineStr">
        <is>
          <t>first_class</t>
        </is>
      </c>
      <c r="B5" s="15" t="inlineStr">
        <is>
          <t>string</t>
        </is>
      </c>
      <c r="C5" s="15" t="inlineStr">
        <is>
          <t>一级类</t>
        </is>
      </c>
      <c r="D5" s="15" t="n"/>
      <c r="E5" s="15" t="n"/>
      <c r="F5" s="15" t="n"/>
      <c r="G5" s="15" t="n"/>
    </row>
    <row r="6">
      <c r="A6" s="15" t="inlineStr">
        <is>
          <t>second_class</t>
        </is>
      </c>
      <c r="B6" s="15" t="inlineStr">
        <is>
          <t>string</t>
        </is>
      </c>
      <c r="C6" s="15" t="inlineStr">
        <is>
          <t>二级类</t>
        </is>
      </c>
      <c r="D6" s="15" t="n"/>
      <c r="E6" s="15" t="n"/>
      <c r="F6" s="15" t="n"/>
      <c r="G6" s="15" t="n"/>
    </row>
    <row r="7">
      <c r="A7" s="15" t="inlineStr">
        <is>
          <t>third_class</t>
        </is>
      </c>
      <c r="B7" s="15" t="inlineStr">
        <is>
          <t>string</t>
        </is>
      </c>
      <c r="C7" s="15" t="inlineStr">
        <is>
          <t>三级类</t>
        </is>
      </c>
      <c r="D7" s="15" t="n"/>
      <c r="E7" s="15" t="n"/>
      <c r="F7" s="15" t="n"/>
      <c r="G7" s="15" t="n"/>
    </row>
    <row r="8">
      <c r="A8" s="15" t="inlineStr">
        <is>
          <t>fourth_class</t>
        </is>
      </c>
      <c r="B8" s="15" t="inlineStr">
        <is>
          <t>string</t>
        </is>
      </c>
      <c r="C8" s="15" t="inlineStr">
        <is>
          <t>四级类</t>
        </is>
      </c>
      <c r="D8" s="15" t="n"/>
      <c r="E8" s="15" t="n"/>
      <c r="F8" s="15" t="n"/>
      <c r="G8" s="15" t="n"/>
    </row>
    <row r="9">
      <c r="A9" s="15" t="inlineStr">
        <is>
          <t>provnc_unifd_id</t>
        </is>
      </c>
      <c r="B9" s="15" t="inlineStr">
        <is>
          <t>string</t>
        </is>
      </c>
      <c r="C9" s="15" t="inlineStr">
        <is>
          <t>省平台分类名称</t>
        </is>
      </c>
      <c r="D9" s="15" t="n"/>
      <c r="E9" s="15" t="n"/>
      <c r="F9" s="15" t="n"/>
      <c r="G9" s="15" t="n"/>
    </row>
    <row r="10">
      <c r="A10" s="15" t="inlineStr">
        <is>
          <t>provnc_unifd_code</t>
        </is>
      </c>
      <c r="B10" s="15" t="inlineStr">
        <is>
          <t>string</t>
        </is>
      </c>
      <c r="C10" s="15" t="inlineStr">
        <is>
          <t>省平台分类编码</t>
        </is>
      </c>
      <c r="D10" s="15" t="n"/>
      <c r="E10" s="15" t="n"/>
      <c r="F10" s="15" t="n"/>
      <c r="G10" s="15" t="n"/>
    </row>
    <row r="11">
      <c r="A11" s="15" t="inlineStr">
        <is>
          <t>compose_category</t>
        </is>
      </c>
      <c r="B11" s="15" t="inlineStr">
        <is>
          <t>string</t>
        </is>
      </c>
      <c r="C11" s="15" t="inlineStr">
        <is>
          <t>省平台组合分类</t>
        </is>
      </c>
      <c r="D11" s="15" t="n"/>
      <c r="E11" s="15" t="n"/>
      <c r="F11" s="15" t="n"/>
      <c r="G11" s="15" t="n"/>
    </row>
    <row r="12">
      <c r="A12" s="15" t="inlineStr">
        <is>
          <t>create_time</t>
        </is>
      </c>
      <c r="B12" s="15" t="inlineStr">
        <is>
          <t>string</t>
        </is>
      </c>
      <c r="C12" s="15" t="inlineStr">
        <is>
          <t>创建时间</t>
        </is>
      </c>
      <c r="D12" s="15" t="n"/>
      <c r="E12" s="15" t="n"/>
      <c r="F12" s="15" t="n"/>
      <c r="G12" s="15" t="n"/>
    </row>
    <row r="13">
      <c r="A13" s="15" t="inlineStr">
        <is>
          <t>last_upd_time</t>
        </is>
      </c>
      <c r="B13" s="15" t="inlineStr">
        <is>
          <t>string</t>
        </is>
      </c>
      <c r="C13" s="15" t="inlineStr">
        <is>
          <t>修改时间</t>
        </is>
      </c>
      <c r="D13" s="15" t="n"/>
      <c r="E13" s="15" t="n"/>
      <c r="F13" s="15" t="n"/>
      <c r="G13" s="15" t="n"/>
    </row>
  </sheetData>
  <mergeCells count="1">
    <mergeCell ref="C1:G2"/>
  </mergeCells>
  <pageMargins bottom="1" footer="0.5" header="0.5" left="0.75" right="0.75" top="1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dim_provnc_unifd_category_map_new_dd_f</t>
        </is>
      </c>
      <c r="C1" s="25" t="n"/>
      <c r="D1" s="15" t="n"/>
      <c r="E1" s="15" t="n"/>
      <c r="F1" s="15" t="n"/>
      <c r="G1" s="15" t="n"/>
      <c r="H1" s="16">
        <f>HYPERLINK("#'目录'!E138", "返回")</f>
        <v/>
      </c>
    </row>
    <row customHeight="1" ht="16.5" r="2" s="17">
      <c r="A2" s="23" t="inlineStr">
        <is>
          <t>模型描述</t>
        </is>
      </c>
      <c r="B2" s="24" t="inlineStr">
        <is>
          <t>96150和浙里访的匹配关系（数据库用）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event_type</t>
        </is>
      </c>
      <c r="B4" s="15" t="inlineStr">
        <is>
          <t>string</t>
        </is>
      </c>
      <c r="C4" s="15" t="inlineStr">
        <is>
          <t>问题类型</t>
        </is>
      </c>
      <c r="D4" s="15" t="n"/>
      <c r="E4" s="15" t="n"/>
      <c r="F4" s="15" t="n"/>
      <c r="G4" s="15" t="n"/>
    </row>
    <row r="5">
      <c r="A5" s="15" t="inlineStr">
        <is>
          <t>first_class</t>
        </is>
      </c>
      <c r="B5" s="15" t="inlineStr">
        <is>
          <t>string</t>
        </is>
      </c>
      <c r="C5" s="15" t="inlineStr">
        <is>
          <t>一级类</t>
        </is>
      </c>
      <c r="D5" s="15" t="n"/>
      <c r="E5" s="15" t="n"/>
      <c r="F5" s="15" t="n"/>
      <c r="G5" s="15" t="n"/>
    </row>
    <row r="6">
      <c r="A6" s="15" t="inlineStr">
        <is>
          <t>second_class</t>
        </is>
      </c>
      <c r="B6" s="15" t="inlineStr">
        <is>
          <t>string</t>
        </is>
      </c>
      <c r="C6" s="15" t="inlineStr">
        <is>
          <t>二级类</t>
        </is>
      </c>
      <c r="D6" s="15" t="n"/>
      <c r="E6" s="15" t="n"/>
      <c r="F6" s="15" t="n"/>
      <c r="G6" s="15" t="n"/>
    </row>
    <row r="7">
      <c r="A7" s="15" t="inlineStr">
        <is>
          <t>third_class</t>
        </is>
      </c>
      <c r="B7" s="15" t="inlineStr">
        <is>
          <t>string</t>
        </is>
      </c>
      <c r="C7" s="15" t="inlineStr">
        <is>
          <t>三级类</t>
        </is>
      </c>
      <c r="D7" s="15" t="n"/>
      <c r="E7" s="15" t="n"/>
      <c r="F7" s="15" t="n"/>
      <c r="G7" s="15" t="n"/>
    </row>
    <row r="8">
      <c r="A8" s="15" t="inlineStr">
        <is>
          <t>provnc_unifd_id</t>
        </is>
      </c>
      <c r="B8" s="15" t="inlineStr">
        <is>
          <t>string</t>
        </is>
      </c>
      <c r="C8" s="15" t="inlineStr">
        <is>
          <t>省平台分类名称</t>
        </is>
      </c>
      <c r="D8" s="15" t="n"/>
      <c r="E8" s="15" t="n"/>
      <c r="F8" s="15" t="n"/>
      <c r="G8" s="15" t="n"/>
    </row>
    <row r="9">
      <c r="A9" s="15" t="inlineStr">
        <is>
          <t>provnc_unifd_code</t>
        </is>
      </c>
      <c r="B9" s="15" t="inlineStr">
        <is>
          <t>string</t>
        </is>
      </c>
      <c r="C9" s="15" t="inlineStr">
        <is>
          <t>省平台分类编码</t>
        </is>
      </c>
      <c r="D9" s="15" t="n"/>
      <c r="E9" s="15" t="n"/>
      <c r="F9" s="15" t="n"/>
      <c r="G9" s="15" t="n"/>
    </row>
    <row r="10">
      <c r="A10" s="15" t="inlineStr">
        <is>
          <t>compose_category</t>
        </is>
      </c>
      <c r="B10" s="15" t="inlineStr">
        <is>
          <t>string</t>
        </is>
      </c>
      <c r="C10" s="15" t="inlineStr">
        <is>
          <t>省平台组合分类</t>
        </is>
      </c>
      <c r="D10" s="15" t="n"/>
      <c r="E10" s="15" t="n"/>
      <c r="F10" s="15" t="n"/>
      <c r="G10" s="15" t="n"/>
    </row>
    <row r="11">
      <c r="A11" s="15" t="inlineStr">
        <is>
          <t>create_time</t>
        </is>
      </c>
      <c r="B11" s="15" t="inlineStr">
        <is>
          <t>string</t>
        </is>
      </c>
      <c r="C11" s="15" t="inlineStr">
        <is>
          <t>创建时间</t>
        </is>
      </c>
      <c r="D11" s="15" t="n"/>
      <c r="E11" s="15" t="n"/>
      <c r="F11" s="15" t="n"/>
      <c r="G11" s="15" t="n"/>
    </row>
    <row r="12">
      <c r="A12" s="15" t="inlineStr">
        <is>
          <t>last_upd_time</t>
        </is>
      </c>
      <c r="B12" s="15" t="inlineStr">
        <is>
          <t>string</t>
        </is>
      </c>
      <c r="C12" s="15" t="inlineStr">
        <is>
          <t>修改时间</t>
        </is>
      </c>
      <c r="D12" s="15" t="n"/>
      <c r="E12" s="15" t="n"/>
      <c r="F12" s="15" t="n"/>
      <c r="G12" s="15" t="n"/>
    </row>
  </sheetData>
  <mergeCells count="1">
    <mergeCell ref="C1:G2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ods_dsc_da018_tab1010202_zdry_valid_old_jh_yiw_dd_f</t>
        </is>
      </c>
      <c r="C1" s="25" t="n"/>
      <c r="D1" s="15" t="n"/>
      <c r="E1" s="15" t="n"/>
      <c r="F1" s="15" t="n"/>
      <c r="G1" s="15" t="n"/>
      <c r="H1" s="16">
        <f>HYPERLINK("#'目录'!E13", "返回")</f>
        <v/>
      </c>
    </row>
    <row customHeight="1" ht="16.5" r="2" s="17">
      <c r="A2" s="23" t="inlineStr">
        <is>
          <t>模型描述</t>
        </is>
      </c>
      <c r="B2" s="24" t="inlineStr">
        <is>
          <t>信访人重点人员信息(省统一投诉举报平台)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xfrid</t>
        </is>
      </c>
      <c r="B4" s="15" t="inlineStr">
        <is>
          <t>string</t>
        </is>
      </c>
      <c r="C4" s="15" t="inlineStr">
        <is>
          <t>信访重点人员id</t>
        </is>
      </c>
      <c r="D4" s="15" t="n"/>
      <c r="E4" s="15" t="n"/>
      <c r="F4" s="15" t="n"/>
      <c r="G4" s="15" t="n"/>
    </row>
    <row r="5">
      <c r="A5" s="15" t="inlineStr">
        <is>
          <t>zdrybz</t>
        </is>
      </c>
      <c r="B5" s="15" t="inlineStr">
        <is>
          <t>string</t>
        </is>
      </c>
      <c r="C5" s="15" t="inlineStr">
        <is>
          <t>重点人员标志</t>
        </is>
      </c>
      <c r="D5" s="15" t="n"/>
      <c r="E5" s="15" t="n"/>
      <c r="F5" s="15" t="n"/>
      <c r="G5" s="15" t="n"/>
    </row>
    <row r="6">
      <c r="A6" s="15" t="inlineStr">
        <is>
          <t>dsc_city</t>
        </is>
      </c>
      <c r="B6" s="15" t="inlineStr">
        <is>
          <t>string</t>
        </is>
      </c>
      <c r="C6" s="15" t="inlineStr">
        <is>
          <t>没注释</t>
        </is>
      </c>
      <c r="D6" s="15" t="n"/>
      <c r="E6" s="15" t="n"/>
      <c r="F6" s="15" t="n"/>
      <c r="G6" s="15" t="n"/>
    </row>
    <row r="7">
      <c r="A7" s="15" t="inlineStr">
        <is>
          <t>dsc_adm_region</t>
        </is>
      </c>
      <c r="B7" s="15" t="inlineStr">
        <is>
          <t>string</t>
        </is>
      </c>
      <c r="C7" s="15" t="inlineStr">
        <is>
          <t>没注释</t>
        </is>
      </c>
      <c r="D7" s="15" t="n"/>
      <c r="E7" s="15" t="n"/>
      <c r="F7" s="15" t="n"/>
      <c r="G7" s="15" t="n"/>
    </row>
    <row r="8">
      <c r="A8" s="15" t="inlineStr">
        <is>
          <t>dsc_sydep_code</t>
        </is>
      </c>
      <c r="B8" s="15" t="inlineStr">
        <is>
          <t>string</t>
        </is>
      </c>
      <c r="C8" s="15" t="inlineStr">
        <is>
          <t>没注释(数源单位code)</t>
        </is>
      </c>
      <c r="D8" s="15" t="n"/>
      <c r="E8" s="15" t="n"/>
      <c r="F8" s="15" t="n"/>
      <c r="G8" s="15" t="n"/>
    </row>
    <row r="9">
      <c r="A9" s="15" t="inlineStr">
        <is>
          <t>dsc_sydep_name</t>
        </is>
      </c>
      <c r="B9" s="15" t="inlineStr">
        <is>
          <t>string</t>
        </is>
      </c>
      <c r="C9" s="15" t="inlineStr">
        <is>
          <t>没注释(数源单位name)</t>
        </is>
      </c>
      <c r="D9" s="15" t="n"/>
      <c r="E9" s="15" t="n"/>
      <c r="F9" s="15" t="n"/>
      <c r="G9" s="15" t="n"/>
    </row>
    <row r="10">
      <c r="A10" s="15" t="inlineStr">
        <is>
          <t>dsc_sydep_sys</t>
        </is>
      </c>
      <c r="B10" s="15" t="inlineStr">
        <is>
          <t>string</t>
        </is>
      </c>
      <c r="C10" s="15" t="inlineStr">
        <is>
          <t>没注释</t>
        </is>
      </c>
      <c r="D10" s="15" t="n"/>
      <c r="E10" s="15" t="n"/>
      <c r="F10" s="15" t="n"/>
      <c r="G10" s="15" t="n"/>
    </row>
    <row r="11">
      <c r="A11" s="15" t="inlineStr">
        <is>
          <t>dsc_sydep_tblname</t>
        </is>
      </c>
      <c r="B11" s="15" t="inlineStr">
        <is>
          <t>string</t>
        </is>
      </c>
      <c r="C11" s="15" t="inlineStr">
        <is>
          <t>没注释(数源表名)</t>
        </is>
      </c>
      <c r="D11" s="15" t="n"/>
      <c r="E11" s="15" t="n"/>
      <c r="F11" s="15" t="n"/>
      <c r="G11" s="15" t="n"/>
    </row>
    <row r="12">
      <c r="A12" s="15" t="inlineStr">
        <is>
          <t>dsc_biz_record_id</t>
        </is>
      </c>
      <c r="B12" s="15" t="inlineStr">
        <is>
          <t>string</t>
        </is>
      </c>
      <c r="C12" s="15" t="inlineStr">
        <is>
          <t>没注释(记录id)</t>
        </is>
      </c>
      <c r="D12" s="15" t="n"/>
      <c r="E12" s="15" t="n"/>
      <c r="F12" s="15" t="n"/>
      <c r="G12" s="15" t="n"/>
    </row>
    <row r="13">
      <c r="A13" s="15" t="inlineStr">
        <is>
          <t>dsc_biz_operation</t>
        </is>
      </c>
      <c r="B13" s="15" t="inlineStr">
        <is>
          <t>string</t>
        </is>
      </c>
      <c r="C13" s="15" t="inlineStr">
        <is>
          <t>没注释(操作)</t>
        </is>
      </c>
      <c r="D13" s="15" t="n"/>
      <c r="E13" s="15" t="n"/>
      <c r="F13" s="15" t="n"/>
      <c r="G13" s="15" t="n"/>
    </row>
    <row r="14">
      <c r="A14" s="15" t="inlineStr">
        <is>
          <t>dsc_biz_timestamp</t>
        </is>
      </c>
      <c r="B14" s="15" t="inlineStr">
        <is>
          <t>string</t>
        </is>
      </c>
      <c r="C14" s="15" t="inlineStr">
        <is>
          <t>没注释(时间)</t>
        </is>
      </c>
      <c r="D14" s="15" t="n"/>
      <c r="E14" s="15" t="n"/>
      <c r="F14" s="15" t="n"/>
      <c r="G14" s="15" t="n"/>
    </row>
    <row r="15">
      <c r="A15" s="15" t="inlineStr">
        <is>
          <t>dsc_datasr_tblname</t>
        </is>
      </c>
      <c r="B15" s="15" t="inlineStr">
        <is>
          <t>string</t>
        </is>
      </c>
      <c r="C15" s="15" t="inlineStr">
        <is>
          <t>没注释</t>
        </is>
      </c>
      <c r="D15" s="15" t="n"/>
      <c r="E15" s="15" t="n"/>
      <c r="F15" s="15" t="n"/>
      <c r="G15" s="15" t="n"/>
    </row>
    <row r="16">
      <c r="A16" s="15" t="inlineStr">
        <is>
          <t>dsc_hash_unique</t>
        </is>
      </c>
      <c r="B16" s="15" t="inlineStr">
        <is>
          <t>string</t>
        </is>
      </c>
      <c r="C16" s="15" t="inlineStr">
        <is>
          <t>没注释(哈希唯一值)</t>
        </is>
      </c>
      <c r="D16" s="15" t="n"/>
      <c r="E16" s="15" t="n"/>
      <c r="F16" s="15" t="n"/>
      <c r="G16" s="15" t="n"/>
    </row>
    <row r="17">
      <c r="A17" s="15" t="inlineStr">
        <is>
          <t>dsc_clean_timestamp</t>
        </is>
      </c>
      <c r="B17" s="15" t="inlineStr">
        <is>
          <t>string</t>
        </is>
      </c>
      <c r="C17" s="15" t="inlineStr">
        <is>
          <t>没注释</t>
        </is>
      </c>
      <c r="D17" s="15" t="n"/>
      <c r="E17" s="15" t="n"/>
      <c r="F17" s="15" t="n"/>
      <c r="G17" s="15" t="n"/>
    </row>
    <row r="18">
      <c r="A18" s="15" t="inlineStr">
        <is>
          <t>dsc_dw_rksj</t>
        </is>
      </c>
      <c r="B18" s="15" t="inlineStr">
        <is>
          <t>string</t>
        </is>
      </c>
      <c r="C18" s="15" t="inlineStr">
        <is>
          <t>没注释(入库时间)</t>
        </is>
      </c>
      <c r="D18" s="15" t="n"/>
      <c r="E18" s="15" t="n"/>
      <c r="F18" s="15" t="n"/>
      <c r="G18" s="15" t="n"/>
    </row>
    <row r="19">
      <c r="A19" s="15" t="inlineStr">
        <is>
          <t>create_time</t>
        </is>
      </c>
      <c r="B19" s="15" t="inlineStr">
        <is>
          <t>string</t>
        </is>
      </c>
      <c r="C19" s="15" t="inlineStr">
        <is>
          <t>创建时间</t>
        </is>
      </c>
      <c r="D19" s="15" t="n"/>
      <c r="E19" s="15" t="n"/>
      <c r="F19" s="15" t="n"/>
      <c r="G19" s="15" t="n"/>
    </row>
    <row r="20">
      <c r="A20" s="15" t="inlineStr">
        <is>
          <t>last_upd_time</t>
        </is>
      </c>
      <c r="B20" s="15" t="inlineStr">
        <is>
          <t>string</t>
        </is>
      </c>
      <c r="C20" s="15" t="inlineStr">
        <is>
          <t>更新时间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dim_provnc_unifd_id_map_dd_f</t>
        </is>
      </c>
      <c r="C1" s="25" t="n"/>
      <c r="D1" s="15" t="n"/>
      <c r="E1" s="15" t="n"/>
      <c r="F1" s="15" t="n"/>
      <c r="G1" s="15" t="n"/>
      <c r="H1" s="16">
        <f>HYPERLINK("#'目录'!E139", "返回")</f>
        <v/>
      </c>
    </row>
    <row customHeight="1" ht="16.5" r="2" s="17">
      <c r="A2" s="23" t="inlineStr">
        <is>
          <t>模型描述</t>
        </is>
      </c>
      <c r="B2" s="24" t="inlineStr">
        <is>
          <t>96150和浙里访的匹配关系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信访事项编号</t>
        </is>
      </c>
      <c r="D4" s="15" t="n"/>
      <c r="E4" s="15" t="n"/>
      <c r="F4" s="15" t="n"/>
      <c r="G4" s="15" t="n"/>
    </row>
    <row r="5">
      <c r="A5" s="15" t="inlineStr">
        <is>
          <t>deal_id</t>
        </is>
      </c>
      <c r="B5" s="15" t="inlineStr">
        <is>
          <t>string</t>
        </is>
      </c>
      <c r="C5" s="15" t="inlineStr">
        <is>
          <t>处理后</t>
        </is>
      </c>
      <c r="D5" s="15" t="n"/>
      <c r="E5" s="15" t="n"/>
      <c r="F5" s="15" t="n"/>
      <c r="G5" s="15" t="n"/>
    </row>
    <row r="6">
      <c r="A6" s="15" t="inlineStr">
        <is>
          <t>data_source</t>
        </is>
      </c>
      <c r="B6" s="15" t="inlineStr">
        <is>
          <t>string</t>
        </is>
      </c>
      <c r="C6" s="15" t="inlineStr">
        <is>
          <t>信访网电</t>
        </is>
      </c>
      <c r="D6" s="15" t="n"/>
      <c r="E6" s="15" t="n"/>
      <c r="F6" s="15" t="n"/>
      <c r="G6" s="15" t="n"/>
    </row>
    <row r="7">
      <c r="A7" s="15" t="inlineStr">
        <is>
          <t>create_time</t>
        </is>
      </c>
      <c r="B7" s="15" t="inlineStr">
        <is>
          <t>string</t>
        </is>
      </c>
      <c r="C7" s="15" t="inlineStr">
        <is>
          <t>创建时间</t>
        </is>
      </c>
      <c r="D7" s="15" t="n"/>
      <c r="E7" s="15" t="n"/>
      <c r="F7" s="15" t="n"/>
      <c r="G7" s="15" t="n"/>
    </row>
    <row r="8">
      <c r="A8" s="15" t="inlineStr">
        <is>
          <t>last_upd_time</t>
        </is>
      </c>
      <c r="B8" s="15" t="inlineStr">
        <is>
          <t>string</t>
        </is>
      </c>
      <c r="C8" s="15" t="inlineStr">
        <is>
          <t>修改时间</t>
        </is>
      </c>
      <c r="D8" s="15" t="n"/>
      <c r="E8" s="15" t="n"/>
      <c r="F8" s="15" t="n"/>
      <c r="G8" s="15" t="n"/>
    </row>
  </sheetData>
  <mergeCells count="1">
    <mergeCell ref="C1:G2"/>
  </mergeCells>
  <pageMargins bottom="1" footer="0.5" header="0.5" left="0.75" right="0.75" top="1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dim_sxf_caller_info_dd_i</t>
        </is>
      </c>
      <c r="C1" s="25" t="n"/>
      <c r="D1" s="15" t="n"/>
      <c r="E1" s="15" t="n"/>
      <c r="F1" s="15" t="n"/>
      <c r="G1" s="15" t="n"/>
      <c r="H1" s="16">
        <f>HYPERLINK("#'目录'!E140", "返回")</f>
        <v/>
      </c>
    </row>
    <row customHeight="1" ht="16.5" r="2" s="17">
      <c r="A2" s="23" t="inlineStr">
        <is>
          <t>模型描述</t>
        </is>
      </c>
      <c r="B2" s="24" t="inlineStr">
        <is>
          <t>省信访-信访人信息维表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id</t>
        </is>
      </c>
      <c r="D4" s="15" t="n"/>
      <c r="E4" s="15" t="n"/>
      <c r="F4" s="15" t="n"/>
      <c r="G4" s="15" t="n"/>
    </row>
    <row r="5">
      <c r="A5" s="15" t="inlineStr">
        <is>
          <t>xfrbm</t>
        </is>
      </c>
      <c r="B5" s="15" t="inlineStr">
        <is>
          <t>string</t>
        </is>
      </c>
      <c r="C5" s="15" t="inlineStr">
        <is>
          <t>信访人编码</t>
        </is>
      </c>
      <c r="D5" s="15" t="n"/>
      <c r="E5" s="15" t="n"/>
      <c r="F5" s="15" t="n"/>
      <c r="G5" s="15" t="n"/>
    </row>
    <row r="6">
      <c r="A6" s="15" t="inlineStr">
        <is>
          <t>csrq</t>
        </is>
      </c>
      <c r="B6" s="15" t="inlineStr">
        <is>
          <t>string</t>
        </is>
      </c>
      <c r="C6" s="15" t="inlineStr">
        <is>
          <t>出生日期</t>
        </is>
      </c>
      <c r="D6" s="15" t="n"/>
      <c r="E6" s="15" t="n"/>
      <c r="F6" s="15" t="n"/>
      <c r="G6" s="15" t="n"/>
    </row>
    <row r="7">
      <c r="A7" s="15" t="inlineStr">
        <is>
          <t>sjhm</t>
        </is>
      </c>
      <c r="B7" s="15" t="inlineStr">
        <is>
          <t>string</t>
        </is>
      </c>
      <c r="C7" s="15" t="inlineStr">
        <is>
          <t>手机号码</t>
        </is>
      </c>
      <c r="D7" s="15" t="n"/>
      <c r="E7" s="15" t="n"/>
      <c r="F7" s="15" t="n"/>
      <c r="G7" s="15" t="n"/>
    </row>
    <row r="8">
      <c r="A8" s="15" t="inlineStr">
        <is>
          <t>lxdh</t>
        </is>
      </c>
      <c r="B8" s="15" t="inlineStr">
        <is>
          <t>string</t>
        </is>
      </c>
      <c r="C8" s="15" t="inlineStr">
        <is>
          <t>联系电话</t>
        </is>
      </c>
      <c r="D8" s="15" t="n"/>
      <c r="E8" s="15" t="n"/>
      <c r="F8" s="15" t="n"/>
      <c r="G8" s="15" t="n"/>
    </row>
    <row r="9">
      <c r="A9" s="15" t="inlineStr">
        <is>
          <t>xb</t>
        </is>
      </c>
      <c r="B9" s="15" t="inlineStr">
        <is>
          <t>string</t>
        </is>
      </c>
      <c r="C9" s="15" t="inlineStr">
        <is>
          <t>性别</t>
        </is>
      </c>
      <c r="D9" s="15" t="n"/>
      <c r="E9" s="15" t="n"/>
      <c r="F9" s="15" t="n"/>
      <c r="G9" s="15" t="n"/>
    </row>
    <row r="10">
      <c r="A10" s="15" t="inlineStr">
        <is>
          <t>hkszd</t>
        </is>
      </c>
      <c r="B10" s="15" t="inlineStr">
        <is>
          <t>string</t>
        </is>
      </c>
      <c r="C10" s="15" t="inlineStr">
        <is>
          <t>户口所在地</t>
        </is>
      </c>
      <c r="D10" s="15" t="n"/>
      <c r="E10" s="15" t="n"/>
      <c r="F10" s="15" t="n"/>
      <c r="G10" s="15" t="n"/>
    </row>
    <row r="11">
      <c r="A11" s="15" t="inlineStr">
        <is>
          <t>gzdw</t>
        </is>
      </c>
      <c r="B11" s="15" t="inlineStr">
        <is>
          <t>string</t>
        </is>
      </c>
      <c r="C11" s="15" t="inlineStr">
        <is>
          <t>工作单位</t>
        </is>
      </c>
      <c r="D11" s="15" t="n"/>
      <c r="E11" s="15" t="n"/>
      <c r="F11" s="15" t="n"/>
      <c r="G11" s="15" t="n"/>
    </row>
    <row r="12">
      <c r="A12" s="15" t="inlineStr">
        <is>
          <t>dzyj</t>
        </is>
      </c>
      <c r="B12" s="15" t="inlineStr">
        <is>
          <t>string</t>
        </is>
      </c>
      <c r="C12" s="15" t="inlineStr">
        <is>
          <t>未知意思</t>
        </is>
      </c>
      <c r="D12" s="15" t="n"/>
      <c r="E12" s="15" t="n"/>
      <c r="F12" s="15" t="n"/>
      <c r="G12" s="15" t="n"/>
    </row>
    <row r="13">
      <c r="A13" s="15" t="inlineStr">
        <is>
          <t>zy</t>
        </is>
      </c>
      <c r="B13" s="15" t="inlineStr">
        <is>
          <t>string</t>
        </is>
      </c>
      <c r="C13" s="15" t="inlineStr">
        <is>
          <t>未知意思</t>
        </is>
      </c>
      <c r="D13" s="15" t="n"/>
      <c r="E13" s="15" t="n"/>
      <c r="F13" s="15" t="n"/>
      <c r="G13" s="15" t="n"/>
    </row>
    <row r="14">
      <c r="A14" s="15" t="inlineStr">
        <is>
          <t>dz</t>
        </is>
      </c>
      <c r="B14" s="15" t="inlineStr">
        <is>
          <t>string</t>
        </is>
      </c>
      <c r="C14" s="15" t="inlineStr">
        <is>
          <t>地址</t>
        </is>
      </c>
      <c r="D14" s="15" t="n"/>
      <c r="E14" s="15" t="n"/>
      <c r="F14" s="15" t="n"/>
      <c r="G14" s="15" t="n"/>
    </row>
    <row r="15">
      <c r="A15" s="15" t="inlineStr">
        <is>
          <t>czdzdm</t>
        </is>
      </c>
      <c r="B15" s="15" t="inlineStr">
        <is>
          <t>string</t>
        </is>
      </c>
      <c r="C15" s="15" t="inlineStr">
        <is>
          <t>出生地址代码</t>
        </is>
      </c>
      <c r="D15" s="15" t="n"/>
      <c r="E15" s="15" t="n"/>
      <c r="F15" s="15" t="n"/>
      <c r="G15" s="15" t="n"/>
    </row>
    <row r="16">
      <c r="A16" s="15" t="inlineStr">
        <is>
          <t>xm</t>
        </is>
      </c>
      <c r="B16" s="15" t="inlineStr">
        <is>
          <t>string</t>
        </is>
      </c>
      <c r="C16" s="15" t="inlineStr">
        <is>
          <t>姓名</t>
        </is>
      </c>
      <c r="D16" s="15" t="n"/>
      <c r="E16" s="15" t="n"/>
      <c r="F16" s="15" t="n"/>
      <c r="G16" s="15" t="n"/>
    </row>
    <row r="17">
      <c r="A17" s="15" t="inlineStr">
        <is>
          <t>txdz</t>
        </is>
      </c>
      <c r="B17" s="15" t="inlineStr">
        <is>
          <t>string</t>
        </is>
      </c>
      <c r="C17" s="15" t="inlineStr">
        <is>
          <t>通讯地址</t>
        </is>
      </c>
      <c r="D17" s="15" t="n"/>
      <c r="E17" s="15" t="n"/>
      <c r="F17" s="15" t="n"/>
      <c r="G17" s="15" t="n"/>
    </row>
    <row r="18">
      <c r="A18" s="15" t="inlineStr">
        <is>
          <t>zjlx</t>
        </is>
      </c>
      <c r="B18" s="15" t="inlineStr">
        <is>
          <t>string</t>
        </is>
      </c>
      <c r="C18" s="15" t="inlineStr">
        <is>
          <t>证件类型</t>
        </is>
      </c>
      <c r="D18" s="15" t="n"/>
      <c r="E18" s="15" t="n"/>
      <c r="F18" s="15" t="n"/>
      <c r="G18" s="15" t="n"/>
    </row>
    <row r="19">
      <c r="A19" s="15" t="inlineStr">
        <is>
          <t>mz</t>
        </is>
      </c>
      <c r="B19" s="15" t="inlineStr">
        <is>
          <t>string</t>
        </is>
      </c>
      <c r="C19" s="15" t="inlineStr">
        <is>
          <t>未知意思</t>
        </is>
      </c>
      <c r="D19" s="15" t="n"/>
      <c r="E19" s="15" t="n"/>
      <c r="F19" s="15" t="n"/>
      <c r="G19" s="15" t="n"/>
    </row>
    <row r="20">
      <c r="A20" s="15" t="inlineStr">
        <is>
          <t>zjhm</t>
        </is>
      </c>
      <c r="B20" s="15" t="inlineStr">
        <is>
          <t>string</t>
        </is>
      </c>
      <c r="C20" s="15" t="inlineStr">
        <is>
          <t>证件号码</t>
        </is>
      </c>
      <c r="D20" s="15" t="n"/>
      <c r="E20" s="15" t="n"/>
      <c r="F20" s="15" t="n"/>
      <c r="G20" s="15" t="n"/>
    </row>
    <row r="21">
      <c r="A21" s="15" t="inlineStr">
        <is>
          <t>hkszddm</t>
        </is>
      </c>
      <c r="B21" s="15" t="inlineStr">
        <is>
          <t>string</t>
        </is>
      </c>
      <c r="C21" s="15" t="inlineStr">
        <is>
          <t>户口所在地代码</t>
        </is>
      </c>
      <c r="D21" s="15" t="n"/>
      <c r="E21" s="15" t="n"/>
      <c r="F21" s="15" t="n"/>
      <c r="G21" s="15" t="n"/>
    </row>
    <row r="22">
      <c r="A22" s="15" t="inlineStr">
        <is>
          <t>dzdm</t>
        </is>
      </c>
      <c r="B22" s="15" t="inlineStr">
        <is>
          <t>string</t>
        </is>
      </c>
      <c r="C22" s="15" t="inlineStr">
        <is>
          <t>地址代码</t>
        </is>
      </c>
      <c r="D22" s="15" t="n"/>
      <c r="E22" s="15" t="n"/>
      <c r="F22" s="15" t="n"/>
      <c r="G22" s="15" t="n"/>
    </row>
    <row r="23">
      <c r="A23" s="15" t="inlineStr">
        <is>
          <t>yzbm</t>
        </is>
      </c>
      <c r="B23" s="15" t="inlineStr">
        <is>
          <t>string</t>
        </is>
      </c>
      <c r="C23" s="15" t="inlineStr">
        <is>
          <t>邮政编码</t>
        </is>
      </c>
      <c r="D23" s="15" t="n"/>
      <c r="E23" s="15" t="n"/>
      <c r="F23" s="15" t="n"/>
      <c r="G23" s="15" t="n"/>
    </row>
    <row r="24">
      <c r="A24" s="15" t="inlineStr">
        <is>
          <t>czdz</t>
        </is>
      </c>
      <c r="B24" s="15" t="inlineStr">
        <is>
          <t>string</t>
        </is>
      </c>
      <c r="C24" s="15" t="inlineStr">
        <is>
          <t>可能是曾住地址</t>
        </is>
      </c>
      <c r="D24" s="15" t="n"/>
      <c r="E24" s="15" t="n"/>
      <c r="F24" s="15" t="n"/>
      <c r="G24" s="15" t="n"/>
    </row>
    <row r="25">
      <c r="A25" s="15" t="inlineStr">
        <is>
          <t>zzsf</t>
        </is>
      </c>
      <c r="B25" s="15" t="inlineStr">
        <is>
          <t>string</t>
        </is>
      </c>
      <c r="C25" s="15" t="inlineStr">
        <is>
          <t>未知意思</t>
        </is>
      </c>
      <c r="D25" s="15" t="n"/>
      <c r="E25" s="15" t="n"/>
      <c r="F25" s="15" t="n"/>
      <c r="G25" s="15" t="n"/>
    </row>
    <row r="26">
      <c r="A26" s="15" t="inlineStr">
        <is>
          <t>txdzdm</t>
        </is>
      </c>
      <c r="B26" s="15" t="inlineStr">
        <is>
          <t>string</t>
        </is>
      </c>
      <c r="C26" s="15" t="inlineStr">
        <is>
          <t>通讯地址代码</t>
        </is>
      </c>
      <c r="D26" s="15" t="n"/>
      <c r="E26" s="15" t="n"/>
      <c r="F26" s="15" t="n"/>
      <c r="G26" s="15" t="n"/>
    </row>
    <row r="27">
      <c r="A27" s="15" t="inlineStr">
        <is>
          <t>create_time</t>
        </is>
      </c>
      <c r="B27" s="15" t="inlineStr">
        <is>
          <t>string</t>
        </is>
      </c>
      <c r="C27" s="15" t="inlineStr">
        <is>
          <t>创建时间</t>
        </is>
      </c>
      <c r="D27" s="15" t="n"/>
      <c r="E27" s="15" t="n"/>
      <c r="F27" s="15" t="n"/>
      <c r="G27" s="15" t="n"/>
    </row>
    <row r="28">
      <c r="A28" s="15" t="inlineStr">
        <is>
          <t>update_time</t>
        </is>
      </c>
      <c r="B28" s="15" t="inlineStr">
        <is>
          <t>string</t>
        </is>
      </c>
      <c r="C28" s="15" t="inlineStr">
        <is>
          <t>更新时间</t>
        </is>
      </c>
      <c r="D28" s="15" t="n"/>
      <c r="E28" s="15" t="n"/>
      <c r="F28" s="15" t="n"/>
      <c r="G28" s="15" t="n"/>
    </row>
  </sheetData>
  <mergeCells count="1">
    <mergeCell ref="C1:G2"/>
  </mergeCells>
  <pageMargins bottom="1" footer="0.5" header="0.5" left="0.75" right="0.75" top="1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dim_warning_professional_crack_down_yy_i</t>
        </is>
      </c>
      <c r="C1" s="25" t="n"/>
      <c r="D1" s="15" t="n"/>
      <c r="E1" s="15" t="n"/>
      <c r="F1" s="15" t="n"/>
      <c r="G1" s="15" t="n"/>
      <c r="H1" s="16">
        <f>HYPERLINK("#'目录'!E141", "返回")</f>
        <v/>
      </c>
    </row>
    <row customHeight="1" ht="16.5" r="2" s="17">
      <c r="A2" s="23" t="inlineStr">
        <is>
          <t>模型描述</t>
        </is>
      </c>
      <c r="B2" s="24" t="inlineStr">
        <is>
          <t>职业打假人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name</t>
        </is>
      </c>
      <c r="B4" s="15" t="inlineStr">
        <is>
          <t>string</t>
        </is>
      </c>
      <c r="C4" s="15" t="inlineStr">
        <is>
          <t>姓名</t>
        </is>
      </c>
      <c r="D4" s="15" t="n"/>
      <c r="E4" s="15" t="n"/>
      <c r="F4" s="15" t="n"/>
      <c r="G4" s="15" t="n"/>
    </row>
    <row r="5">
      <c r="A5" s="15" t="inlineStr">
        <is>
          <t>phone</t>
        </is>
      </c>
      <c r="B5" s="15" t="inlineStr">
        <is>
          <t>string</t>
        </is>
      </c>
      <c r="C5" s="15" t="inlineStr">
        <is>
          <t>联系电话</t>
        </is>
      </c>
      <c r="D5" s="15" t="n"/>
      <c r="E5" s="15" t="n"/>
      <c r="F5" s="15" t="n"/>
      <c r="G5" s="15" t="n"/>
    </row>
    <row r="6">
      <c r="A6" s="15" t="inlineStr">
        <is>
          <t>report_num</t>
        </is>
      </c>
      <c r="B6" s="15" t="inlineStr">
        <is>
          <t>string</t>
        </is>
      </c>
      <c r="C6" s="15" t="inlineStr">
        <is>
          <t>举报投诉件数</t>
        </is>
      </c>
      <c r="D6" s="15" t="n"/>
      <c r="E6" s="15" t="n"/>
      <c r="F6" s="15" t="n"/>
      <c r="G6" s="15" t="n"/>
    </row>
    <row r="7">
      <c r="A7" s="15" t="inlineStr">
        <is>
          <t>detail</t>
        </is>
      </c>
      <c r="B7" s="15" t="inlineStr">
        <is>
          <t>string</t>
        </is>
      </c>
      <c r="C7" s="15" t="inlineStr">
        <is>
          <t>详情</t>
        </is>
      </c>
      <c r="D7" s="15" t="n"/>
      <c r="E7" s="15" t="n"/>
      <c r="F7" s="15" t="n"/>
      <c r="G7" s="15" t="n"/>
    </row>
    <row r="8">
      <c r="A8" s="15" t="inlineStr">
        <is>
          <t>create_time</t>
        </is>
      </c>
      <c r="B8" s="15" t="inlineStr">
        <is>
          <t>string</t>
        </is>
      </c>
      <c r="C8" s="15" t="inlineStr">
        <is>
          <t>创建时间</t>
        </is>
      </c>
      <c r="D8" s="15" t="n"/>
      <c r="E8" s="15" t="n"/>
      <c r="F8" s="15" t="n"/>
      <c r="G8" s="15" t="n"/>
    </row>
    <row r="9">
      <c r="A9" s="15" t="inlineStr">
        <is>
          <t>last_upd_time</t>
        </is>
      </c>
      <c r="B9" s="15" t="inlineStr">
        <is>
          <t>string</t>
        </is>
      </c>
      <c r="C9" s="15" t="inlineStr">
        <is>
          <t>修改时间</t>
        </is>
      </c>
      <c r="D9" s="15" t="n"/>
      <c r="E9" s="15" t="n"/>
      <c r="F9" s="15" t="n"/>
      <c r="G9" s="15" t="n"/>
    </row>
  </sheetData>
  <mergeCells count="1">
    <mergeCell ref="C1:G2"/>
  </mergeCells>
  <pageMargins bottom="1" footer="0.5" header="0.5" left="0.75" right="0.75" top="1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dws_erd_sxf_eventlog_dd_f</t>
        </is>
      </c>
      <c r="C1" s="25" t="n"/>
      <c r="D1" s="15" t="n"/>
      <c r="E1" s="15" t="n"/>
      <c r="F1" s="15" t="n"/>
      <c r="G1" s="15" t="n"/>
      <c r="H1" s="16">
        <f>HYPERLINK("#'目录'!E142", "返回")</f>
        <v/>
      </c>
    </row>
    <row customHeight="1" ht="16.5" r="2" s="17">
      <c r="A2" s="23" t="inlineStr">
        <is>
          <t>模型描述</t>
        </is>
      </c>
      <c r="B2" s="24" t="inlineStr">
        <is>
          <t>省信访-事件流转信息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rec_id</t>
        </is>
      </c>
      <c r="B4" s="15" t="inlineStr">
        <is>
          <t>string</t>
        </is>
      </c>
      <c r="C4" s="15" t="inlineStr">
        <is>
          <t>案卷id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event_source</t>
        </is>
      </c>
      <c r="B6" s="15" t="inlineStr">
        <is>
          <t>string</t>
        </is>
      </c>
      <c r="C6" s="15" t="inlineStr">
        <is>
          <t>事件来源</t>
        </is>
      </c>
      <c r="D6" s="15" t="n"/>
      <c r="E6" s="15" t="n"/>
      <c r="F6" s="15" t="n"/>
      <c r="G6" s="15" t="n"/>
    </row>
    <row r="7">
      <c r="A7" s="15" t="inlineStr">
        <is>
          <t>third_class</t>
        </is>
      </c>
      <c r="B7" s="15" t="inlineStr">
        <is>
          <t>string</t>
        </is>
      </c>
      <c r="C7" s="15" t="inlineStr">
        <is>
          <t>三级类</t>
        </is>
      </c>
      <c r="D7" s="15" t="n"/>
      <c r="E7" s="15" t="n"/>
      <c r="F7" s="15" t="n"/>
      <c r="G7" s="15" t="n"/>
    </row>
    <row r="8">
      <c r="A8" s="15" t="inlineStr">
        <is>
          <t>new_event_type</t>
        </is>
      </c>
      <c r="B8" s="15" t="inlineStr">
        <is>
          <t>string</t>
        </is>
      </c>
      <c r="C8" s="15" t="inlineStr">
        <is>
          <t>新的问题类型</t>
        </is>
      </c>
      <c r="D8" s="15" t="n"/>
      <c r="E8" s="15" t="n"/>
      <c r="F8" s="15" t="n"/>
      <c r="G8" s="15" t="n"/>
    </row>
    <row r="9">
      <c r="A9" s="15" t="inlineStr">
        <is>
          <t>description</t>
        </is>
      </c>
      <c r="B9" s="15" t="inlineStr">
        <is>
          <t>string</t>
        </is>
      </c>
      <c r="C9" s="15" t="inlineStr">
        <is>
          <t>事件描述</t>
        </is>
      </c>
      <c r="D9" s="15" t="n"/>
      <c r="E9" s="15" t="n"/>
      <c r="F9" s="15" t="n"/>
      <c r="G9" s="15" t="n"/>
    </row>
    <row r="10">
      <c r="A10" s="15" t="inlineStr">
        <is>
          <t>reporting_time</t>
        </is>
      </c>
      <c r="B10" s="15" t="inlineStr">
        <is>
          <t>string</t>
        </is>
      </c>
      <c r="C10" s="15" t="inlineStr">
        <is>
          <t>事件上报时间</t>
        </is>
      </c>
      <c r="D10" s="15" t="n"/>
      <c r="E10" s="15" t="n"/>
      <c r="F10" s="15" t="n"/>
      <c r="G10" s="15" t="n"/>
    </row>
    <row r="11">
      <c r="A11" s="15" t="inlineStr">
        <is>
          <t>dispatchtime</t>
        </is>
      </c>
      <c r="B11" s="15" t="inlineStr">
        <is>
          <t>string</t>
        </is>
      </c>
      <c r="C11" s="15" t="inlineStr">
        <is>
          <t>部门派遣时间</t>
        </is>
      </c>
      <c r="D11" s="15" t="n"/>
      <c r="E11" s="15" t="n"/>
      <c r="F11" s="15" t="n"/>
      <c r="G11" s="15" t="n"/>
    </row>
    <row r="12">
      <c r="A12" s="15" t="inlineStr">
        <is>
          <t>dept_name</t>
        </is>
      </c>
      <c r="B12" s="15" t="inlineStr">
        <is>
          <t>string</t>
        </is>
      </c>
      <c r="C12" s="15" t="inlineStr">
        <is>
          <t>正在处理部门名称</t>
        </is>
      </c>
      <c r="D12" s="15" t="n"/>
      <c r="E12" s="15" t="n"/>
      <c r="F12" s="15" t="n"/>
      <c r="G12" s="15" t="n"/>
    </row>
    <row r="13">
      <c r="A13" s="15" t="inlineStr">
        <is>
          <t>first_class_dept_name</t>
        </is>
      </c>
      <c r="B13" s="15" t="inlineStr">
        <is>
          <t>string</t>
        </is>
      </c>
      <c r="C13" s="15" t="inlineStr">
        <is>
          <t>一级部门名称（映射所得）</t>
        </is>
      </c>
      <c r="D13" s="15" t="n"/>
      <c r="E13" s="15" t="n"/>
      <c r="F13" s="15" t="n"/>
      <c r="G13" s="15" t="n"/>
    </row>
    <row r="14">
      <c r="A14" s="15" t="inlineStr">
        <is>
          <t>next_dept_name</t>
        </is>
      </c>
      <c r="B14" s="15" t="inlineStr">
        <is>
          <t>string</t>
        </is>
      </c>
      <c r="C14" s="15" t="inlineStr">
        <is>
          <t>下一阶段处置部门</t>
        </is>
      </c>
      <c r="D14" s="15" t="n"/>
      <c r="E14" s="15" t="n"/>
      <c r="F14" s="15" t="n"/>
      <c r="G14" s="15" t="n"/>
    </row>
    <row r="15">
      <c r="A15" s="15" t="inlineStr">
        <is>
          <t>result</t>
        </is>
      </c>
      <c r="B15" s="15" t="inlineStr">
        <is>
          <t>string</t>
        </is>
      </c>
      <c r="C15" s="15" t="inlineStr">
        <is>
          <t>部门处置结果</t>
        </is>
      </c>
      <c r="D15" s="15" t="n"/>
      <c r="E15" s="15" t="n"/>
      <c r="F15" s="15" t="n"/>
      <c r="G15" s="15" t="n"/>
    </row>
    <row r="16">
      <c r="A16" s="15" t="inlineStr">
        <is>
          <t>excute_action</t>
        </is>
      </c>
      <c r="B16" s="15" t="inlineStr">
        <is>
          <t>string</t>
        </is>
      </c>
      <c r="C16" s="15" t="inlineStr">
        <is>
          <t>部门处理行为</t>
        </is>
      </c>
      <c r="D16" s="15" t="n"/>
      <c r="E16" s="15" t="n"/>
      <c r="F16" s="15" t="n"/>
      <c r="G16" s="15" t="n"/>
    </row>
    <row r="17">
      <c r="A17" s="15" t="inlineStr">
        <is>
          <t>log_desc_rn</t>
        </is>
      </c>
      <c r="B17" s="15" t="inlineStr">
        <is>
          <t>string</t>
        </is>
      </c>
      <c r="C17" s="15" t="inlineStr">
        <is>
          <t>对每个事件的日志按时间降序排序的序号。例如1则为最近的一条日志</t>
        </is>
      </c>
      <c r="D17" s="15" t="n"/>
      <c r="E17" s="15" t="n"/>
      <c r="F17" s="15" t="n"/>
      <c r="G17" s="15" t="n"/>
    </row>
    <row r="18">
      <c r="A18" s="15" t="inlineStr">
        <is>
          <t>pro_dept_result</t>
        </is>
      </c>
      <c r="B18" s="15" t="inlineStr">
        <is>
          <t>string</t>
        </is>
      </c>
      <c r="C18" s="15" t="inlineStr">
        <is>
          <t>专业部门处置结果</t>
        </is>
      </c>
      <c r="D18" s="15" t="n"/>
      <c r="E18" s="15" t="n"/>
      <c r="F18" s="15" t="n"/>
      <c r="G18" s="15" t="n"/>
    </row>
    <row r="19">
      <c r="A19" s="15" t="inlineStr">
        <is>
          <t>team_recdeal_detail_list</t>
        </is>
      </c>
      <c r="B19" s="15" t="inlineStr">
        <is>
          <t>string</t>
        </is>
      </c>
      <c r="C19" s="15" t="inlineStr">
        <is>
          <t>协办部门处置列表</t>
        </is>
      </c>
      <c r="D19" s="15" t="n"/>
      <c r="E19" s="15" t="n"/>
      <c r="F19" s="15" t="n"/>
      <c r="G19" s="15" t="n"/>
    </row>
    <row r="20">
      <c r="A20" s="15" t="inlineStr">
        <is>
          <t>create_time</t>
        </is>
      </c>
      <c r="B20" s="15" t="inlineStr">
        <is>
          <t>string</t>
        </is>
      </c>
      <c r="C20" s="15" t="inlineStr">
        <is>
          <t>创建时间(yyyy-MM-dd HH:mm:ss)</t>
        </is>
      </c>
      <c r="D20" s="15" t="n"/>
      <c r="E20" s="15" t="n"/>
      <c r="F20" s="15" t="n"/>
      <c r="G20" s="15" t="n"/>
    </row>
    <row r="21">
      <c r="A21" s="15" t="inlineStr">
        <is>
          <t>update_time</t>
        </is>
      </c>
      <c r="B21" s="15" t="inlineStr">
        <is>
          <t>string</t>
        </is>
      </c>
      <c r="C21" s="15" t="inlineStr">
        <is>
          <t>最后修改时间(yyyy-MM-dd HH:mm:ss)</t>
        </is>
      </c>
      <c r="D21" s="15" t="n"/>
      <c r="E21" s="15" t="n"/>
      <c r="F21" s="15" t="n"/>
      <c r="G21" s="15" t="n"/>
    </row>
  </sheetData>
  <mergeCells count="1">
    <mergeCell ref="C1:G2"/>
  </mergeCells>
  <pageMargins bottom="1" footer="0.5" header="0.5" left="0.75" right="0.75" top="1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dws_erd_ywmt_eventlog_dd_f</t>
        </is>
      </c>
      <c r="C1" s="25" t="n"/>
      <c r="D1" s="15" t="n"/>
      <c r="E1" s="15" t="n"/>
      <c r="F1" s="15" t="n"/>
      <c r="G1" s="15" t="n"/>
      <c r="H1" s="16">
        <f>HYPERLINK("#'目录'!E143", "返回")</f>
        <v/>
      </c>
    </row>
    <row customHeight="1" ht="16.5" r="2" s="17">
      <c r="A2" s="23" t="inlineStr">
        <is>
          <t>模型描述</t>
        </is>
      </c>
      <c r="B2" s="24" t="inlineStr">
        <is>
          <t>义乌矛调-事件流转信息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rec_id</t>
        </is>
      </c>
      <c r="B4" s="15" t="inlineStr">
        <is>
          <t>string</t>
        </is>
      </c>
      <c r="C4" s="15" t="inlineStr">
        <is>
          <t>案卷id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event_source</t>
        </is>
      </c>
      <c r="B6" s="15" t="inlineStr">
        <is>
          <t>string</t>
        </is>
      </c>
      <c r="C6" s="15" t="inlineStr">
        <is>
          <t>事件来源</t>
        </is>
      </c>
      <c r="D6" s="15" t="n"/>
      <c r="E6" s="15" t="n"/>
      <c r="F6" s="15" t="n"/>
      <c r="G6" s="15" t="n"/>
    </row>
    <row r="7">
      <c r="A7" s="15" t="inlineStr">
        <is>
          <t>third_class</t>
        </is>
      </c>
      <c r="B7" s="15" t="inlineStr">
        <is>
          <t>string</t>
        </is>
      </c>
      <c r="C7" s="15" t="inlineStr">
        <is>
          <t>三级类</t>
        </is>
      </c>
      <c r="D7" s="15" t="n"/>
      <c r="E7" s="15" t="n"/>
      <c r="F7" s="15" t="n"/>
      <c r="G7" s="15" t="n"/>
    </row>
    <row r="8">
      <c r="A8" s="15" t="inlineStr">
        <is>
          <t>new_event_type</t>
        </is>
      </c>
      <c r="B8" s="15" t="inlineStr">
        <is>
          <t>string</t>
        </is>
      </c>
      <c r="C8" s="15" t="inlineStr">
        <is>
          <t>新的问题类型</t>
        </is>
      </c>
      <c r="D8" s="15" t="n"/>
      <c r="E8" s="15" t="n"/>
      <c r="F8" s="15" t="n"/>
      <c r="G8" s="15" t="n"/>
    </row>
    <row r="9">
      <c r="A9" s="15" t="inlineStr">
        <is>
          <t>description</t>
        </is>
      </c>
      <c r="B9" s="15" t="inlineStr">
        <is>
          <t>string</t>
        </is>
      </c>
      <c r="C9" s="15" t="inlineStr">
        <is>
          <t>事件描述</t>
        </is>
      </c>
      <c r="D9" s="15" t="n"/>
      <c r="E9" s="15" t="n"/>
      <c r="F9" s="15" t="n"/>
      <c r="G9" s="15" t="n"/>
    </row>
    <row r="10">
      <c r="A10" s="15" t="inlineStr">
        <is>
          <t>reporting_time</t>
        </is>
      </c>
      <c r="B10" s="15" t="inlineStr">
        <is>
          <t>string</t>
        </is>
      </c>
      <c r="C10" s="15" t="inlineStr">
        <is>
          <t>事件上报时间</t>
        </is>
      </c>
      <c r="D10" s="15" t="n"/>
      <c r="E10" s="15" t="n"/>
      <c r="F10" s="15" t="n"/>
      <c r="G10" s="15" t="n"/>
    </row>
    <row r="11">
      <c r="A11" s="15" t="inlineStr">
        <is>
          <t>dispatchtime</t>
        </is>
      </c>
      <c r="B11" s="15" t="inlineStr">
        <is>
          <t>string</t>
        </is>
      </c>
      <c r="C11" s="15" t="inlineStr">
        <is>
          <t>部门派遣时间</t>
        </is>
      </c>
      <c r="D11" s="15" t="n"/>
      <c r="E11" s="15" t="n"/>
      <c r="F11" s="15" t="n"/>
      <c r="G11" s="15" t="n"/>
    </row>
    <row r="12">
      <c r="A12" s="15" t="inlineStr">
        <is>
          <t>dept_name</t>
        </is>
      </c>
      <c r="B12" s="15" t="inlineStr">
        <is>
          <t>string</t>
        </is>
      </c>
      <c r="C12" s="15" t="inlineStr">
        <is>
          <t>正在处理部门名称</t>
        </is>
      </c>
      <c r="D12" s="15" t="n"/>
      <c r="E12" s="15" t="n"/>
      <c r="F12" s="15" t="n"/>
      <c r="G12" s="15" t="n"/>
    </row>
    <row r="13">
      <c r="A13" s="15" t="inlineStr">
        <is>
          <t>first_class_dept_name</t>
        </is>
      </c>
      <c r="B13" s="15" t="inlineStr">
        <is>
          <t>string</t>
        </is>
      </c>
      <c r="C13" s="15" t="inlineStr">
        <is>
          <t>一级部门名称（映射所得）</t>
        </is>
      </c>
      <c r="D13" s="15" t="n"/>
      <c r="E13" s="15" t="n"/>
      <c r="F13" s="15" t="n"/>
      <c r="G13" s="15" t="n"/>
    </row>
    <row r="14">
      <c r="A14" s="15" t="inlineStr">
        <is>
          <t>next_dept_name</t>
        </is>
      </c>
      <c r="B14" s="15" t="inlineStr">
        <is>
          <t>string</t>
        </is>
      </c>
      <c r="C14" s="15" t="inlineStr">
        <is>
          <t>下一阶段处置部门</t>
        </is>
      </c>
      <c r="D14" s="15" t="n"/>
      <c r="E14" s="15" t="n"/>
      <c r="F14" s="15" t="n"/>
      <c r="G14" s="15" t="n"/>
    </row>
    <row r="15">
      <c r="A15" s="15" t="inlineStr">
        <is>
          <t>result</t>
        </is>
      </c>
      <c r="B15" s="15" t="inlineStr">
        <is>
          <t>string</t>
        </is>
      </c>
      <c r="C15" s="15" t="inlineStr">
        <is>
          <t>部门处置结果</t>
        </is>
      </c>
      <c r="D15" s="15" t="n"/>
      <c r="E15" s="15" t="n"/>
      <c r="F15" s="15" t="n"/>
      <c r="G15" s="15" t="n"/>
    </row>
    <row r="16">
      <c r="A16" s="15" t="inlineStr">
        <is>
          <t>excute_action</t>
        </is>
      </c>
      <c r="B16" s="15" t="inlineStr">
        <is>
          <t>string</t>
        </is>
      </c>
      <c r="C16" s="15" t="inlineStr">
        <is>
          <t>部门处理行为</t>
        </is>
      </c>
      <c r="D16" s="15" t="n"/>
      <c r="E16" s="15" t="n"/>
      <c r="F16" s="15" t="n"/>
      <c r="G16" s="15" t="n"/>
    </row>
    <row r="17">
      <c r="A17" s="15" t="inlineStr">
        <is>
          <t>log_desc_rn</t>
        </is>
      </c>
      <c r="B17" s="15" t="inlineStr">
        <is>
          <t>string</t>
        </is>
      </c>
      <c r="C17" s="15" t="inlineStr">
        <is>
          <t>对每个事件的日志按时间降序排序的序号。例如1则为最近的一条日志</t>
        </is>
      </c>
      <c r="D17" s="15" t="n"/>
      <c r="E17" s="15" t="n"/>
      <c r="F17" s="15" t="n"/>
      <c r="G17" s="15" t="n"/>
    </row>
    <row r="18">
      <c r="A18" s="15" t="inlineStr">
        <is>
          <t>pro_dept_result</t>
        </is>
      </c>
      <c r="B18" s="15" t="inlineStr">
        <is>
          <t>string</t>
        </is>
      </c>
      <c r="C18" s="15" t="inlineStr">
        <is>
          <t>专业部门处置结果</t>
        </is>
      </c>
      <c r="D18" s="15" t="n"/>
      <c r="E18" s="15" t="n"/>
      <c r="F18" s="15" t="n"/>
      <c r="G18" s="15" t="n"/>
    </row>
    <row r="19">
      <c r="A19" s="15" t="inlineStr">
        <is>
          <t>team_recdeal_detail_list</t>
        </is>
      </c>
      <c r="B19" s="15" t="inlineStr">
        <is>
          <t>string</t>
        </is>
      </c>
      <c r="C19" s="15" t="inlineStr">
        <is>
          <t>协办部门处置列表</t>
        </is>
      </c>
      <c r="D19" s="15" t="n"/>
      <c r="E19" s="15" t="n"/>
      <c r="F19" s="15" t="n"/>
      <c r="G19" s="15" t="n"/>
    </row>
    <row r="20">
      <c r="A20" s="15" t="inlineStr">
        <is>
          <t>create_time</t>
        </is>
      </c>
      <c r="B20" s="15" t="inlineStr">
        <is>
          <t>string</t>
        </is>
      </c>
      <c r="C20" s="15" t="inlineStr">
        <is>
          <t>创建时间(yyyy-MM-dd HH:mm:ss)</t>
        </is>
      </c>
      <c r="D20" s="15" t="n"/>
      <c r="E20" s="15" t="n"/>
      <c r="F20" s="15" t="n"/>
      <c r="G20" s="15" t="n"/>
    </row>
    <row r="21">
      <c r="A21" s="15" t="inlineStr">
        <is>
          <t>update_time</t>
        </is>
      </c>
      <c r="B21" s="15" t="inlineStr">
        <is>
          <t>string</t>
        </is>
      </c>
      <c r="C21" s="15" t="inlineStr">
        <is>
          <t>最后修改时间(yyyy-MM-dd HH:mm:ss)</t>
        </is>
      </c>
      <c r="D21" s="15" t="n"/>
      <c r="E21" s="15" t="n"/>
      <c r="F21" s="15" t="n"/>
      <c r="G21" s="15" t="n"/>
    </row>
  </sheetData>
  <mergeCells count="1">
    <mergeCell ref="C1:G2"/>
  </mergeCells>
  <pageMargins bottom="1" footer="0.5" header="0.5" left="0.75" right="0.75" top="1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dws_move_car_dd_f</t>
        </is>
      </c>
      <c r="C1" s="25" t="n"/>
      <c r="D1" s="15" t="n"/>
      <c r="E1" s="15" t="n"/>
      <c r="F1" s="15" t="n"/>
      <c r="G1" s="15" t="n"/>
      <c r="H1" s="16">
        <f>HYPERLINK("#'目录'!E144", "返回")</f>
        <v/>
      </c>
    </row>
    <row customHeight="1" ht="16.5" r="2" s="17">
      <c r="A2" s="23" t="inlineStr">
        <is>
          <t>模型描述</t>
        </is>
      </c>
      <c r="B2" s="24" t="inlineStr">
        <is>
          <t>DWS移车事件表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镇街（原始表中的镇街）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电话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license</t>
        </is>
      </c>
      <c r="B27" s="15" t="inlineStr">
        <is>
          <t>string</t>
        </is>
      </c>
      <c r="C27" s="15" t="inlineStr">
        <is>
          <t>车牌号</t>
        </is>
      </c>
      <c r="D27" s="15" t="n"/>
      <c r="E27" s="15" t="n"/>
      <c r="F27" s="15" t="n"/>
      <c r="G27" s="15" t="n"/>
    </row>
    <row r="28">
      <c r="A28" s="15" t="inlineStr">
        <is>
          <t>create_time</t>
        </is>
      </c>
      <c r="B28" s="15" t="inlineStr">
        <is>
          <t>string</t>
        </is>
      </c>
      <c r="C28" s="15" t="inlineStr">
        <is>
          <t>创建时间</t>
        </is>
      </c>
      <c r="D28" s="15" t="n"/>
      <c r="E28" s="15" t="n"/>
      <c r="F28" s="15" t="n"/>
      <c r="G28" s="15" t="n"/>
    </row>
    <row r="29">
      <c r="A29" s="15" t="inlineStr">
        <is>
          <t>update_time</t>
        </is>
      </c>
      <c r="B29" s="15" t="inlineStr">
        <is>
          <t>string</t>
        </is>
      </c>
      <c r="C29" s="15" t="inlineStr">
        <is>
          <t>最后修改时间</t>
        </is>
      </c>
      <c r="D29" s="15" t="n"/>
      <c r="E29" s="15" t="n"/>
      <c r="F29" s="15" t="n"/>
      <c r="G29" s="15" t="n"/>
    </row>
  </sheetData>
  <mergeCells count="1">
    <mergeCell ref="C1:G2"/>
  </mergeCells>
  <pageMargins bottom="1" footer="0.5" header="0.5" left="0.75" right="0.75" top="1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dws_woi_case_registration_dd_f</t>
        </is>
      </c>
      <c r="C1" s="25" t="n"/>
      <c r="D1" s="15" t="n"/>
      <c r="E1" s="15" t="n"/>
      <c r="F1" s="15" t="n"/>
      <c r="G1" s="15" t="n"/>
      <c r="H1" s="16">
        <f>HYPERLINK("#'目录'!E145", "返回")</f>
        <v/>
      </c>
    </row>
    <row customHeight="1" ht="16.5" r="2" s="17">
      <c r="A2" s="23" t="inlineStr">
        <is>
          <t>模型描述</t>
        </is>
      </c>
      <c r="B2" s="24" t="inlineStr">
        <is>
          <t>案件登记事件详情表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社会治理23大类(对应二级类)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风险类别(对应23大类)</t>
        </is>
      </c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inlineStr">
        <is>
          <t>一级类-二级类-三级类(新三级类关联键)</t>
        </is>
      </c>
      <c r="D19" s="15" t="n"/>
      <c r="E19" s="15" t="n"/>
      <c r="F19" s="15" t="n"/>
      <c r="G19" s="15" t="n"/>
    </row>
    <row r="20">
      <c r="A20" s="15" t="inlineStr">
        <is>
          <t>new_third_class</t>
        </is>
      </c>
      <c r="B20" s="15" t="inlineStr">
        <is>
          <t>string</t>
        </is>
      </c>
      <c r="C20" s="15" t="inlineStr">
        <is>
          <t>新三级类（保留原三级类，空值处理为其他）</t>
        </is>
      </c>
      <c r="D20" s="15" t="n"/>
      <c r="E20" s="15" t="n"/>
      <c r="F20" s="15" t="n"/>
      <c r="G20" s="15" t="n"/>
    </row>
    <row r="21">
      <c r="A21" s="15" t="inlineStr">
        <is>
          <t>is_new_event</t>
        </is>
      </c>
      <c r="B21" s="15" t="inlineStr">
        <is>
          <t>string</t>
        </is>
      </c>
      <c r="C21" s="15" t="inlineStr">
        <is>
          <t>是否是新增事项，0否，1是</t>
        </is>
      </c>
      <c r="D21" s="15" t="n"/>
      <c r="E21" s="15" t="n"/>
      <c r="F21" s="15" t="n"/>
      <c r="G21" s="15" t="n"/>
    </row>
    <row r="22">
      <c r="A22" s="15" t="inlineStr">
        <is>
          <t>eventclass_earliest_create_time</t>
        </is>
      </c>
      <c r="B22" s="15" t="inlineStr">
        <is>
          <t>string</t>
        </is>
      </c>
      <c r="C22" s="15" t="inlineStr">
        <is>
          <t>事件最早出现时间（特指新三级类最早出现的时间）</t>
        </is>
      </c>
      <c r="D22" s="15" t="n"/>
      <c r="E22" s="15" t="n"/>
      <c r="F22" s="15" t="n"/>
      <c r="G22" s="15" t="n"/>
    </row>
    <row r="23">
      <c r="A23" s="15" t="inlineStr">
        <is>
          <t>description</t>
        </is>
      </c>
      <c r="B23" s="15" t="inlineStr">
        <is>
          <t>string</t>
        </is>
      </c>
      <c r="C23" s="15" t="inlineStr">
        <is>
          <t>事件描述</t>
        </is>
      </c>
      <c r="D23" s="15" t="n"/>
      <c r="E23" s="15" t="n"/>
      <c r="F23" s="15" t="n"/>
      <c r="G23" s="15" t="n"/>
    </row>
    <row r="24">
      <c r="A24" s="15" t="inlineStr">
        <is>
          <t>event_grade</t>
        </is>
      </c>
      <c r="B24" s="15" t="inlineStr">
        <is>
          <t>string</t>
        </is>
      </c>
      <c r="C24" s="15" t="inlineStr">
        <is>
          <t>事件等级（非预警等级）</t>
        </is>
      </c>
      <c r="D24" s="15" t="n"/>
      <c r="E24" s="15" t="n"/>
      <c r="F24" s="15" t="n"/>
      <c r="G24" s="15" t="n"/>
    </row>
    <row r="25">
      <c r="A25" s="15" t="inlineStr">
        <is>
          <t>caller_id</t>
        </is>
      </c>
      <c r="B25" s="15" t="inlineStr">
        <is>
          <t>string</t>
        </is>
      </c>
      <c r="C25" s="15" t="inlineStr">
        <is>
          <t>来电人id</t>
        </is>
      </c>
      <c r="D25" s="15" t="n"/>
      <c r="E25" s="15" t="n"/>
      <c r="F25" s="15" t="n"/>
      <c r="G25" s="15" t="n"/>
    </row>
    <row r="26">
      <c r="A26" s="15" t="inlineStr">
        <is>
          <t>caller_grade</t>
        </is>
      </c>
      <c r="B26" s="15" t="inlineStr">
        <is>
          <t>string</t>
        </is>
      </c>
      <c r="C26" s="15" t="inlineStr">
        <is>
          <t>是否为特殊人群（0表示非特殊人群，1表示正向人物，2表示黑名单）</t>
        </is>
      </c>
      <c r="D26" s="15" t="n"/>
      <c r="E26" s="15" t="n"/>
      <c r="F26" s="15" t="n"/>
      <c r="G26" s="15" t="n"/>
    </row>
    <row r="27">
      <c r="A27" s="15" t="inlineStr">
        <is>
          <t>caller_number</t>
        </is>
      </c>
      <c r="B27" s="15" t="inlineStr">
        <is>
          <t>string</t>
        </is>
      </c>
      <c r="C27" s="15" t="inlineStr">
        <is>
          <t>来电号码</t>
        </is>
      </c>
      <c r="D27" s="15" t="n"/>
      <c r="E27" s="15" t="n"/>
      <c r="F27" s="15" t="n"/>
      <c r="G27" s="15" t="n"/>
    </row>
    <row r="28">
      <c r="A28" s="15" t="inlineStr">
        <is>
          <t>result</t>
        </is>
      </c>
      <c r="B28" s="15" t="inlineStr">
        <is>
          <t>string</t>
        </is>
      </c>
      <c r="C28" s="15" t="inlineStr">
        <is>
          <t>处理结果</t>
        </is>
      </c>
      <c r="D28" s="15" t="n"/>
      <c r="E28" s="15" t="n"/>
      <c r="F28" s="15" t="n"/>
      <c r="G28" s="15" t="n"/>
    </row>
    <row r="29">
      <c r="A29" s="15" t="inlineStr">
        <is>
          <t>department</t>
        </is>
      </c>
      <c r="B29" s="15" t="inlineStr">
        <is>
          <t>string</t>
        </is>
      </c>
      <c r="C29" s="15" t="inlineStr">
        <is>
          <t>处理部门</t>
        </is>
      </c>
      <c r="D29" s="15" t="n"/>
      <c r="E29" s="15" t="n"/>
      <c r="F29" s="15" t="n"/>
      <c r="G29" s="15" t="n"/>
    </row>
    <row r="30">
      <c r="A30" s="15" t="inlineStr">
        <is>
          <t>first_class_dept_name</t>
        </is>
      </c>
      <c r="B30" s="15" t="inlineStr">
        <is>
          <t>string</t>
        </is>
      </c>
      <c r="C30" s="15" t="inlineStr">
        <is>
          <t>一级部门名称（映射所得）</t>
        </is>
      </c>
      <c r="D30" s="15" t="n"/>
      <c r="E30" s="15" t="n"/>
      <c r="F30" s="15" t="n"/>
      <c r="G30" s="15" t="n"/>
    </row>
    <row r="31">
      <c r="A31" s="15" t="inlineStr">
        <is>
          <t>first_class_dept_class</t>
        </is>
      </c>
      <c r="B31" s="15" t="inlineStr">
        <is>
          <t>string</t>
        </is>
      </c>
      <c r="C31" s="15" t="inlineStr">
        <is>
          <t>一级部门类别（映射所得）</t>
        </is>
      </c>
      <c r="D31" s="15" t="n"/>
      <c r="E31" s="15" t="n"/>
      <c r="F31" s="15" t="n"/>
      <c r="G31" s="15" t="n"/>
    </row>
    <row r="32">
      <c r="A32" s="15" t="inlineStr">
        <is>
          <t>processing_time</t>
        </is>
      </c>
      <c r="B32" s="15" t="inlineStr">
        <is>
          <t>string</t>
        </is>
      </c>
      <c r="C32" s="15" t="inlineStr">
        <is>
          <t>处理时间</t>
        </is>
      </c>
      <c r="D32" s="15" t="n"/>
      <c r="E32" s="15" t="n"/>
      <c r="F32" s="15" t="n"/>
      <c r="G32" s="15" t="n"/>
    </row>
    <row r="33">
      <c r="A33" s="15" t="inlineStr">
        <is>
          <t>deal_span</t>
        </is>
      </c>
      <c r="B33" s="15" t="inlineStr">
        <is>
          <t>string</t>
        </is>
      </c>
      <c r="C33" s="15" t="inlineStr">
        <is>
          <t>处置时长</t>
        </is>
      </c>
      <c r="D33" s="15" t="n"/>
      <c r="E33" s="15" t="n"/>
      <c r="F33" s="15" t="n"/>
      <c r="G33" s="15" t="n"/>
    </row>
    <row r="34">
      <c r="A34" s="15" t="inlineStr">
        <is>
          <t>repeat_parent_id</t>
        </is>
      </c>
      <c r="B34" s="15" t="inlineStr">
        <is>
          <t>string</t>
        </is>
      </c>
      <c r="C34" s="15" t="inlineStr">
        <is>
          <t>重复件 主事件id（若为主事件则为root）</t>
        </is>
      </c>
      <c r="D34" s="15" t="n"/>
      <c r="E34" s="15" t="n"/>
      <c r="F34" s="15" t="n"/>
      <c r="G34" s="15" t="n"/>
    </row>
    <row r="35">
      <c r="A35" s="15" t="inlineStr">
        <is>
          <t>repeat_times</t>
        </is>
      </c>
      <c r="B35" s="15" t="inlineStr">
        <is>
          <t>string</t>
        </is>
      </c>
      <c r="C35" s="15" t="inlineStr">
        <is>
          <t>重复次数</t>
        </is>
      </c>
      <c r="D35" s="15" t="n"/>
      <c r="E35" s="15" t="n"/>
      <c r="F35" s="15" t="n"/>
      <c r="G35" s="15" t="n"/>
    </row>
    <row r="36">
      <c r="A36" s="15" t="inlineStr">
        <is>
          <t>event_status</t>
        </is>
      </c>
      <c r="B36" s="15" t="inlineStr">
        <is>
          <t>string</t>
        </is>
      </c>
      <c r="C36" s="15" t="inlineStr">
        <is>
          <t>案件状态</t>
        </is>
      </c>
      <c r="D36" s="15" t="n"/>
      <c r="E36" s="15" t="n"/>
      <c r="F36" s="15" t="n"/>
      <c r="G36" s="15" t="n"/>
    </row>
    <row r="37">
      <c r="A37" s="15" t="inlineStr">
        <is>
          <t>event_status_map</t>
        </is>
      </c>
      <c r="B37" s="15" t="inlineStr">
        <is>
          <t>string</t>
        </is>
      </c>
      <c r="C37" s="15" t="inlineStr">
        <is>
          <t>案件状态</t>
        </is>
      </c>
      <c r="D37" s="15" t="n"/>
      <c r="E37" s="15" t="n"/>
      <c r="F37" s="15" t="n"/>
      <c r="G37" s="15" t="n"/>
    </row>
    <row r="38">
      <c r="A38" s="15" t="inlineStr">
        <is>
          <t>street</t>
        </is>
      </c>
      <c r="B38" s="15" t="inlineStr">
        <is>
          <t>string</t>
        </is>
      </c>
      <c r="C38" s="15" t="inlineStr">
        <is>
          <t>镇街</t>
        </is>
      </c>
      <c r="D38" s="15" t="n"/>
      <c r="E38" s="15" t="n"/>
      <c r="F38" s="15" t="n"/>
      <c r="G38" s="15" t="n"/>
    </row>
    <row r="39">
      <c r="A39" s="15" t="inlineStr">
        <is>
          <t>community</t>
        </is>
      </c>
      <c r="B39" s="15" t="inlineStr">
        <is>
          <t>string</t>
        </is>
      </c>
      <c r="C39" s="15" t="inlineStr">
        <is>
          <t>社区</t>
        </is>
      </c>
      <c r="D39" s="15" t="n"/>
      <c r="E39" s="15" t="n"/>
      <c r="F39" s="15" t="n"/>
      <c r="G39" s="15" t="n"/>
    </row>
    <row r="40">
      <c r="A40" s="15" t="inlineStr">
        <is>
          <t>number_of_distributions</t>
        </is>
      </c>
      <c r="B40" s="15" t="inlineStr">
        <is>
          <t>string</t>
        </is>
      </c>
      <c r="C40" s="15" t="inlineStr">
        <is>
          <t>派发次数</t>
        </is>
      </c>
      <c r="D40" s="15" t="n"/>
      <c r="E40" s="15" t="n"/>
      <c r="F40" s="15" t="n"/>
      <c r="G40" s="15" t="n"/>
    </row>
    <row r="41">
      <c r="A41" s="15" t="inlineStr">
        <is>
          <t>address</t>
        </is>
      </c>
      <c r="B41" s="15" t="inlineStr">
        <is>
          <t>string</t>
        </is>
      </c>
      <c r="C41" s="15" t="inlineStr">
        <is>
          <t>地址</t>
        </is>
      </c>
      <c r="D41" s="15" t="n"/>
      <c r="E41" s="15" t="n"/>
      <c r="F41" s="15" t="n"/>
      <c r="G41" s="15" t="n"/>
    </row>
    <row r="42">
      <c r="A42" s="15" t="inlineStr">
        <is>
          <t>location_xy</t>
        </is>
      </c>
      <c r="B42" s="15" t="inlineStr">
        <is>
          <t>string</t>
        </is>
      </c>
      <c r="C42" s="15" t="inlineStr">
        <is>
          <t>经纬度</t>
        </is>
      </c>
      <c r="D42" s="15" t="n"/>
      <c r="E42" s="15" t="n"/>
      <c r="F42" s="15" t="n"/>
      <c r="G42" s="15" t="n"/>
    </row>
    <row r="43">
      <c r="A43" s="15" t="inlineStr">
        <is>
          <t>involve_person_num</t>
        </is>
      </c>
      <c r="B43" s="15" t="inlineStr">
        <is>
          <t>string</t>
        </is>
      </c>
      <c r="C43" s="15" t="inlineStr">
        <is>
          <t>涉及人数</t>
        </is>
      </c>
      <c r="D43" s="15" t="n"/>
      <c r="E43" s="15" t="n"/>
      <c r="F43" s="15" t="n"/>
      <c r="G43" s="15" t="n"/>
    </row>
    <row r="44">
      <c r="A44" s="15" t="inlineStr">
        <is>
          <t>retreat_num</t>
        </is>
      </c>
      <c r="B44" s="15" t="inlineStr">
        <is>
          <t>string</t>
        </is>
      </c>
      <c r="C44" s="15" t="inlineStr">
        <is>
          <t>退办次数</t>
        </is>
      </c>
      <c r="D44" s="15" t="n"/>
      <c r="E44" s="15" t="n"/>
      <c r="F44" s="15" t="n"/>
      <c r="G44" s="15" t="n"/>
    </row>
    <row r="45">
      <c r="A45" s="15" t="inlineStr">
        <is>
          <t>retreat_num_dept</t>
        </is>
      </c>
      <c r="B45" s="15" t="inlineStr">
        <is>
          <t>string</t>
        </is>
      </c>
      <c r="C45" s="15" t="inlineStr">
        <is>
          <t>部门退办次数</t>
        </is>
      </c>
      <c r="D45" s="15" t="n"/>
      <c r="E45" s="15" t="n"/>
      <c r="F45" s="15" t="n"/>
      <c r="G45" s="15" t="n"/>
    </row>
    <row r="46">
      <c r="A46" s="15" t="inlineStr">
        <is>
          <t>data_source</t>
        </is>
      </c>
      <c r="B46" s="15" t="inlineStr">
        <is>
          <t>string</t>
        </is>
      </c>
      <c r="C46" s="15" t="inlineStr">
        <is>
          <t>数据类型（信访网电）</t>
        </is>
      </c>
      <c r="D46" s="15" t="n"/>
      <c r="E46" s="15" t="n"/>
      <c r="F46" s="15" t="n"/>
      <c r="G46" s="15" t="n"/>
    </row>
    <row r="47">
      <c r="A47" s="15" t="inlineStr">
        <is>
          <t>create_time</t>
        </is>
      </c>
      <c r="B47" s="15" t="inlineStr">
        <is>
          <t>string</t>
        </is>
      </c>
      <c r="C47" s="15" t="inlineStr">
        <is>
          <t>创建时间</t>
        </is>
      </c>
      <c r="D47" s="15" t="n"/>
      <c r="E47" s="15" t="n"/>
      <c r="F47" s="15" t="n"/>
      <c r="G47" s="15" t="n"/>
    </row>
    <row r="48">
      <c r="A48" s="15" t="inlineStr">
        <is>
          <t>update_time</t>
        </is>
      </c>
      <c r="B48" s="15" t="inlineStr">
        <is>
          <t>string</t>
        </is>
      </c>
      <c r="C48" s="15" t="inlineStr">
        <is>
          <t>最后修改时间</t>
        </is>
      </c>
      <c r="D48" s="15" t="n"/>
      <c r="E48" s="15" t="n"/>
      <c r="F48" s="15" t="n"/>
      <c r="G48" s="15" t="n"/>
    </row>
  </sheetData>
  <mergeCells count="1">
    <mergeCell ref="C1:G2"/>
  </mergeCells>
  <pageMargins bottom="1" footer="0.5" header="0.5" left="0.75" right="0.75" top="1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dws_woi_four_platform_event_dd_f</t>
        </is>
      </c>
      <c r="C1" s="25" t="n"/>
      <c r="D1" s="15" t="n"/>
      <c r="E1" s="15" t="n"/>
      <c r="F1" s="15" t="n"/>
      <c r="G1" s="15" t="n"/>
      <c r="H1" s="16">
        <f>HYPERLINK("#'目录'!E146", "返回")</f>
        <v/>
      </c>
    </row>
    <row customHeight="1" ht="16.5" r="2" s="17">
      <c r="A2" s="23" t="inlineStr">
        <is>
          <t>模型描述</t>
        </is>
      </c>
      <c r="B2" s="24" t="inlineStr">
        <is>
          <t>多数据源事件汇总表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社会治理23大类(对应二级类)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风险类别(对应23大类)</t>
        </is>
      </c>
      <c r="D18" s="15" t="n"/>
      <c r="E18" s="15" t="n"/>
      <c r="F18" s="15" t="n"/>
      <c r="G18" s="15" t="n"/>
    </row>
    <row r="19">
      <c r="A19" s="15" t="inlineStr">
        <is>
          <t>new_third_class</t>
        </is>
      </c>
      <c r="B19" s="15" t="inlineStr">
        <is>
          <t>string</t>
        </is>
      </c>
      <c r="C19" s="15" t="inlineStr">
        <is>
          <t>新三级类（保留原三级类，空值处理为其他）</t>
        </is>
      </c>
      <c r="D19" s="15" t="n"/>
      <c r="E19" s="15" t="n"/>
      <c r="F19" s="15" t="n"/>
      <c r="G19" s="15" t="n"/>
    </row>
    <row r="20">
      <c r="A20" s="15" t="inlineStr">
        <is>
          <t>description</t>
        </is>
      </c>
      <c r="B20" s="15" t="inlineStr">
        <is>
          <t>string</t>
        </is>
      </c>
      <c r="C20" s="15" t="inlineStr">
        <is>
          <t>事件描述</t>
        </is>
      </c>
      <c r="D20" s="15" t="n"/>
      <c r="E20" s="15" t="n"/>
      <c r="F20" s="15" t="n"/>
      <c r="G20" s="15" t="n"/>
    </row>
    <row r="21">
      <c r="A21" s="15" t="inlineStr">
        <is>
          <t>caller_id</t>
        </is>
      </c>
      <c r="B21" s="15" t="inlineStr">
        <is>
          <t>string</t>
        </is>
      </c>
      <c r="C21" s="15" t="inlineStr">
        <is>
          <t>来电人id</t>
        </is>
      </c>
      <c r="D21" s="15" t="n"/>
      <c r="E21" s="15" t="n"/>
      <c r="F21" s="15" t="n"/>
      <c r="G21" s="15" t="n"/>
    </row>
    <row r="22">
      <c r="A22" s="15" t="inlineStr">
        <is>
          <t>caller_grade</t>
        </is>
      </c>
      <c r="B22" s="15" t="inlineStr">
        <is>
          <t>string</t>
        </is>
      </c>
      <c r="C22" s="15" t="inlineStr">
        <is>
          <t>是否为特殊人群（0表示非特殊人群，1表示正向人物，2表示黑名单）</t>
        </is>
      </c>
      <c r="D22" s="15" t="n"/>
      <c r="E22" s="15" t="n"/>
      <c r="F22" s="15" t="n"/>
      <c r="G22" s="15" t="n"/>
    </row>
    <row r="23">
      <c r="A23" s="15" t="inlineStr">
        <is>
          <t>caller_number</t>
        </is>
      </c>
      <c r="B23" s="15" t="inlineStr">
        <is>
          <t>string</t>
        </is>
      </c>
      <c r="C23" s="15" t="inlineStr">
        <is>
          <t>来电号码</t>
        </is>
      </c>
      <c r="D23" s="15" t="n"/>
      <c r="E23" s="15" t="n"/>
      <c r="F23" s="15" t="n"/>
      <c r="G23" s="15" t="n"/>
    </row>
    <row r="24">
      <c r="A24" s="15" t="inlineStr">
        <is>
          <t>result</t>
        </is>
      </c>
      <c r="B24" s="15" t="inlineStr">
        <is>
          <t>string</t>
        </is>
      </c>
      <c r="C24" s="15" t="inlineStr">
        <is>
          <t>处理结果</t>
        </is>
      </c>
      <c r="D24" s="15" t="n"/>
      <c r="E24" s="15" t="n"/>
      <c r="F24" s="15" t="n"/>
      <c r="G24" s="15" t="n"/>
    </row>
    <row r="25">
      <c r="A25" s="15" t="inlineStr">
        <is>
          <t>department</t>
        </is>
      </c>
      <c r="B25" s="15" t="inlineStr">
        <is>
          <t>string</t>
        </is>
      </c>
      <c r="C25" s="15" t="inlineStr">
        <is>
          <t>处理部门</t>
        </is>
      </c>
      <c r="D25" s="15" t="n"/>
      <c r="E25" s="15" t="n"/>
      <c r="F25" s="15" t="n"/>
      <c r="G25" s="15" t="n"/>
    </row>
    <row r="26">
      <c r="A26" s="15" t="inlineStr">
        <is>
          <t>processing_time</t>
        </is>
      </c>
      <c r="B26" s="15" t="inlineStr">
        <is>
          <t>string</t>
        </is>
      </c>
      <c r="C26" s="15" t="inlineStr">
        <is>
          <t>处理时间</t>
        </is>
      </c>
      <c r="D26" s="15" t="n"/>
      <c r="E26" s="15" t="n"/>
      <c r="F26" s="15" t="n"/>
      <c r="G26" s="15" t="n"/>
    </row>
    <row r="27">
      <c r="A27" s="15" t="inlineStr">
        <is>
          <t>repeat_parent_id</t>
        </is>
      </c>
      <c r="B27" s="15" t="inlineStr">
        <is>
          <t>string</t>
        </is>
      </c>
      <c r="C27" s="15" t="inlineStr">
        <is>
          <t>重复件 主事件id（若为主事件则为root）</t>
        </is>
      </c>
      <c r="D27" s="15" t="n"/>
      <c r="E27" s="15" t="n"/>
      <c r="F27" s="15" t="n"/>
      <c r="G27" s="15" t="n"/>
    </row>
    <row r="28">
      <c r="A28" s="15" t="inlineStr">
        <is>
          <t>repeat_times</t>
        </is>
      </c>
      <c r="B28" s="15" t="inlineStr">
        <is>
          <t>string</t>
        </is>
      </c>
      <c r="C28" s="15" t="inlineStr">
        <is>
          <t>重复次数</t>
        </is>
      </c>
      <c r="D28" s="15" t="n"/>
      <c r="E28" s="15" t="n"/>
      <c r="F28" s="15" t="n"/>
      <c r="G28" s="15" t="n"/>
    </row>
    <row r="29">
      <c r="A29" s="15" t="inlineStr">
        <is>
          <t>event_status</t>
        </is>
      </c>
      <c r="B29" s="15" t="inlineStr">
        <is>
          <t>string</t>
        </is>
      </c>
      <c r="C29" s="15" t="inlineStr">
        <is>
          <t>案件状态</t>
        </is>
      </c>
      <c r="D29" s="15" t="n"/>
      <c r="E29" s="15" t="n"/>
      <c r="F29" s="15" t="n"/>
      <c r="G29" s="15" t="n"/>
    </row>
    <row r="30">
      <c r="A30" s="15" t="inlineStr">
        <is>
          <t>event_status_map</t>
        </is>
      </c>
      <c r="B30" s="15" t="inlineStr">
        <is>
          <t>string</t>
        </is>
      </c>
      <c r="C30" s="15" t="inlineStr">
        <is>
          <t>案件状态（结案统一为‘已结案’）</t>
        </is>
      </c>
      <c r="D30" s="15" t="n"/>
      <c r="E30" s="15" t="n"/>
      <c r="F30" s="15" t="n"/>
      <c r="G30" s="15" t="n"/>
    </row>
    <row r="31">
      <c r="A31" s="15" t="inlineStr">
        <is>
          <t>street</t>
        </is>
      </c>
      <c r="B31" s="15" t="inlineStr">
        <is>
          <t>string</t>
        </is>
      </c>
      <c r="C31" s="15" t="inlineStr">
        <is>
          <t>镇街</t>
        </is>
      </c>
      <c r="D31" s="15" t="n"/>
      <c r="E31" s="15" t="n"/>
      <c r="F31" s="15" t="n"/>
      <c r="G31" s="15" t="n"/>
    </row>
    <row r="32">
      <c r="A32" s="15" t="inlineStr">
        <is>
          <t>community</t>
        </is>
      </c>
      <c r="B32" s="15" t="inlineStr">
        <is>
          <t>string</t>
        </is>
      </c>
      <c r="C32" s="15" t="inlineStr">
        <is>
          <t>社区</t>
        </is>
      </c>
      <c r="D32" s="15" t="n"/>
      <c r="E32" s="15" t="n"/>
      <c r="F32" s="15" t="n"/>
      <c r="G32" s="15" t="n"/>
    </row>
    <row r="33">
      <c r="A33" s="15" t="inlineStr">
        <is>
          <t>number_of_distributions</t>
        </is>
      </c>
      <c r="B33" s="15" t="inlineStr">
        <is>
          <t>string</t>
        </is>
      </c>
      <c r="C33" s="15" t="inlineStr">
        <is>
          <t>派发次数</t>
        </is>
      </c>
      <c r="D33" s="15" t="n"/>
      <c r="E33" s="15" t="n"/>
      <c r="F33" s="15" t="n"/>
      <c r="G33" s="15" t="n"/>
    </row>
    <row r="34">
      <c r="A34" s="15" t="inlineStr">
        <is>
          <t>address</t>
        </is>
      </c>
      <c r="B34" s="15" t="inlineStr">
        <is>
          <t>string</t>
        </is>
      </c>
      <c r="C34" s="15" t="inlineStr">
        <is>
          <t>地址</t>
        </is>
      </c>
      <c r="D34" s="15" t="n"/>
      <c r="E34" s="15" t="n"/>
      <c r="F34" s="15" t="n"/>
      <c r="G34" s="15" t="n"/>
    </row>
    <row r="35">
      <c r="A35" s="15" t="inlineStr">
        <is>
          <t>location_xy</t>
        </is>
      </c>
      <c r="B35" s="15" t="inlineStr">
        <is>
          <t>string</t>
        </is>
      </c>
      <c r="C35" s="15" t="inlineStr">
        <is>
          <t>经纬度</t>
        </is>
      </c>
      <c r="D35" s="15" t="n"/>
      <c r="E35" s="15" t="n"/>
      <c r="F35" s="15" t="n"/>
      <c r="G35" s="15" t="n"/>
    </row>
    <row r="36">
      <c r="A36" s="15" t="inlineStr">
        <is>
          <t>involve_person_num</t>
        </is>
      </c>
      <c r="B36" s="15" t="inlineStr">
        <is>
          <t>string</t>
        </is>
      </c>
      <c r="C36" s="15" t="inlineStr">
        <is>
          <t>涉及人数</t>
        </is>
      </c>
      <c r="D36" s="15" t="n"/>
      <c r="E36" s="15" t="n"/>
      <c r="F36" s="15" t="n"/>
      <c r="G36" s="15" t="n"/>
    </row>
    <row r="37">
      <c r="A37" s="15" t="inlineStr">
        <is>
          <t>retreat_num</t>
        </is>
      </c>
      <c r="B37" s="15" t="inlineStr">
        <is>
          <t>string</t>
        </is>
      </c>
      <c r="C37" s="15" t="inlineStr">
        <is>
          <t>退办次数</t>
        </is>
      </c>
      <c r="D37" s="15" t="n"/>
      <c r="E37" s="15" t="n"/>
      <c r="F37" s="15" t="n"/>
      <c r="G37" s="15" t="n"/>
    </row>
    <row r="38">
      <c r="A38" s="15" t="inlineStr">
        <is>
          <t>retreat_num_dept</t>
        </is>
      </c>
      <c r="B38" s="15" t="inlineStr">
        <is>
          <t>string</t>
        </is>
      </c>
      <c r="C38" s="15" t="inlineStr">
        <is>
          <t>部门退办次数</t>
        </is>
      </c>
      <c r="D38" s="15" t="n"/>
      <c r="E38" s="15" t="n"/>
      <c r="F38" s="15" t="n"/>
      <c r="G38" s="15" t="n"/>
    </row>
    <row r="39">
      <c r="A39" s="15" t="inlineStr">
        <is>
          <t>data_source</t>
        </is>
      </c>
      <c r="B39" s="15" t="inlineStr">
        <is>
          <t>string</t>
        </is>
      </c>
      <c r="C39" s="15" t="inlineStr">
        <is>
          <t>数据类型（信访网电）</t>
        </is>
      </c>
      <c r="D39" s="15" t="n"/>
      <c r="E39" s="15" t="n"/>
      <c r="F39" s="15" t="n"/>
      <c r="G39" s="15" t="n"/>
    </row>
    <row r="40">
      <c r="A40" s="15" t="inlineStr">
        <is>
          <t>regist_dept</t>
        </is>
      </c>
      <c r="B40" s="15" t="inlineStr">
        <is>
          <t>string</t>
        </is>
      </c>
      <c r="C40" s="15" t="inlineStr">
        <is>
          <t>登记单位</t>
        </is>
      </c>
      <c r="D40" s="15" t="n"/>
      <c r="E40" s="15" t="n"/>
      <c r="F40" s="15" t="n"/>
      <c r="G40" s="15" t="n"/>
    </row>
    <row r="41">
      <c r="A41" s="15" t="inlineStr">
        <is>
          <t>is_first_event</t>
        </is>
      </c>
      <c r="B41" s="15" t="inlineStr">
        <is>
          <t>string</t>
        </is>
      </c>
      <c r="C41" s="15" t="inlineStr">
        <is>
          <t>省信访有值、其他事件源置为null</t>
        </is>
      </c>
      <c r="D41" s="15" t="n"/>
      <c r="E41" s="15" t="n"/>
      <c r="F41" s="15" t="n"/>
      <c r="G41" s="15" t="n"/>
    </row>
    <row r="42">
      <c r="A42" s="15" t="inlineStr">
        <is>
          <t>is_assign_event</t>
        </is>
      </c>
      <c r="B42" s="15" t="inlineStr">
        <is>
          <t>string</t>
        </is>
      </c>
      <c r="C42" s="15" t="inlineStr">
        <is>
          <t>省信访有值、其他事件源置为null</t>
        </is>
      </c>
      <c r="D42" s="15" t="n"/>
      <c r="E42" s="15" t="n"/>
      <c r="F42" s="15" t="n"/>
      <c r="G42" s="15" t="n"/>
    </row>
    <row r="43">
      <c r="A43" s="15" t="inlineStr">
        <is>
          <t>is_supervise_event</t>
        </is>
      </c>
      <c r="B43" s="15" t="inlineStr">
        <is>
          <t>string</t>
        </is>
      </c>
      <c r="C43" s="15" t="inlineStr">
        <is>
          <t>省信访有值、其他事件源置为null</t>
        </is>
      </c>
      <c r="D43" s="15" t="n"/>
      <c r="E43" s="15" t="n"/>
      <c r="F43" s="15" t="n"/>
      <c r="G43" s="15" t="n"/>
    </row>
    <row r="44">
      <c r="A44" s="15" t="inlineStr">
        <is>
          <t>create_time</t>
        </is>
      </c>
      <c r="B44" s="15" t="inlineStr">
        <is>
          <t>string</t>
        </is>
      </c>
      <c r="C44" s="15" t="inlineStr">
        <is>
          <t>创建时间</t>
        </is>
      </c>
      <c r="D44" s="15" t="n"/>
      <c r="E44" s="15" t="n"/>
      <c r="F44" s="15" t="n"/>
      <c r="G44" s="15" t="n"/>
    </row>
    <row r="45">
      <c r="A45" s="15" t="inlineStr">
        <is>
          <t>update_time</t>
        </is>
      </c>
      <c r="B45" s="15" t="inlineStr">
        <is>
          <t>string</t>
        </is>
      </c>
      <c r="C45" s="15" t="inlineStr">
        <is>
          <t>最后修改时间</t>
        </is>
      </c>
      <c r="D45" s="15" t="n"/>
      <c r="E45" s="15" t="n"/>
      <c r="F45" s="15" t="n"/>
      <c r="G45" s="15" t="n"/>
    </row>
  </sheetData>
  <mergeCells count="1">
    <mergeCell ref="C1:G2"/>
  </mergeCells>
  <pageMargins bottom="1" footer="0.5" header="0.5" left="0.75" right="0.75" top="1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dws_woi_four_platform_event_dd_f_add</t>
        </is>
      </c>
      <c r="C1" s="25" t="n"/>
      <c r="D1" s="15" t="n"/>
      <c r="E1" s="15" t="n"/>
      <c r="F1" s="15" t="n"/>
      <c r="G1" s="15" t="n"/>
      <c r="H1" s="16">
        <f>HYPERLINK("#'目录'!E147", "返回")</f>
        <v/>
      </c>
    </row>
    <row customHeight="1" ht="16.5" r="2" s="17">
      <c r="A2" s="23" t="inlineStr">
        <is>
          <t>模型描述</t>
        </is>
      </c>
      <c r="B2" s="24" t="inlineStr">
        <is>
          <t>多数据源事件汇总表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社会治理23大类(对应二级类)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风险类别(对应23大类)</t>
        </is>
      </c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inlineStr">
        <is>
          <t>一级类-二级类-三级类(新三级类关联键)</t>
        </is>
      </c>
      <c r="D19" s="15" t="n"/>
      <c r="E19" s="15" t="n"/>
      <c r="F19" s="15" t="n"/>
      <c r="G19" s="15" t="n"/>
    </row>
    <row r="20">
      <c r="A20" s="15" t="inlineStr">
        <is>
          <t>new_third_class</t>
        </is>
      </c>
      <c r="B20" s="15" t="inlineStr">
        <is>
          <t>string</t>
        </is>
      </c>
      <c r="C20" s="15" t="inlineStr">
        <is>
          <t>新三级类（保留原三级类，空值处理为其他）</t>
        </is>
      </c>
      <c r="D20" s="15" t="n"/>
      <c r="E20" s="15" t="n"/>
      <c r="F20" s="15" t="n"/>
      <c r="G20" s="15" t="n"/>
    </row>
    <row r="21">
      <c r="A21" s="15" t="inlineStr">
        <is>
          <t>is_new_event</t>
        </is>
      </c>
      <c r="B21" s="15" t="inlineStr">
        <is>
          <t>string</t>
        </is>
      </c>
      <c r="C21" s="15" t="inlineStr">
        <is>
          <t>是否是新增事项，0否，1是</t>
        </is>
      </c>
      <c r="D21" s="15" t="n"/>
      <c r="E21" s="15" t="n"/>
      <c r="F21" s="15" t="n"/>
      <c r="G21" s="15" t="n"/>
    </row>
    <row r="22">
      <c r="A22" s="15" t="inlineStr">
        <is>
          <t>eventclass_earliest_create_time</t>
        </is>
      </c>
      <c r="B22" s="15" t="inlineStr">
        <is>
          <t>string</t>
        </is>
      </c>
      <c r="C22" s="15" t="inlineStr">
        <is>
          <t>事件最早出现时间（特指新三级类最早出现的时间）</t>
        </is>
      </c>
      <c r="D22" s="15" t="n"/>
      <c r="E22" s="15" t="n"/>
      <c r="F22" s="15" t="n"/>
      <c r="G22" s="15" t="n"/>
    </row>
    <row r="23">
      <c r="A23" s="15" t="inlineStr">
        <is>
          <t>description</t>
        </is>
      </c>
      <c r="B23" s="15" t="inlineStr">
        <is>
          <t>string</t>
        </is>
      </c>
      <c r="C23" s="15" t="inlineStr">
        <is>
          <t>事件描述</t>
        </is>
      </c>
      <c r="D23" s="15" t="n"/>
      <c r="E23" s="15" t="n"/>
      <c r="F23" s="15" t="n"/>
      <c r="G23" s="15" t="n"/>
    </row>
    <row r="24">
      <c r="A24" s="15" t="inlineStr">
        <is>
          <t>event_grade</t>
        </is>
      </c>
      <c r="B24" s="15" t="inlineStr">
        <is>
          <t>string</t>
        </is>
      </c>
      <c r="C24" s="15" t="inlineStr">
        <is>
          <t>事件等级（非预警等级）</t>
        </is>
      </c>
      <c r="D24" s="15" t="n"/>
      <c r="E24" s="15" t="n"/>
      <c r="F24" s="15" t="n"/>
      <c r="G24" s="15" t="n"/>
    </row>
    <row r="25">
      <c r="A25" s="15" t="inlineStr">
        <is>
          <t>caller_id</t>
        </is>
      </c>
      <c r="B25" s="15" t="inlineStr">
        <is>
          <t>string</t>
        </is>
      </c>
      <c r="C25" s="15" t="inlineStr">
        <is>
          <t>来电人id</t>
        </is>
      </c>
      <c r="D25" s="15" t="n"/>
      <c r="E25" s="15" t="n"/>
      <c r="F25" s="15" t="n"/>
      <c r="G25" s="15" t="n"/>
    </row>
    <row r="26">
      <c r="A26" s="15" t="inlineStr">
        <is>
          <t>caller_grade</t>
        </is>
      </c>
      <c r="B26" s="15" t="inlineStr">
        <is>
          <t>string</t>
        </is>
      </c>
      <c r="C26" s="15" t="inlineStr">
        <is>
          <t>是否为特殊人群（0表示非特殊人群，1表示正向人物，2表示黑名单）</t>
        </is>
      </c>
      <c r="D26" s="15" t="n"/>
      <c r="E26" s="15" t="n"/>
      <c r="F26" s="15" t="n"/>
      <c r="G26" s="15" t="n"/>
    </row>
    <row r="27">
      <c r="A27" s="15" t="inlineStr">
        <is>
          <t>caller_number</t>
        </is>
      </c>
      <c r="B27" s="15" t="inlineStr">
        <is>
          <t>string</t>
        </is>
      </c>
      <c r="C27" s="15" t="inlineStr">
        <is>
          <t>来电号码</t>
        </is>
      </c>
      <c r="D27" s="15" t="n"/>
      <c r="E27" s="15" t="n"/>
      <c r="F27" s="15" t="n"/>
      <c r="G27" s="15" t="n"/>
    </row>
    <row r="28">
      <c r="A28" s="15" t="inlineStr">
        <is>
          <t>result</t>
        </is>
      </c>
      <c r="B28" s="15" t="inlineStr">
        <is>
          <t>string</t>
        </is>
      </c>
      <c r="C28" s="15" t="inlineStr">
        <is>
          <t>处理结果</t>
        </is>
      </c>
      <c r="D28" s="15" t="n"/>
      <c r="E28" s="15" t="n"/>
      <c r="F28" s="15" t="n"/>
      <c r="G28" s="15" t="n"/>
    </row>
    <row r="29">
      <c r="A29" s="15" t="inlineStr">
        <is>
          <t>department</t>
        </is>
      </c>
      <c r="B29" s="15" t="inlineStr">
        <is>
          <t>string</t>
        </is>
      </c>
      <c r="C29" s="15" t="inlineStr">
        <is>
          <t>处理部门</t>
        </is>
      </c>
      <c r="D29" s="15" t="n"/>
      <c r="E29" s="15" t="n"/>
      <c r="F29" s="15" t="n"/>
      <c r="G29" s="15" t="n"/>
    </row>
    <row r="30">
      <c r="A30" s="15" t="inlineStr">
        <is>
          <t>first_class_dept_name</t>
        </is>
      </c>
      <c r="B30" s="15" t="inlineStr">
        <is>
          <t>string</t>
        </is>
      </c>
      <c r="C30" s="15" t="inlineStr">
        <is>
          <t>一级部门名称（映射所得）</t>
        </is>
      </c>
      <c r="D30" s="15" t="n"/>
      <c r="E30" s="15" t="n"/>
      <c r="F30" s="15" t="n"/>
      <c r="G30" s="15" t="n"/>
    </row>
    <row r="31">
      <c r="A31" s="15" t="inlineStr">
        <is>
          <t>first_class_dept_class</t>
        </is>
      </c>
      <c r="B31" s="15" t="inlineStr">
        <is>
          <t>string</t>
        </is>
      </c>
      <c r="C31" s="15" t="inlineStr">
        <is>
          <t>一级部门类别（映射所得）</t>
        </is>
      </c>
      <c r="D31" s="15" t="n"/>
      <c r="E31" s="15" t="n"/>
      <c r="F31" s="15" t="n"/>
      <c r="G31" s="15" t="n"/>
    </row>
    <row r="32">
      <c r="A32" s="15" t="inlineStr">
        <is>
          <t>processing_time</t>
        </is>
      </c>
      <c r="B32" s="15" t="inlineStr">
        <is>
          <t>string</t>
        </is>
      </c>
      <c r="C32" s="15" t="inlineStr">
        <is>
          <t>处理时间</t>
        </is>
      </c>
      <c r="D32" s="15" t="n"/>
      <c r="E32" s="15" t="n"/>
      <c r="F32" s="15" t="n"/>
      <c r="G32" s="15" t="n"/>
    </row>
    <row r="33">
      <c r="A33" s="15" t="inlineStr">
        <is>
          <t>deal_span</t>
        </is>
      </c>
      <c r="B33" s="15" t="inlineStr">
        <is>
          <t>string</t>
        </is>
      </c>
      <c r="C33" s="15" t="inlineStr">
        <is>
          <t>处置时长</t>
        </is>
      </c>
      <c r="D33" s="15" t="n"/>
      <c r="E33" s="15" t="n"/>
      <c r="F33" s="15" t="n"/>
      <c r="G33" s="15" t="n"/>
    </row>
    <row r="34">
      <c r="A34" s="15" t="inlineStr">
        <is>
          <t>repeat_parent_id</t>
        </is>
      </c>
      <c r="B34" s="15" t="inlineStr">
        <is>
          <t>string</t>
        </is>
      </c>
      <c r="C34" s="15" t="inlineStr">
        <is>
          <t>重复件 主事件id（若为主事件则为root）</t>
        </is>
      </c>
      <c r="D34" s="15" t="n"/>
      <c r="E34" s="15" t="n"/>
      <c r="F34" s="15" t="n"/>
      <c r="G34" s="15" t="n"/>
    </row>
    <row r="35">
      <c r="A35" s="15" t="inlineStr">
        <is>
          <t>repeat_times</t>
        </is>
      </c>
      <c r="B35" s="15" t="inlineStr">
        <is>
          <t>string</t>
        </is>
      </c>
      <c r="C35" s="15" t="inlineStr">
        <is>
          <t>重复次数</t>
        </is>
      </c>
      <c r="D35" s="15" t="n"/>
      <c r="E35" s="15" t="n"/>
      <c r="F35" s="15" t="n"/>
      <c r="G35" s="15" t="n"/>
    </row>
    <row r="36">
      <c r="A36" s="15" t="inlineStr">
        <is>
          <t>event_status</t>
        </is>
      </c>
      <c r="B36" s="15" t="inlineStr">
        <is>
          <t>string</t>
        </is>
      </c>
      <c r="C36" s="15" t="inlineStr">
        <is>
          <t>案件状态</t>
        </is>
      </c>
      <c r="D36" s="15" t="n"/>
      <c r="E36" s="15" t="n"/>
      <c r="F36" s="15" t="n"/>
      <c r="G36" s="15" t="n"/>
    </row>
    <row r="37">
      <c r="A37" s="15" t="inlineStr">
        <is>
          <t>event_status_map</t>
        </is>
      </c>
      <c r="B37" s="15" t="inlineStr">
        <is>
          <t>string</t>
        </is>
      </c>
      <c r="C37" s="15" t="inlineStr">
        <is>
          <t>案件状态（结案统一为‘已结案’）</t>
        </is>
      </c>
      <c r="D37" s="15" t="n"/>
      <c r="E37" s="15" t="n"/>
      <c r="F37" s="15" t="n"/>
      <c r="G37" s="15" t="n"/>
    </row>
    <row r="38">
      <c r="A38" s="15" t="inlineStr">
        <is>
          <t>street</t>
        </is>
      </c>
      <c r="B38" s="15" t="inlineStr">
        <is>
          <t>string</t>
        </is>
      </c>
      <c r="C38" s="15" t="inlineStr">
        <is>
          <t>镇街</t>
        </is>
      </c>
      <c r="D38" s="15" t="n"/>
      <c r="E38" s="15" t="n"/>
      <c r="F38" s="15" t="n"/>
      <c r="G38" s="15" t="n"/>
    </row>
    <row r="39">
      <c r="A39" s="15" t="inlineStr">
        <is>
          <t>community</t>
        </is>
      </c>
      <c r="B39" s="15" t="inlineStr">
        <is>
          <t>string</t>
        </is>
      </c>
      <c r="C39" s="15" t="inlineStr">
        <is>
          <t>社区</t>
        </is>
      </c>
      <c r="D39" s="15" t="n"/>
      <c r="E39" s="15" t="n"/>
      <c r="F39" s="15" t="n"/>
      <c r="G39" s="15" t="n"/>
    </row>
    <row r="40">
      <c r="A40" s="15" t="inlineStr">
        <is>
          <t>number_of_distributions</t>
        </is>
      </c>
      <c r="B40" s="15" t="inlineStr">
        <is>
          <t>string</t>
        </is>
      </c>
      <c r="C40" s="15" t="inlineStr">
        <is>
          <t>派发次数</t>
        </is>
      </c>
      <c r="D40" s="15" t="n"/>
      <c r="E40" s="15" t="n"/>
      <c r="F40" s="15" t="n"/>
      <c r="G40" s="15" t="n"/>
    </row>
    <row r="41">
      <c r="A41" s="15" t="inlineStr">
        <is>
          <t>address</t>
        </is>
      </c>
      <c r="B41" s="15" t="inlineStr">
        <is>
          <t>string</t>
        </is>
      </c>
      <c r="C41" s="15" t="inlineStr">
        <is>
          <t>地址</t>
        </is>
      </c>
      <c r="D41" s="15" t="n"/>
      <c r="E41" s="15" t="n"/>
      <c r="F41" s="15" t="n"/>
      <c r="G41" s="15" t="n"/>
    </row>
    <row r="42">
      <c r="A42" s="15" t="inlineStr">
        <is>
          <t>location_xy</t>
        </is>
      </c>
      <c r="B42" s="15" t="inlineStr">
        <is>
          <t>string</t>
        </is>
      </c>
      <c r="C42" s="15" t="inlineStr">
        <is>
          <t>经纬度</t>
        </is>
      </c>
      <c r="D42" s="15" t="n"/>
      <c r="E42" s="15" t="n"/>
      <c r="F42" s="15" t="n"/>
      <c r="G42" s="15" t="n"/>
    </row>
    <row r="43">
      <c r="A43" s="15" t="inlineStr">
        <is>
          <t>involve_person_num</t>
        </is>
      </c>
      <c r="B43" s="15" t="inlineStr">
        <is>
          <t>string</t>
        </is>
      </c>
      <c r="C43" s="15" t="inlineStr">
        <is>
          <t>涉及人数</t>
        </is>
      </c>
      <c r="D43" s="15" t="n"/>
      <c r="E43" s="15" t="n"/>
      <c r="F43" s="15" t="n"/>
      <c r="G43" s="15" t="n"/>
    </row>
    <row r="44">
      <c r="A44" s="15" t="inlineStr">
        <is>
          <t>retreat_num</t>
        </is>
      </c>
      <c r="B44" s="15" t="inlineStr">
        <is>
          <t>string</t>
        </is>
      </c>
      <c r="C44" s="15" t="inlineStr">
        <is>
          <t>退办次数</t>
        </is>
      </c>
      <c r="D44" s="15" t="n"/>
      <c r="E44" s="15" t="n"/>
      <c r="F44" s="15" t="n"/>
      <c r="G44" s="15" t="n"/>
    </row>
    <row r="45">
      <c r="A45" s="15" t="inlineStr">
        <is>
          <t>retreat_num_dept</t>
        </is>
      </c>
      <c r="B45" s="15" t="inlineStr">
        <is>
          <t>string</t>
        </is>
      </c>
      <c r="C45" s="15" t="inlineStr">
        <is>
          <t>部门退办次数</t>
        </is>
      </c>
      <c r="D45" s="15" t="n"/>
      <c r="E45" s="15" t="n"/>
      <c r="F45" s="15" t="n"/>
      <c r="G45" s="15" t="n"/>
    </row>
    <row r="46">
      <c r="A46" s="15" t="inlineStr">
        <is>
          <t>data_source</t>
        </is>
      </c>
      <c r="B46" s="15" t="inlineStr">
        <is>
          <t>string</t>
        </is>
      </c>
      <c r="C46" s="15" t="inlineStr">
        <is>
          <t>数据类型（信访网电）</t>
        </is>
      </c>
      <c r="D46" s="15" t="n"/>
      <c r="E46" s="15" t="n"/>
      <c r="F46" s="15" t="n"/>
      <c r="G46" s="15" t="n"/>
    </row>
    <row r="47">
      <c r="A47" s="15" t="inlineStr">
        <is>
          <t>create_time</t>
        </is>
      </c>
      <c r="B47" s="15" t="inlineStr">
        <is>
          <t>string</t>
        </is>
      </c>
      <c r="C47" s="15" t="inlineStr">
        <is>
          <t>创建时间</t>
        </is>
      </c>
      <c r="D47" s="15" t="n"/>
      <c r="E47" s="15" t="n"/>
      <c r="F47" s="15" t="n"/>
      <c r="G47" s="15" t="n"/>
    </row>
    <row r="48">
      <c r="A48" s="15" t="inlineStr">
        <is>
          <t>update_time</t>
        </is>
      </c>
      <c r="B48" s="15" t="inlineStr">
        <is>
          <t>string</t>
        </is>
      </c>
      <c r="C48" s="15" t="inlineStr">
        <is>
          <t>最后修改时间</t>
        </is>
      </c>
      <c r="D48" s="15" t="n"/>
      <c r="E48" s="15" t="n"/>
      <c r="F48" s="15" t="n"/>
      <c r="G48" s="15" t="n"/>
    </row>
  </sheetData>
  <mergeCells count="1">
    <mergeCell ref="C1:G2"/>
  </mergeCells>
  <pageMargins bottom="1" footer="0.5" header="0.5" left="0.75" right="0.75" top="1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dws_woi_four_platform_event_dd_f_base</t>
        </is>
      </c>
      <c r="C1" s="25" t="n"/>
      <c r="D1" s="15" t="n"/>
      <c r="E1" s="15" t="n"/>
      <c r="F1" s="15" t="n"/>
      <c r="G1" s="15" t="n"/>
      <c r="H1" s="16">
        <f>HYPERLINK("#'目录'!E148",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new_third_class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description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caller_id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caller_grade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caller_number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  <row r="24">
      <c r="A24" s="15" t="inlineStr">
        <is>
          <t>result</t>
        </is>
      </c>
      <c r="B24" s="15" t="inlineStr">
        <is>
          <t>string</t>
        </is>
      </c>
      <c r="C24" s="15" t="n"/>
      <c r="D24" s="15" t="n"/>
      <c r="E24" s="15" t="n"/>
      <c r="F24" s="15" t="n"/>
      <c r="G24" s="15" t="n"/>
    </row>
    <row r="25">
      <c r="A25" s="15" t="inlineStr">
        <is>
          <t>department</t>
        </is>
      </c>
      <c r="B25" s="15" t="inlineStr">
        <is>
          <t>string</t>
        </is>
      </c>
      <c r="C25" s="15" t="n"/>
      <c r="D25" s="15" t="n"/>
      <c r="E25" s="15" t="n"/>
      <c r="F25" s="15" t="n"/>
      <c r="G25" s="15" t="n"/>
    </row>
    <row r="26">
      <c r="A26" s="15" t="inlineStr">
        <is>
          <t>processing_time</t>
        </is>
      </c>
      <c r="B26" s="15" t="inlineStr">
        <is>
          <t>string</t>
        </is>
      </c>
      <c r="C26" s="15" t="n"/>
      <c r="D26" s="15" t="n"/>
      <c r="E26" s="15" t="n"/>
      <c r="F26" s="15" t="n"/>
      <c r="G26" s="15" t="n"/>
    </row>
    <row r="27">
      <c r="A27" s="15" t="inlineStr">
        <is>
          <t>repeat_parent_id</t>
        </is>
      </c>
      <c r="B27" s="15" t="inlineStr">
        <is>
          <t>string</t>
        </is>
      </c>
      <c r="C27" s="15" t="n"/>
      <c r="D27" s="15" t="n"/>
      <c r="E27" s="15" t="n"/>
      <c r="F27" s="15" t="n"/>
      <c r="G27" s="15" t="n"/>
    </row>
    <row r="28">
      <c r="A28" s="15" t="inlineStr">
        <is>
          <t>repeat_times</t>
        </is>
      </c>
      <c r="B28" s="15" t="inlineStr">
        <is>
          <t>string</t>
        </is>
      </c>
      <c r="C28" s="15" t="n"/>
      <c r="D28" s="15" t="n"/>
      <c r="E28" s="15" t="n"/>
      <c r="F28" s="15" t="n"/>
      <c r="G28" s="15" t="n"/>
    </row>
    <row r="29">
      <c r="A29" s="15" t="inlineStr">
        <is>
          <t>event_status</t>
        </is>
      </c>
      <c r="B29" s="15" t="inlineStr">
        <is>
          <t>string</t>
        </is>
      </c>
      <c r="C29" s="15" t="n"/>
      <c r="D29" s="15" t="n"/>
      <c r="E29" s="15" t="n"/>
      <c r="F29" s="15" t="n"/>
      <c r="G29" s="15" t="n"/>
    </row>
    <row r="30">
      <c r="A30" s="15" t="inlineStr">
        <is>
          <t>event_status_map</t>
        </is>
      </c>
      <c r="B30" s="15" t="inlineStr">
        <is>
          <t>string</t>
        </is>
      </c>
      <c r="C30" s="15" t="n"/>
      <c r="D30" s="15" t="n"/>
      <c r="E30" s="15" t="n"/>
      <c r="F30" s="15" t="n"/>
      <c r="G30" s="15" t="n"/>
    </row>
    <row r="31">
      <c r="A31" s="15" t="inlineStr">
        <is>
          <t>street</t>
        </is>
      </c>
      <c r="B31" s="15" t="inlineStr">
        <is>
          <t>string</t>
        </is>
      </c>
      <c r="C31" s="15" t="n"/>
      <c r="D31" s="15" t="n"/>
      <c r="E31" s="15" t="n"/>
      <c r="F31" s="15" t="n"/>
      <c r="G31" s="15" t="n"/>
    </row>
    <row r="32">
      <c r="A32" s="15" t="inlineStr">
        <is>
          <t>community</t>
        </is>
      </c>
      <c r="B32" s="15" t="inlineStr">
        <is>
          <t>string</t>
        </is>
      </c>
      <c r="C32" s="15" t="n"/>
      <c r="D32" s="15" t="n"/>
      <c r="E32" s="15" t="n"/>
      <c r="F32" s="15" t="n"/>
      <c r="G32" s="15" t="n"/>
    </row>
    <row r="33">
      <c r="A33" s="15" t="inlineStr">
        <is>
          <t>number_of_distributions</t>
        </is>
      </c>
      <c r="B33" s="15" t="inlineStr">
        <is>
          <t>string</t>
        </is>
      </c>
      <c r="C33" s="15" t="n"/>
      <c r="D33" s="15" t="n"/>
      <c r="E33" s="15" t="n"/>
      <c r="F33" s="15" t="n"/>
      <c r="G33" s="15" t="n"/>
    </row>
    <row r="34">
      <c r="A34" s="15" t="inlineStr">
        <is>
          <t>address</t>
        </is>
      </c>
      <c r="B34" s="15" t="inlineStr">
        <is>
          <t>string</t>
        </is>
      </c>
      <c r="C34" s="15" t="n"/>
      <c r="D34" s="15" t="n"/>
      <c r="E34" s="15" t="n"/>
      <c r="F34" s="15" t="n"/>
      <c r="G34" s="15" t="n"/>
    </row>
    <row r="35">
      <c r="A35" s="15" t="inlineStr">
        <is>
          <t>location_xy</t>
        </is>
      </c>
      <c r="B35" s="15" t="inlineStr">
        <is>
          <t>string</t>
        </is>
      </c>
      <c r="C35" s="15" t="n"/>
      <c r="D35" s="15" t="n"/>
      <c r="E35" s="15" t="n"/>
      <c r="F35" s="15" t="n"/>
      <c r="G35" s="15" t="n"/>
    </row>
    <row r="36">
      <c r="A36" s="15" t="inlineStr">
        <is>
          <t>involve_person_num</t>
        </is>
      </c>
      <c r="B36" s="15" t="inlineStr">
        <is>
          <t>string</t>
        </is>
      </c>
      <c r="C36" s="15" t="n"/>
      <c r="D36" s="15" t="n"/>
      <c r="E36" s="15" t="n"/>
      <c r="F36" s="15" t="n"/>
      <c r="G36" s="15" t="n"/>
    </row>
    <row r="37">
      <c r="A37" s="15" t="inlineStr">
        <is>
          <t>retreat_num</t>
        </is>
      </c>
      <c r="B37" s="15" t="inlineStr">
        <is>
          <t>string</t>
        </is>
      </c>
      <c r="C37" s="15" t="n"/>
      <c r="D37" s="15" t="n"/>
      <c r="E37" s="15" t="n"/>
      <c r="F37" s="15" t="n"/>
      <c r="G37" s="15" t="n"/>
    </row>
    <row r="38">
      <c r="A38" s="15" t="inlineStr">
        <is>
          <t>retreat_num_dept</t>
        </is>
      </c>
      <c r="B38" s="15" t="inlineStr">
        <is>
          <t>string</t>
        </is>
      </c>
      <c r="C38" s="15" t="n"/>
      <c r="D38" s="15" t="n"/>
      <c r="E38" s="15" t="n"/>
      <c r="F38" s="15" t="n"/>
      <c r="G38" s="15" t="n"/>
    </row>
    <row r="39">
      <c r="A39" s="15" t="inlineStr">
        <is>
          <t>data_source</t>
        </is>
      </c>
      <c r="B39" s="15" t="inlineStr">
        <is>
          <t>string</t>
        </is>
      </c>
      <c r="C39" s="15" t="n"/>
      <c r="D39" s="15" t="n"/>
      <c r="E39" s="15" t="n"/>
      <c r="F39" s="15" t="n"/>
      <c r="G39" s="15" t="n"/>
    </row>
    <row r="40">
      <c r="A40" s="15" t="inlineStr">
        <is>
          <t>create_time</t>
        </is>
      </c>
      <c r="B40" s="15" t="inlineStr">
        <is>
          <t>string</t>
        </is>
      </c>
      <c r="C40" s="15" t="n"/>
      <c r="D40" s="15" t="n"/>
      <c r="E40" s="15" t="n"/>
      <c r="F40" s="15" t="n"/>
      <c r="G40" s="15" t="n"/>
    </row>
    <row r="41">
      <c r="A41" s="15" t="inlineStr">
        <is>
          <t>update_time</t>
        </is>
      </c>
      <c r="B41" s="15" t="inlineStr">
        <is>
          <t>string</t>
        </is>
      </c>
      <c r="C41" s="15" t="n"/>
      <c r="D41" s="15" t="n"/>
      <c r="E41" s="15" t="n"/>
      <c r="F41" s="15" t="n"/>
      <c r="G41" s="15" t="n"/>
    </row>
  </sheetData>
  <mergeCells count="1">
    <mergeCell ref="C1:G2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ods_dsc_da018_tab1010204_valid_old_jh_yiw_dd_f</t>
        </is>
      </c>
      <c r="C1" s="25" t="n"/>
      <c r="D1" s="15" t="n"/>
      <c r="E1" s="15" t="n"/>
      <c r="F1" s="15" t="n"/>
      <c r="G1" s="15" t="n"/>
      <c r="H1" s="16">
        <f>HYPERLINK("#'目录'!E14", "返回")</f>
        <v/>
      </c>
    </row>
    <row customHeight="1" ht="16.5" r="2" s="17">
      <c r="A2" s="23" t="inlineStr">
        <is>
          <t>模型描述</t>
        </is>
      </c>
      <c r="B2" s="24" t="inlineStr">
        <is>
          <t>办理过程信息(省统一投诉举报平台)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relateddocstoreid</t>
        </is>
      </c>
      <c r="B5" s="15" t="inlineStr">
        <is>
          <t>string</t>
        </is>
      </c>
      <c r="C5" s="15" t="inlineStr">
        <is>
          <t>信访件id</t>
        </is>
      </c>
      <c r="D5" s="15" t="n"/>
      <c r="E5" s="15" t="n"/>
      <c r="F5" s="15" t="n"/>
      <c r="G5" s="15" t="n"/>
    </row>
    <row r="6">
      <c r="A6" s="15" t="inlineStr">
        <is>
          <t>qxdwid</t>
        </is>
      </c>
      <c r="B6" s="15" t="inlineStr">
        <is>
          <t>string</t>
        </is>
      </c>
      <c r="C6" s="15" t="inlineStr">
        <is>
          <t>去向单位ID</t>
        </is>
      </c>
      <c r="D6" s="15" t="n"/>
      <c r="E6" s="15" t="n"/>
      <c r="F6" s="15" t="n"/>
      <c r="G6" s="15" t="n"/>
    </row>
    <row r="7">
      <c r="A7" s="15" t="inlineStr">
        <is>
          <t>xqx</t>
        </is>
      </c>
      <c r="B7" s="15" t="inlineStr">
        <is>
          <t>string</t>
        </is>
      </c>
      <c r="C7" s="15" t="inlineStr">
        <is>
          <t>去向人id(小去向名称)</t>
        </is>
      </c>
      <c r="D7" s="15" t="n"/>
      <c r="E7" s="15" t="n"/>
      <c r="F7" s="15" t="n"/>
      <c r="G7" s="15" t="n"/>
    </row>
    <row r="8">
      <c r="A8" s="15" t="inlineStr">
        <is>
          <t>bldwid</t>
        </is>
      </c>
      <c r="B8" s="15" t="inlineStr">
        <is>
          <t>string</t>
        </is>
      </c>
      <c r="C8" s="15" t="inlineStr">
        <is>
          <t>办理单位ID</t>
        </is>
      </c>
      <c r="D8" s="15" t="n"/>
      <c r="E8" s="15" t="n"/>
      <c r="F8" s="15" t="n"/>
      <c r="G8" s="15" t="n"/>
    </row>
    <row r="9">
      <c r="A9" s="15" t="inlineStr">
        <is>
          <t>blrid</t>
        </is>
      </c>
      <c r="B9" s="15" t="inlineStr">
        <is>
          <t>string</t>
        </is>
      </c>
      <c r="C9" s="15" t="inlineStr">
        <is>
          <t>办理人ID</t>
        </is>
      </c>
      <c r="D9" s="15" t="n"/>
      <c r="E9" s="15" t="n"/>
      <c r="F9" s="15" t="n"/>
      <c r="G9" s="15" t="n"/>
    </row>
    <row r="10">
      <c r="A10" s="15" t="inlineStr">
        <is>
          <t>blzt</t>
        </is>
      </c>
      <c r="B10" s="15" t="inlineStr">
        <is>
          <t>string</t>
        </is>
      </c>
      <c r="C10" s="15" t="inlineStr">
        <is>
          <t>办理状态</t>
        </is>
      </c>
      <c r="D10" s="15" t="n"/>
      <c r="E10" s="15" t="n"/>
      <c r="F10" s="15" t="n"/>
      <c r="G10" s="15" t="n"/>
    </row>
    <row r="11">
      <c r="A11" s="15" t="inlineStr">
        <is>
          <t>blsj</t>
        </is>
      </c>
      <c r="B11" s="15" t="inlineStr">
        <is>
          <t>string</t>
        </is>
      </c>
      <c r="C11" s="15" t="inlineStr">
        <is>
          <t>办理时间</t>
        </is>
      </c>
      <c r="D11" s="15" t="n"/>
      <c r="E11" s="15" t="n"/>
      <c r="F11" s="15" t="n"/>
      <c r="G11" s="15" t="n"/>
    </row>
    <row r="12">
      <c r="A12" s="15" t="inlineStr">
        <is>
          <t>blfs</t>
        </is>
      </c>
      <c r="B12" s="15" t="inlineStr">
        <is>
          <t>string</t>
        </is>
      </c>
      <c r="C12" s="15" t="inlineStr">
        <is>
          <t>办理方式</t>
        </is>
      </c>
      <c r="D12" s="15" t="n"/>
      <c r="E12" s="15" t="n"/>
      <c r="F12" s="15" t="n"/>
      <c r="G12" s="15" t="n"/>
    </row>
    <row r="13">
      <c r="A13" s="15" t="inlineStr">
        <is>
          <t>blbmid</t>
        </is>
      </c>
      <c r="B13" s="15" t="inlineStr">
        <is>
          <t>string</t>
        </is>
      </c>
      <c r="C13" s="15" t="inlineStr">
        <is>
          <t>办理部门ID</t>
        </is>
      </c>
      <c r="D13" s="15" t="n"/>
      <c r="E13" s="15" t="n"/>
      <c r="F13" s="15" t="n"/>
      <c r="G13" s="15" t="n"/>
    </row>
    <row r="14">
      <c r="A14" s="15" t="inlineStr">
        <is>
          <t>thly</t>
        </is>
      </c>
      <c r="B14" s="15" t="inlineStr">
        <is>
          <t>string</t>
        </is>
      </c>
      <c r="C14" s="15" t="inlineStr">
        <is>
          <t>退回理由</t>
        </is>
      </c>
      <c r="D14" s="15" t="n"/>
      <c r="E14" s="15" t="n"/>
      <c r="F14" s="15" t="n"/>
      <c r="G14" s="15" t="n"/>
    </row>
    <row r="15">
      <c r="A15" s="15" t="inlineStr">
        <is>
          <t>blsm</t>
        </is>
      </c>
      <c r="B15" s="15" t="inlineStr">
        <is>
          <t>string</t>
        </is>
      </c>
      <c r="C15" s="15" t="inlineStr">
        <is>
          <t>办理说明</t>
        </is>
      </c>
      <c r="D15" s="15" t="n"/>
      <c r="E15" s="15" t="n"/>
      <c r="F15" s="15" t="n"/>
      <c r="G15" s="15" t="n"/>
    </row>
    <row r="16">
      <c r="A16" s="15" t="inlineStr">
        <is>
          <t>fj</t>
        </is>
      </c>
      <c r="B16" s="15" t="inlineStr">
        <is>
          <t>string</t>
        </is>
      </c>
      <c r="C16" s="15" t="inlineStr">
        <is>
          <t>附件</t>
        </is>
      </c>
      <c r="D16" s="15" t="n"/>
      <c r="E16" s="15" t="n"/>
      <c r="F16" s="15" t="n"/>
      <c r="G16" s="15" t="n"/>
    </row>
    <row r="17">
      <c r="A17" s="15" t="inlineStr">
        <is>
          <t>xqhbsj</t>
        </is>
      </c>
      <c r="B17" s="15" t="inlineStr">
        <is>
          <t>string</t>
        </is>
      </c>
      <c r="C17" s="15" t="inlineStr">
        <is>
          <t>限期汇报时间</t>
        </is>
      </c>
      <c r="D17" s="15" t="n"/>
      <c r="E17" s="15" t="n"/>
      <c r="F17" s="15" t="n"/>
      <c r="G17" s="15" t="n"/>
    </row>
    <row r="18">
      <c r="A18" s="15" t="inlineStr">
        <is>
          <t>qxdw</t>
        </is>
      </c>
      <c r="B18" s="15" t="inlineStr">
        <is>
          <t>string</t>
        </is>
      </c>
      <c r="C18" s="15" t="inlineStr">
        <is>
          <t>去向单位</t>
        </is>
      </c>
      <c r="D18" s="15" t="n"/>
      <c r="E18" s="15" t="n"/>
      <c r="F18" s="15" t="n"/>
      <c r="G18" s="15" t="n"/>
    </row>
    <row r="19">
      <c r="A19" s="15" t="inlineStr">
        <is>
          <t>blr</t>
        </is>
      </c>
      <c r="B19" s="15" t="inlineStr">
        <is>
          <t>string</t>
        </is>
      </c>
      <c r="C19" s="15" t="inlineStr">
        <is>
          <t>办理人</t>
        </is>
      </c>
      <c r="D19" s="15" t="n"/>
      <c r="E19" s="15" t="n"/>
      <c r="F19" s="15" t="n"/>
      <c r="G19" s="15" t="n"/>
    </row>
    <row r="20">
      <c r="A20" s="15" t="inlineStr">
        <is>
          <t>blbm</t>
        </is>
      </c>
      <c r="B20" s="15" t="inlineStr">
        <is>
          <t>string</t>
        </is>
      </c>
      <c r="C20" s="15" t="inlineStr">
        <is>
          <t>办理部门</t>
        </is>
      </c>
      <c r="D20" s="15" t="n"/>
      <c r="E20" s="15" t="n"/>
      <c r="F20" s="15" t="n"/>
      <c r="G20" s="15" t="n"/>
    </row>
    <row r="21">
      <c r="A21" s="15" t="inlineStr">
        <is>
          <t>bldw</t>
        </is>
      </c>
      <c r="B21" s="15" t="inlineStr">
        <is>
          <t>string</t>
        </is>
      </c>
      <c r="C21" s="15" t="inlineStr">
        <is>
          <t>办理单位</t>
        </is>
      </c>
      <c r="D21" s="15" t="n"/>
      <c r="E21" s="15" t="n"/>
      <c r="F21" s="15" t="n"/>
      <c r="G21" s="15" t="n"/>
    </row>
    <row r="22">
      <c r="A22" s="15" t="inlineStr">
        <is>
          <t>signkey</t>
        </is>
      </c>
      <c r="B22" s="15" t="inlineStr">
        <is>
          <t>string</t>
        </is>
      </c>
      <c r="C22" s="15" t="inlineStr">
        <is>
          <t>签名证书公钥</t>
        </is>
      </c>
      <c r="D22" s="15" t="n"/>
      <c r="E22" s="15" t="n"/>
      <c r="F22" s="15" t="n"/>
      <c r="G22" s="15" t="n"/>
    </row>
    <row r="23">
      <c r="A23" s="15" t="inlineStr">
        <is>
          <t>dsc_city</t>
        </is>
      </c>
      <c r="B23" s="15" t="inlineStr">
        <is>
          <t>string</t>
        </is>
      </c>
      <c r="C23" s="15" t="inlineStr">
        <is>
          <t>没注释</t>
        </is>
      </c>
      <c r="D23" s="15" t="n"/>
      <c r="E23" s="15" t="n"/>
      <c r="F23" s="15" t="n"/>
      <c r="G23" s="15" t="n"/>
    </row>
    <row r="24">
      <c r="A24" s="15" t="inlineStr">
        <is>
          <t>dsc_adm_region</t>
        </is>
      </c>
      <c r="B24" s="15" t="inlineStr">
        <is>
          <t>string</t>
        </is>
      </c>
      <c r="C24" s="15" t="inlineStr">
        <is>
          <t>没注释</t>
        </is>
      </c>
      <c r="D24" s="15" t="n"/>
      <c r="E24" s="15" t="n"/>
      <c r="F24" s="15" t="n"/>
      <c r="G24" s="15" t="n"/>
    </row>
    <row r="25">
      <c r="A25" s="15" t="inlineStr">
        <is>
          <t>dsc_sydep_code</t>
        </is>
      </c>
      <c r="B25" s="15" t="inlineStr">
        <is>
          <t>string</t>
        </is>
      </c>
      <c r="C25" s="15" t="inlineStr">
        <is>
          <t>没注释(数源单位code)</t>
        </is>
      </c>
      <c r="D25" s="15" t="n"/>
      <c r="E25" s="15" t="n"/>
      <c r="F25" s="15" t="n"/>
      <c r="G25" s="15" t="n"/>
    </row>
    <row r="26">
      <c r="A26" s="15" t="inlineStr">
        <is>
          <t>dsc_sydep_name</t>
        </is>
      </c>
      <c r="B26" s="15" t="inlineStr">
        <is>
          <t>string</t>
        </is>
      </c>
      <c r="C26" s="15" t="inlineStr">
        <is>
          <t>没注释(数源单位name)</t>
        </is>
      </c>
      <c r="D26" s="15" t="n"/>
      <c r="E26" s="15" t="n"/>
      <c r="F26" s="15" t="n"/>
      <c r="G26" s="15" t="n"/>
    </row>
    <row r="27">
      <c r="A27" s="15" t="inlineStr">
        <is>
          <t>dsc_sydep_sys</t>
        </is>
      </c>
      <c r="B27" s="15" t="inlineStr">
        <is>
          <t>string</t>
        </is>
      </c>
      <c r="C27" s="15" t="inlineStr">
        <is>
          <t>没注释</t>
        </is>
      </c>
      <c r="D27" s="15" t="n"/>
      <c r="E27" s="15" t="n"/>
      <c r="F27" s="15" t="n"/>
      <c r="G27" s="15" t="n"/>
    </row>
    <row r="28">
      <c r="A28" s="15" t="inlineStr">
        <is>
          <t>dsc_sydep_tblname</t>
        </is>
      </c>
      <c r="B28" s="15" t="inlineStr">
        <is>
          <t>string</t>
        </is>
      </c>
      <c r="C28" s="15" t="inlineStr">
        <is>
          <t>没注释(数源表名)</t>
        </is>
      </c>
      <c r="D28" s="15" t="n"/>
      <c r="E28" s="15" t="n"/>
      <c r="F28" s="15" t="n"/>
      <c r="G28" s="15" t="n"/>
    </row>
    <row r="29">
      <c r="A29" s="15" t="inlineStr">
        <is>
          <t>dsc_biz_record_id</t>
        </is>
      </c>
      <c r="B29" s="15" t="inlineStr">
        <is>
          <t>string</t>
        </is>
      </c>
      <c r="C29" s="15" t="inlineStr">
        <is>
          <t>没注释(记录id)</t>
        </is>
      </c>
      <c r="D29" s="15" t="n"/>
      <c r="E29" s="15" t="n"/>
      <c r="F29" s="15" t="n"/>
      <c r="G29" s="15" t="n"/>
    </row>
    <row r="30">
      <c r="A30" s="15" t="inlineStr">
        <is>
          <t>dsc_biz_operation</t>
        </is>
      </c>
      <c r="B30" s="15" t="inlineStr">
        <is>
          <t>string</t>
        </is>
      </c>
      <c r="C30" s="15" t="inlineStr">
        <is>
          <t>没注释(操作)</t>
        </is>
      </c>
      <c r="D30" s="15" t="n"/>
      <c r="E30" s="15" t="n"/>
      <c r="F30" s="15" t="n"/>
      <c r="G30" s="15" t="n"/>
    </row>
    <row r="31">
      <c r="A31" s="15" t="inlineStr">
        <is>
          <t>dsc_biz_timestamp</t>
        </is>
      </c>
      <c r="B31" s="15" t="inlineStr">
        <is>
          <t>string</t>
        </is>
      </c>
      <c r="C31" s="15" t="inlineStr">
        <is>
          <t>没注释(时间)</t>
        </is>
      </c>
      <c r="D31" s="15" t="n"/>
      <c r="E31" s="15" t="n"/>
      <c r="F31" s="15" t="n"/>
      <c r="G31" s="15" t="n"/>
    </row>
    <row r="32">
      <c r="A32" s="15" t="inlineStr">
        <is>
          <t>dsc_datasr_tblname</t>
        </is>
      </c>
      <c r="B32" s="15" t="inlineStr">
        <is>
          <t>string</t>
        </is>
      </c>
      <c r="C32" s="15" t="inlineStr">
        <is>
          <t>没注释</t>
        </is>
      </c>
      <c r="D32" s="15" t="n"/>
      <c r="E32" s="15" t="n"/>
      <c r="F32" s="15" t="n"/>
      <c r="G32" s="15" t="n"/>
    </row>
    <row r="33">
      <c r="A33" s="15" t="inlineStr">
        <is>
          <t>dsc_hash_unique</t>
        </is>
      </c>
      <c r="B33" s="15" t="inlineStr">
        <is>
          <t>string</t>
        </is>
      </c>
      <c r="C33" s="15" t="inlineStr">
        <is>
          <t>没注释(哈希唯一值)</t>
        </is>
      </c>
      <c r="D33" s="15" t="n"/>
      <c r="E33" s="15" t="n"/>
      <c r="F33" s="15" t="n"/>
      <c r="G33" s="15" t="n"/>
    </row>
    <row r="34">
      <c r="A34" s="15" t="inlineStr">
        <is>
          <t>dsc_clean_timestamp</t>
        </is>
      </c>
      <c r="B34" s="15" t="inlineStr">
        <is>
          <t>string</t>
        </is>
      </c>
      <c r="C34" s="15" t="inlineStr">
        <is>
          <t>没注释</t>
        </is>
      </c>
      <c r="D34" s="15" t="n"/>
      <c r="E34" s="15" t="n"/>
      <c r="F34" s="15" t="n"/>
      <c r="G34" s="15" t="n"/>
    </row>
    <row r="35">
      <c r="A35" s="15" t="inlineStr">
        <is>
          <t>dsc_dw_rksj</t>
        </is>
      </c>
      <c r="B35" s="15" t="inlineStr">
        <is>
          <t>string</t>
        </is>
      </c>
      <c r="C35" s="15" t="inlineStr">
        <is>
          <t>没注释(入库时间)</t>
        </is>
      </c>
      <c r="D35" s="15" t="n"/>
      <c r="E35" s="15" t="n"/>
      <c r="F35" s="15" t="n"/>
      <c r="G35" s="15" t="n"/>
    </row>
    <row r="36">
      <c r="A36" s="15" t="inlineStr">
        <is>
          <t>create_time</t>
        </is>
      </c>
      <c r="B36" s="15" t="inlineStr">
        <is>
          <t>string</t>
        </is>
      </c>
      <c r="C36" s="15" t="inlineStr">
        <is>
          <t>创建时间</t>
        </is>
      </c>
      <c r="D36" s="15" t="n"/>
      <c r="E36" s="15" t="n"/>
      <c r="F36" s="15" t="n"/>
      <c r="G36" s="15" t="n"/>
    </row>
    <row r="37">
      <c r="A37" s="15" t="inlineStr">
        <is>
          <t>last_upd_time</t>
        </is>
      </c>
      <c r="B37" s="15" t="inlineStr">
        <is>
          <t>string</t>
        </is>
      </c>
      <c r="C37" s="15" t="inlineStr">
        <is>
          <t>更新时间</t>
        </is>
      </c>
      <c r="D37" s="15" t="n"/>
      <c r="E37" s="15" t="n"/>
      <c r="F37" s="15" t="n"/>
      <c r="G37" s="15" t="n"/>
    </row>
  </sheetData>
  <mergeCells count="1">
    <mergeCell ref="C1:G2"/>
  </mergeCells>
  <pageMargins bottom="1" footer="0.5" header="0.5" left="0.75" right="0.75" top="1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dws_woi_four_platform_event_dd_f_last</t>
        </is>
      </c>
      <c r="C1" s="25" t="n"/>
      <c r="D1" s="15" t="n"/>
      <c r="E1" s="15" t="n"/>
      <c r="F1" s="15" t="n"/>
      <c r="G1" s="15" t="n"/>
      <c r="H1" s="16">
        <f>HYPERLINK("#'目录'!E149", "返回")</f>
        <v/>
      </c>
    </row>
    <row customHeight="1" ht="16.5" r="2" s="17">
      <c r="A2" s="23" t="inlineStr">
        <is>
          <t>模型描述</t>
        </is>
      </c>
      <c r="B2" s="24" t="inlineStr">
        <is>
          <t>多数据源事件汇总表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社会治理23大类(对应二级类)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风险类别(对应23大类)</t>
        </is>
      </c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inlineStr">
        <is>
          <t>一级类-二级类-三级类(新三级类关联键)</t>
        </is>
      </c>
      <c r="D19" s="15" t="n"/>
      <c r="E19" s="15" t="n"/>
      <c r="F19" s="15" t="n"/>
      <c r="G19" s="15" t="n"/>
    </row>
    <row r="20">
      <c r="A20" s="15" t="inlineStr">
        <is>
          <t>new_third_class</t>
        </is>
      </c>
      <c r="B20" s="15" t="inlineStr">
        <is>
          <t>string</t>
        </is>
      </c>
      <c r="C20" s="15" t="inlineStr">
        <is>
          <t>新三级类（保留原三级类，空值处理为其他）</t>
        </is>
      </c>
      <c r="D20" s="15" t="n"/>
      <c r="E20" s="15" t="n"/>
      <c r="F20" s="15" t="n"/>
      <c r="G20" s="15" t="n"/>
    </row>
    <row r="21">
      <c r="A21" s="15" t="inlineStr">
        <is>
          <t>is_new_event</t>
        </is>
      </c>
      <c r="B21" s="15" t="inlineStr">
        <is>
          <t>string</t>
        </is>
      </c>
      <c r="C21" s="15" t="inlineStr">
        <is>
          <t>是否是新增事项，0否，1是</t>
        </is>
      </c>
      <c r="D21" s="15" t="n"/>
      <c r="E21" s="15" t="n"/>
      <c r="F21" s="15" t="n"/>
      <c r="G21" s="15" t="n"/>
    </row>
    <row r="22">
      <c r="A22" s="15" t="inlineStr">
        <is>
          <t>eventclass_earliest_create_time</t>
        </is>
      </c>
      <c r="B22" s="15" t="inlineStr">
        <is>
          <t>string</t>
        </is>
      </c>
      <c r="C22" s="15" t="inlineStr">
        <is>
          <t>事件最早出现时间（特指新三级类最早出现的时间）</t>
        </is>
      </c>
      <c r="D22" s="15" t="n"/>
      <c r="E22" s="15" t="n"/>
      <c r="F22" s="15" t="n"/>
      <c r="G22" s="15" t="n"/>
    </row>
    <row r="23">
      <c r="A23" s="15" t="inlineStr">
        <is>
          <t>description</t>
        </is>
      </c>
      <c r="B23" s="15" t="inlineStr">
        <is>
          <t>string</t>
        </is>
      </c>
      <c r="C23" s="15" t="inlineStr">
        <is>
          <t>事件描述</t>
        </is>
      </c>
      <c r="D23" s="15" t="n"/>
      <c r="E23" s="15" t="n"/>
      <c r="F23" s="15" t="n"/>
      <c r="G23" s="15" t="n"/>
    </row>
    <row r="24">
      <c r="A24" s="15" t="inlineStr">
        <is>
          <t>event_grade</t>
        </is>
      </c>
      <c r="B24" s="15" t="inlineStr">
        <is>
          <t>string</t>
        </is>
      </c>
      <c r="C24" s="15" t="inlineStr">
        <is>
          <t>事件等级（非预警等级）</t>
        </is>
      </c>
      <c r="D24" s="15" t="n"/>
      <c r="E24" s="15" t="n"/>
      <c r="F24" s="15" t="n"/>
      <c r="G24" s="15" t="n"/>
    </row>
    <row r="25">
      <c r="A25" s="15" t="inlineStr">
        <is>
          <t>caller_id</t>
        </is>
      </c>
      <c r="B25" s="15" t="inlineStr">
        <is>
          <t>string</t>
        </is>
      </c>
      <c r="C25" s="15" t="inlineStr">
        <is>
          <t>来电人id</t>
        </is>
      </c>
      <c r="D25" s="15" t="n"/>
      <c r="E25" s="15" t="n"/>
      <c r="F25" s="15" t="n"/>
      <c r="G25" s="15" t="n"/>
    </row>
    <row r="26">
      <c r="A26" s="15" t="inlineStr">
        <is>
          <t>caller_grade</t>
        </is>
      </c>
      <c r="B26" s="15" t="inlineStr">
        <is>
          <t>string</t>
        </is>
      </c>
      <c r="C26" s="15" t="inlineStr">
        <is>
          <t>是否为特殊人群（0表示非特殊人群，1表示正向人物，2表示黑名单）</t>
        </is>
      </c>
      <c r="D26" s="15" t="n"/>
      <c r="E26" s="15" t="n"/>
      <c r="F26" s="15" t="n"/>
      <c r="G26" s="15" t="n"/>
    </row>
    <row r="27">
      <c r="A27" s="15" t="inlineStr">
        <is>
          <t>caller_number</t>
        </is>
      </c>
      <c r="B27" s="15" t="inlineStr">
        <is>
          <t>string</t>
        </is>
      </c>
      <c r="C27" s="15" t="inlineStr">
        <is>
          <t>来电号码</t>
        </is>
      </c>
      <c r="D27" s="15" t="n"/>
      <c r="E27" s="15" t="n"/>
      <c r="F27" s="15" t="n"/>
      <c r="G27" s="15" t="n"/>
    </row>
    <row r="28">
      <c r="A28" s="15" t="inlineStr">
        <is>
          <t>result</t>
        </is>
      </c>
      <c r="B28" s="15" t="inlineStr">
        <is>
          <t>string</t>
        </is>
      </c>
      <c r="C28" s="15" t="inlineStr">
        <is>
          <t>处理结果</t>
        </is>
      </c>
      <c r="D28" s="15" t="n"/>
      <c r="E28" s="15" t="n"/>
      <c r="F28" s="15" t="n"/>
      <c r="G28" s="15" t="n"/>
    </row>
    <row r="29">
      <c r="A29" s="15" t="inlineStr">
        <is>
          <t>department</t>
        </is>
      </c>
      <c r="B29" s="15" t="inlineStr">
        <is>
          <t>string</t>
        </is>
      </c>
      <c r="C29" s="15" t="inlineStr">
        <is>
          <t>处理部门</t>
        </is>
      </c>
      <c r="D29" s="15" t="n"/>
      <c r="E29" s="15" t="n"/>
      <c r="F29" s="15" t="n"/>
      <c r="G29" s="15" t="n"/>
    </row>
    <row r="30">
      <c r="A30" s="15" t="inlineStr">
        <is>
          <t>first_class_dept_name</t>
        </is>
      </c>
      <c r="B30" s="15" t="inlineStr">
        <is>
          <t>string</t>
        </is>
      </c>
      <c r="C30" s="15" t="inlineStr">
        <is>
          <t>一级部门名称（映射所得）</t>
        </is>
      </c>
      <c r="D30" s="15" t="n"/>
      <c r="E30" s="15" t="n"/>
      <c r="F30" s="15" t="n"/>
      <c r="G30" s="15" t="n"/>
    </row>
    <row r="31">
      <c r="A31" s="15" t="inlineStr">
        <is>
          <t>first_class_dept_class</t>
        </is>
      </c>
      <c r="B31" s="15" t="inlineStr">
        <is>
          <t>string</t>
        </is>
      </c>
      <c r="C31" s="15" t="inlineStr">
        <is>
          <t>一级部门类别（映射所得）</t>
        </is>
      </c>
      <c r="D31" s="15" t="n"/>
      <c r="E31" s="15" t="n"/>
      <c r="F31" s="15" t="n"/>
      <c r="G31" s="15" t="n"/>
    </row>
    <row r="32">
      <c r="A32" s="15" t="inlineStr">
        <is>
          <t>processing_time</t>
        </is>
      </c>
      <c r="B32" s="15" t="inlineStr">
        <is>
          <t>string</t>
        </is>
      </c>
      <c r="C32" s="15" t="inlineStr">
        <is>
          <t>处理时间</t>
        </is>
      </c>
      <c r="D32" s="15" t="n"/>
      <c r="E32" s="15" t="n"/>
      <c r="F32" s="15" t="n"/>
      <c r="G32" s="15" t="n"/>
    </row>
    <row r="33">
      <c r="A33" s="15" t="inlineStr">
        <is>
          <t>deal_span</t>
        </is>
      </c>
      <c r="B33" s="15" t="inlineStr">
        <is>
          <t>string</t>
        </is>
      </c>
      <c r="C33" s="15" t="inlineStr">
        <is>
          <t>处置时长</t>
        </is>
      </c>
      <c r="D33" s="15" t="n"/>
      <c r="E33" s="15" t="n"/>
      <c r="F33" s="15" t="n"/>
      <c r="G33" s="15" t="n"/>
    </row>
    <row r="34">
      <c r="A34" s="15" t="inlineStr">
        <is>
          <t>repeat_parent_id</t>
        </is>
      </c>
      <c r="B34" s="15" t="inlineStr">
        <is>
          <t>string</t>
        </is>
      </c>
      <c r="C34" s="15" t="inlineStr">
        <is>
          <t>重复件 主事件id（若为主事件则为root）</t>
        </is>
      </c>
      <c r="D34" s="15" t="n"/>
      <c r="E34" s="15" t="n"/>
      <c r="F34" s="15" t="n"/>
      <c r="G34" s="15" t="n"/>
    </row>
    <row r="35">
      <c r="A35" s="15" t="inlineStr">
        <is>
          <t>repeat_times</t>
        </is>
      </c>
      <c r="B35" s="15" t="inlineStr">
        <is>
          <t>string</t>
        </is>
      </c>
      <c r="C35" s="15" t="inlineStr">
        <is>
          <t>重复次数</t>
        </is>
      </c>
      <c r="D35" s="15" t="n"/>
      <c r="E35" s="15" t="n"/>
      <c r="F35" s="15" t="n"/>
      <c r="G35" s="15" t="n"/>
    </row>
    <row r="36">
      <c r="A36" s="15" t="inlineStr">
        <is>
          <t>event_status</t>
        </is>
      </c>
      <c r="B36" s="15" t="inlineStr">
        <is>
          <t>string</t>
        </is>
      </c>
      <c r="C36" s="15" t="inlineStr">
        <is>
          <t>案件状态</t>
        </is>
      </c>
      <c r="D36" s="15" t="n"/>
      <c r="E36" s="15" t="n"/>
      <c r="F36" s="15" t="n"/>
      <c r="G36" s="15" t="n"/>
    </row>
    <row r="37">
      <c r="A37" s="15" t="inlineStr">
        <is>
          <t>event_status_map</t>
        </is>
      </c>
      <c r="B37" s="15" t="inlineStr">
        <is>
          <t>string</t>
        </is>
      </c>
      <c r="C37" s="15" t="inlineStr">
        <is>
          <t>案件状态（结案统一为‘已结案’）</t>
        </is>
      </c>
      <c r="D37" s="15" t="n"/>
      <c r="E37" s="15" t="n"/>
      <c r="F37" s="15" t="n"/>
      <c r="G37" s="15" t="n"/>
    </row>
    <row r="38">
      <c r="A38" s="15" t="inlineStr">
        <is>
          <t>street</t>
        </is>
      </c>
      <c r="B38" s="15" t="inlineStr">
        <is>
          <t>string</t>
        </is>
      </c>
      <c r="C38" s="15" t="inlineStr">
        <is>
          <t>镇街</t>
        </is>
      </c>
      <c r="D38" s="15" t="n"/>
      <c r="E38" s="15" t="n"/>
      <c r="F38" s="15" t="n"/>
      <c r="G38" s="15" t="n"/>
    </row>
    <row r="39">
      <c r="A39" s="15" t="inlineStr">
        <is>
          <t>community</t>
        </is>
      </c>
      <c r="B39" s="15" t="inlineStr">
        <is>
          <t>string</t>
        </is>
      </c>
      <c r="C39" s="15" t="inlineStr">
        <is>
          <t>社区</t>
        </is>
      </c>
      <c r="D39" s="15" t="n"/>
      <c r="E39" s="15" t="n"/>
      <c r="F39" s="15" t="n"/>
      <c r="G39" s="15" t="n"/>
    </row>
    <row r="40">
      <c r="A40" s="15" t="inlineStr">
        <is>
          <t>number_of_distributions</t>
        </is>
      </c>
      <c r="B40" s="15" t="inlineStr">
        <is>
          <t>string</t>
        </is>
      </c>
      <c r="C40" s="15" t="inlineStr">
        <is>
          <t>派发次数</t>
        </is>
      </c>
      <c r="D40" s="15" t="n"/>
      <c r="E40" s="15" t="n"/>
      <c r="F40" s="15" t="n"/>
      <c r="G40" s="15" t="n"/>
    </row>
    <row r="41">
      <c r="A41" s="15" t="inlineStr">
        <is>
          <t>address</t>
        </is>
      </c>
      <c r="B41" s="15" t="inlineStr">
        <is>
          <t>string</t>
        </is>
      </c>
      <c r="C41" s="15" t="inlineStr">
        <is>
          <t>地址</t>
        </is>
      </c>
      <c r="D41" s="15" t="n"/>
      <c r="E41" s="15" t="n"/>
      <c r="F41" s="15" t="n"/>
      <c r="G41" s="15" t="n"/>
    </row>
    <row r="42">
      <c r="A42" s="15" t="inlineStr">
        <is>
          <t>location_xy</t>
        </is>
      </c>
      <c r="B42" s="15" t="inlineStr">
        <is>
          <t>string</t>
        </is>
      </c>
      <c r="C42" s="15" t="inlineStr">
        <is>
          <t>经纬度</t>
        </is>
      </c>
      <c r="D42" s="15" t="n"/>
      <c r="E42" s="15" t="n"/>
      <c r="F42" s="15" t="n"/>
      <c r="G42" s="15" t="n"/>
    </row>
    <row r="43">
      <c r="A43" s="15" t="inlineStr">
        <is>
          <t>involve_person_num</t>
        </is>
      </c>
      <c r="B43" s="15" t="inlineStr">
        <is>
          <t>string</t>
        </is>
      </c>
      <c r="C43" s="15" t="inlineStr">
        <is>
          <t>涉及人数</t>
        </is>
      </c>
      <c r="D43" s="15" t="n"/>
      <c r="E43" s="15" t="n"/>
      <c r="F43" s="15" t="n"/>
      <c r="G43" s="15" t="n"/>
    </row>
    <row r="44">
      <c r="A44" s="15" t="inlineStr">
        <is>
          <t>retreat_num</t>
        </is>
      </c>
      <c r="B44" s="15" t="inlineStr">
        <is>
          <t>string</t>
        </is>
      </c>
      <c r="C44" s="15" t="inlineStr">
        <is>
          <t>退办次数</t>
        </is>
      </c>
      <c r="D44" s="15" t="n"/>
      <c r="E44" s="15" t="n"/>
      <c r="F44" s="15" t="n"/>
      <c r="G44" s="15" t="n"/>
    </row>
    <row r="45">
      <c r="A45" s="15" t="inlineStr">
        <is>
          <t>retreat_num_dept</t>
        </is>
      </c>
      <c r="B45" s="15" t="inlineStr">
        <is>
          <t>string</t>
        </is>
      </c>
      <c r="C45" s="15" t="inlineStr">
        <is>
          <t>部门退办次数</t>
        </is>
      </c>
      <c r="D45" s="15" t="n"/>
      <c r="E45" s="15" t="n"/>
      <c r="F45" s="15" t="n"/>
      <c r="G45" s="15" t="n"/>
    </row>
    <row r="46">
      <c r="A46" s="15" t="inlineStr">
        <is>
          <t>data_source</t>
        </is>
      </c>
      <c r="B46" s="15" t="inlineStr">
        <is>
          <t>string</t>
        </is>
      </c>
      <c r="C46" s="15" t="inlineStr">
        <is>
          <t>数据类型（信访网电）</t>
        </is>
      </c>
      <c r="D46" s="15" t="n"/>
      <c r="E46" s="15" t="n"/>
      <c r="F46" s="15" t="n"/>
      <c r="G46" s="15" t="n"/>
    </row>
    <row r="47">
      <c r="A47" s="15" t="inlineStr">
        <is>
          <t>create_time</t>
        </is>
      </c>
      <c r="B47" s="15" t="inlineStr">
        <is>
          <t>string</t>
        </is>
      </c>
      <c r="C47" s="15" t="inlineStr">
        <is>
          <t>创建时间</t>
        </is>
      </c>
      <c r="D47" s="15" t="n"/>
      <c r="E47" s="15" t="n"/>
      <c r="F47" s="15" t="n"/>
      <c r="G47" s="15" t="n"/>
    </row>
    <row r="48">
      <c r="A48" s="15" t="inlineStr">
        <is>
          <t>update_time</t>
        </is>
      </c>
      <c r="B48" s="15" t="inlineStr">
        <is>
          <t>string</t>
        </is>
      </c>
      <c r="C48" s="15" t="inlineStr">
        <is>
          <t>最后修改时间</t>
        </is>
      </c>
      <c r="D48" s="15" t="n"/>
      <c r="E48" s="15" t="n"/>
      <c r="F48" s="15" t="n"/>
      <c r="G48" s="15" t="n"/>
    </row>
  </sheetData>
  <mergeCells count="1">
    <mergeCell ref="C1:G2"/>
  </mergeCells>
  <pageMargins bottom="1" footer="0.5" header="0.5" left="0.75" right="0.75" top="1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dws_woi_four_platform_event_dd_f_tmp</t>
        </is>
      </c>
      <c r="C1" s="25" t="n"/>
      <c r="D1" s="15" t="n"/>
      <c r="E1" s="15" t="n"/>
      <c r="F1" s="15" t="n"/>
      <c r="G1" s="15" t="n"/>
      <c r="H1" s="16">
        <f>HYPERLINK("#'目录'!E150",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new_third_class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is_new_event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eventclass_earliest_create_time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description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  <row r="24">
      <c r="A24" s="15" t="inlineStr">
        <is>
          <t>event_grade</t>
        </is>
      </c>
      <c r="B24" s="15" t="inlineStr">
        <is>
          <t>string</t>
        </is>
      </c>
      <c r="C24" s="15" t="n"/>
      <c r="D24" s="15" t="n"/>
      <c r="E24" s="15" t="n"/>
      <c r="F24" s="15" t="n"/>
      <c r="G24" s="15" t="n"/>
    </row>
    <row r="25">
      <c r="A25" s="15" t="inlineStr">
        <is>
          <t>caller_id</t>
        </is>
      </c>
      <c r="B25" s="15" t="inlineStr">
        <is>
          <t>string</t>
        </is>
      </c>
      <c r="C25" s="15" t="n"/>
      <c r="D25" s="15" t="n"/>
      <c r="E25" s="15" t="n"/>
      <c r="F25" s="15" t="n"/>
      <c r="G25" s="15" t="n"/>
    </row>
    <row r="26">
      <c r="A26" s="15" t="inlineStr">
        <is>
          <t>caller_grade</t>
        </is>
      </c>
      <c r="B26" s="15" t="inlineStr">
        <is>
          <t>string</t>
        </is>
      </c>
      <c r="C26" s="15" t="n"/>
      <c r="D26" s="15" t="n"/>
      <c r="E26" s="15" t="n"/>
      <c r="F26" s="15" t="n"/>
      <c r="G26" s="15" t="n"/>
    </row>
    <row r="27">
      <c r="A27" s="15" t="inlineStr">
        <is>
          <t>caller_number</t>
        </is>
      </c>
      <c r="B27" s="15" t="inlineStr">
        <is>
          <t>string</t>
        </is>
      </c>
      <c r="C27" s="15" t="n"/>
      <c r="D27" s="15" t="n"/>
      <c r="E27" s="15" t="n"/>
      <c r="F27" s="15" t="n"/>
      <c r="G27" s="15" t="n"/>
    </row>
    <row r="28">
      <c r="A28" s="15" t="inlineStr">
        <is>
          <t>result</t>
        </is>
      </c>
      <c r="B28" s="15" t="inlineStr">
        <is>
          <t>string</t>
        </is>
      </c>
      <c r="C28" s="15" t="n"/>
      <c r="D28" s="15" t="n"/>
      <c r="E28" s="15" t="n"/>
      <c r="F28" s="15" t="n"/>
      <c r="G28" s="15" t="n"/>
    </row>
    <row r="29">
      <c r="A29" s="15" t="inlineStr">
        <is>
          <t>department</t>
        </is>
      </c>
      <c r="B29" s="15" t="inlineStr">
        <is>
          <t>string</t>
        </is>
      </c>
      <c r="C29" s="15" t="n"/>
      <c r="D29" s="15" t="n"/>
      <c r="E29" s="15" t="n"/>
      <c r="F29" s="15" t="n"/>
      <c r="G29" s="15" t="n"/>
    </row>
    <row r="30">
      <c r="A30" s="15" t="inlineStr">
        <is>
          <t>first_class_dept_name</t>
        </is>
      </c>
      <c r="B30" s="15" t="inlineStr">
        <is>
          <t>string</t>
        </is>
      </c>
      <c r="C30" s="15" t="n"/>
      <c r="D30" s="15" t="n"/>
      <c r="E30" s="15" t="n"/>
      <c r="F30" s="15" t="n"/>
      <c r="G30" s="15" t="n"/>
    </row>
    <row r="31">
      <c r="A31" s="15" t="inlineStr">
        <is>
          <t>first_class_dept_class</t>
        </is>
      </c>
      <c r="B31" s="15" t="inlineStr">
        <is>
          <t>string</t>
        </is>
      </c>
      <c r="C31" s="15" t="n"/>
      <c r="D31" s="15" t="n"/>
      <c r="E31" s="15" t="n"/>
      <c r="F31" s="15" t="n"/>
      <c r="G31" s="15" t="n"/>
    </row>
    <row r="32">
      <c r="A32" s="15" t="inlineStr">
        <is>
          <t>processing_time</t>
        </is>
      </c>
      <c r="B32" s="15" t="inlineStr">
        <is>
          <t>string</t>
        </is>
      </c>
      <c r="C32" s="15" t="n"/>
      <c r="D32" s="15" t="n"/>
      <c r="E32" s="15" t="n"/>
      <c r="F32" s="15" t="n"/>
      <c r="G32" s="15" t="n"/>
    </row>
    <row r="33">
      <c r="A33" s="15" t="inlineStr">
        <is>
          <t>deal_span</t>
        </is>
      </c>
      <c r="B33" s="15" t="inlineStr">
        <is>
          <t>string</t>
        </is>
      </c>
      <c r="C33" s="15" t="n"/>
      <c r="D33" s="15" t="n"/>
      <c r="E33" s="15" t="n"/>
      <c r="F33" s="15" t="n"/>
      <c r="G33" s="15" t="n"/>
    </row>
    <row r="34">
      <c r="A34" s="15" t="inlineStr">
        <is>
          <t>repeat_parent_id</t>
        </is>
      </c>
      <c r="B34" s="15" t="inlineStr">
        <is>
          <t>string</t>
        </is>
      </c>
      <c r="C34" s="15" t="n"/>
      <c r="D34" s="15" t="n"/>
      <c r="E34" s="15" t="n"/>
      <c r="F34" s="15" t="n"/>
      <c r="G34" s="15" t="n"/>
    </row>
    <row r="35">
      <c r="A35" s="15" t="inlineStr">
        <is>
          <t>repeat_times</t>
        </is>
      </c>
      <c r="B35" s="15" t="inlineStr">
        <is>
          <t>string</t>
        </is>
      </c>
      <c r="C35" s="15" t="n"/>
      <c r="D35" s="15" t="n"/>
      <c r="E35" s="15" t="n"/>
      <c r="F35" s="15" t="n"/>
      <c r="G35" s="15" t="n"/>
    </row>
    <row r="36">
      <c r="A36" s="15" t="inlineStr">
        <is>
          <t>event_status</t>
        </is>
      </c>
      <c r="B36" s="15" t="inlineStr">
        <is>
          <t>string</t>
        </is>
      </c>
      <c r="C36" s="15" t="n"/>
      <c r="D36" s="15" t="n"/>
      <c r="E36" s="15" t="n"/>
      <c r="F36" s="15" t="n"/>
      <c r="G36" s="15" t="n"/>
    </row>
    <row r="37">
      <c r="A37" s="15" t="inlineStr">
        <is>
          <t>event_status_map</t>
        </is>
      </c>
      <c r="B37" s="15" t="inlineStr">
        <is>
          <t>string</t>
        </is>
      </c>
      <c r="C37" s="15" t="n"/>
      <c r="D37" s="15" t="n"/>
      <c r="E37" s="15" t="n"/>
      <c r="F37" s="15" t="n"/>
      <c r="G37" s="15" t="n"/>
    </row>
    <row r="38">
      <c r="A38" s="15" t="inlineStr">
        <is>
          <t>street</t>
        </is>
      </c>
      <c r="B38" s="15" t="inlineStr">
        <is>
          <t>string</t>
        </is>
      </c>
      <c r="C38" s="15" t="n"/>
      <c r="D38" s="15" t="n"/>
      <c r="E38" s="15" t="n"/>
      <c r="F38" s="15" t="n"/>
      <c r="G38" s="15" t="n"/>
    </row>
    <row r="39">
      <c r="A39" s="15" t="inlineStr">
        <is>
          <t>community</t>
        </is>
      </c>
      <c r="B39" s="15" t="inlineStr">
        <is>
          <t>string</t>
        </is>
      </c>
      <c r="C39" s="15" t="n"/>
      <c r="D39" s="15" t="n"/>
      <c r="E39" s="15" t="n"/>
      <c r="F39" s="15" t="n"/>
      <c r="G39" s="15" t="n"/>
    </row>
    <row r="40">
      <c r="A40" s="15" t="inlineStr">
        <is>
          <t>number_of_distributions</t>
        </is>
      </c>
      <c r="B40" s="15" t="inlineStr">
        <is>
          <t>string</t>
        </is>
      </c>
      <c r="C40" s="15" t="n"/>
      <c r="D40" s="15" t="n"/>
      <c r="E40" s="15" t="n"/>
      <c r="F40" s="15" t="n"/>
      <c r="G40" s="15" t="n"/>
    </row>
    <row r="41">
      <c r="A41" s="15" t="inlineStr">
        <is>
          <t>address</t>
        </is>
      </c>
      <c r="B41" s="15" t="inlineStr">
        <is>
          <t>string</t>
        </is>
      </c>
      <c r="C41" s="15" t="n"/>
      <c r="D41" s="15" t="n"/>
      <c r="E41" s="15" t="n"/>
      <c r="F41" s="15" t="n"/>
      <c r="G41" s="15" t="n"/>
    </row>
    <row r="42">
      <c r="A42" s="15" t="inlineStr">
        <is>
          <t>location_xy</t>
        </is>
      </c>
      <c r="B42" s="15" t="inlineStr">
        <is>
          <t>string</t>
        </is>
      </c>
      <c r="C42" s="15" t="n"/>
      <c r="D42" s="15" t="n"/>
      <c r="E42" s="15" t="n"/>
      <c r="F42" s="15" t="n"/>
      <c r="G42" s="15" t="n"/>
    </row>
    <row r="43">
      <c r="A43" s="15" t="inlineStr">
        <is>
          <t>involve_person_num</t>
        </is>
      </c>
      <c r="B43" s="15" t="inlineStr">
        <is>
          <t>string</t>
        </is>
      </c>
      <c r="C43" s="15" t="n"/>
      <c r="D43" s="15" t="n"/>
      <c r="E43" s="15" t="n"/>
      <c r="F43" s="15" t="n"/>
      <c r="G43" s="15" t="n"/>
    </row>
    <row r="44">
      <c r="A44" s="15" t="inlineStr">
        <is>
          <t>retreat_num</t>
        </is>
      </c>
      <c r="B44" s="15" t="inlineStr">
        <is>
          <t>string</t>
        </is>
      </c>
      <c r="C44" s="15" t="n"/>
      <c r="D44" s="15" t="n"/>
      <c r="E44" s="15" t="n"/>
      <c r="F44" s="15" t="n"/>
      <c r="G44" s="15" t="n"/>
    </row>
    <row r="45">
      <c r="A45" s="15" t="inlineStr">
        <is>
          <t>retreat_num_dept</t>
        </is>
      </c>
      <c r="B45" s="15" t="inlineStr">
        <is>
          <t>string</t>
        </is>
      </c>
      <c r="C45" s="15" t="n"/>
      <c r="D45" s="15" t="n"/>
      <c r="E45" s="15" t="n"/>
      <c r="F45" s="15" t="n"/>
      <c r="G45" s="15" t="n"/>
    </row>
    <row r="46">
      <c r="A46" s="15" t="inlineStr">
        <is>
          <t>data_source</t>
        </is>
      </c>
      <c r="B46" s="15" t="inlineStr">
        <is>
          <t>string</t>
        </is>
      </c>
      <c r="C46" s="15" t="n"/>
      <c r="D46" s="15" t="n"/>
      <c r="E46" s="15" t="n"/>
      <c r="F46" s="15" t="n"/>
      <c r="G46" s="15" t="n"/>
    </row>
    <row r="47">
      <c r="A47" s="15" t="inlineStr">
        <is>
          <t>create_time</t>
        </is>
      </c>
      <c r="B47" s="15" t="inlineStr">
        <is>
          <t>string</t>
        </is>
      </c>
      <c r="C47" s="15" t="n"/>
      <c r="D47" s="15" t="n"/>
      <c r="E47" s="15" t="n"/>
      <c r="F47" s="15" t="n"/>
      <c r="G47" s="15" t="n"/>
    </row>
    <row r="48">
      <c r="A48" s="15" t="inlineStr">
        <is>
          <t>update_time</t>
        </is>
      </c>
      <c r="B48" s="15" t="inlineStr">
        <is>
          <t>string</t>
        </is>
      </c>
      <c r="C48" s="15" t="n"/>
      <c r="D48" s="15" t="n"/>
      <c r="E48" s="15" t="n"/>
      <c r="F48" s="15" t="n"/>
      <c r="G48" s="15" t="n"/>
    </row>
  </sheetData>
  <mergeCells count="1">
    <mergeCell ref="C1:G2"/>
  </mergeCells>
  <pageMargins bottom="1" footer="0.5" header="0.5" left="0.75" right="0.75" top="1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dws_woi_four_platform_event_dd_f_union</t>
        </is>
      </c>
      <c r="C1" s="25" t="n"/>
      <c r="D1" s="15" t="n"/>
      <c r="E1" s="15" t="n"/>
      <c r="F1" s="15" t="n"/>
      <c r="G1" s="15" t="n"/>
      <c r="H1" s="16">
        <f>HYPERLINK("#'目录'!E151",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new_third_class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is_new_event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eventclass_earliest_create_time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description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  <row r="24">
      <c r="A24" s="15" t="inlineStr">
        <is>
          <t>event_grade</t>
        </is>
      </c>
      <c r="B24" s="15" t="inlineStr">
        <is>
          <t>string</t>
        </is>
      </c>
      <c r="C24" s="15" t="n"/>
      <c r="D24" s="15" t="n"/>
      <c r="E24" s="15" t="n"/>
      <c r="F24" s="15" t="n"/>
      <c r="G24" s="15" t="n"/>
    </row>
    <row r="25">
      <c r="A25" s="15" t="inlineStr">
        <is>
          <t>caller_id</t>
        </is>
      </c>
      <c r="B25" s="15" t="inlineStr">
        <is>
          <t>string</t>
        </is>
      </c>
      <c r="C25" s="15" t="n"/>
      <c r="D25" s="15" t="n"/>
      <c r="E25" s="15" t="n"/>
      <c r="F25" s="15" t="n"/>
      <c r="G25" s="15" t="n"/>
    </row>
    <row r="26">
      <c r="A26" s="15" t="inlineStr">
        <is>
          <t>caller_grade</t>
        </is>
      </c>
      <c r="B26" s="15" t="inlineStr">
        <is>
          <t>string</t>
        </is>
      </c>
      <c r="C26" s="15" t="n"/>
      <c r="D26" s="15" t="n"/>
      <c r="E26" s="15" t="n"/>
      <c r="F26" s="15" t="n"/>
      <c r="G26" s="15" t="n"/>
    </row>
    <row r="27">
      <c r="A27" s="15" t="inlineStr">
        <is>
          <t>caller_number</t>
        </is>
      </c>
      <c r="B27" s="15" t="inlineStr">
        <is>
          <t>string</t>
        </is>
      </c>
      <c r="C27" s="15" t="n"/>
      <c r="D27" s="15" t="n"/>
      <c r="E27" s="15" t="n"/>
      <c r="F27" s="15" t="n"/>
      <c r="G27" s="15" t="n"/>
    </row>
    <row r="28">
      <c r="A28" s="15" t="inlineStr">
        <is>
          <t>result</t>
        </is>
      </c>
      <c r="B28" s="15" t="inlineStr">
        <is>
          <t>string</t>
        </is>
      </c>
      <c r="C28" s="15" t="n"/>
      <c r="D28" s="15" t="n"/>
      <c r="E28" s="15" t="n"/>
      <c r="F28" s="15" t="n"/>
      <c r="G28" s="15" t="n"/>
    </row>
    <row r="29">
      <c r="A29" s="15" t="inlineStr">
        <is>
          <t>department</t>
        </is>
      </c>
      <c r="B29" s="15" t="inlineStr">
        <is>
          <t>string</t>
        </is>
      </c>
      <c r="C29" s="15" t="n"/>
      <c r="D29" s="15" t="n"/>
      <c r="E29" s="15" t="n"/>
      <c r="F29" s="15" t="n"/>
      <c r="G29" s="15" t="n"/>
    </row>
    <row r="30">
      <c r="A30" s="15" t="inlineStr">
        <is>
          <t>first_class_dept_name</t>
        </is>
      </c>
      <c r="B30" s="15" t="inlineStr">
        <is>
          <t>string</t>
        </is>
      </c>
      <c r="C30" s="15" t="n"/>
      <c r="D30" s="15" t="n"/>
      <c r="E30" s="15" t="n"/>
      <c r="F30" s="15" t="n"/>
      <c r="G30" s="15" t="n"/>
    </row>
    <row r="31">
      <c r="A31" s="15" t="inlineStr">
        <is>
          <t>first_class_dept_class</t>
        </is>
      </c>
      <c r="B31" s="15" t="inlineStr">
        <is>
          <t>string</t>
        </is>
      </c>
      <c r="C31" s="15" t="n"/>
      <c r="D31" s="15" t="n"/>
      <c r="E31" s="15" t="n"/>
      <c r="F31" s="15" t="n"/>
      <c r="G31" s="15" t="n"/>
    </row>
    <row r="32">
      <c r="A32" s="15" t="inlineStr">
        <is>
          <t>processing_time</t>
        </is>
      </c>
      <c r="B32" s="15" t="inlineStr">
        <is>
          <t>string</t>
        </is>
      </c>
      <c r="C32" s="15" t="n"/>
      <c r="D32" s="15" t="n"/>
      <c r="E32" s="15" t="n"/>
      <c r="F32" s="15" t="n"/>
      <c r="G32" s="15" t="n"/>
    </row>
    <row r="33">
      <c r="A33" s="15" t="inlineStr">
        <is>
          <t>deal_span</t>
        </is>
      </c>
      <c r="B33" s="15" t="inlineStr">
        <is>
          <t>string</t>
        </is>
      </c>
      <c r="C33" s="15" t="n"/>
      <c r="D33" s="15" t="n"/>
      <c r="E33" s="15" t="n"/>
      <c r="F33" s="15" t="n"/>
      <c r="G33" s="15" t="n"/>
    </row>
    <row r="34">
      <c r="A34" s="15" t="inlineStr">
        <is>
          <t>repeat_parent_id</t>
        </is>
      </c>
      <c r="B34" s="15" t="inlineStr">
        <is>
          <t>string</t>
        </is>
      </c>
      <c r="C34" s="15" t="n"/>
      <c r="D34" s="15" t="n"/>
      <c r="E34" s="15" t="n"/>
      <c r="F34" s="15" t="n"/>
      <c r="G34" s="15" t="n"/>
    </row>
    <row r="35">
      <c r="A35" s="15" t="inlineStr">
        <is>
          <t>repeat_times</t>
        </is>
      </c>
      <c r="B35" s="15" t="inlineStr">
        <is>
          <t>string</t>
        </is>
      </c>
      <c r="C35" s="15" t="n"/>
      <c r="D35" s="15" t="n"/>
      <c r="E35" s="15" t="n"/>
      <c r="F35" s="15" t="n"/>
      <c r="G35" s="15" t="n"/>
    </row>
    <row r="36">
      <c r="A36" s="15" t="inlineStr">
        <is>
          <t>event_status</t>
        </is>
      </c>
      <c r="B36" s="15" t="inlineStr">
        <is>
          <t>string</t>
        </is>
      </c>
      <c r="C36" s="15" t="n"/>
      <c r="D36" s="15" t="n"/>
      <c r="E36" s="15" t="n"/>
      <c r="F36" s="15" t="n"/>
      <c r="G36" s="15" t="n"/>
    </row>
    <row r="37">
      <c r="A37" s="15" t="inlineStr">
        <is>
          <t>event_status_map</t>
        </is>
      </c>
      <c r="B37" s="15" t="inlineStr">
        <is>
          <t>string</t>
        </is>
      </c>
      <c r="C37" s="15" t="n"/>
      <c r="D37" s="15" t="n"/>
      <c r="E37" s="15" t="n"/>
      <c r="F37" s="15" t="n"/>
      <c r="G37" s="15" t="n"/>
    </row>
    <row r="38">
      <c r="A38" s="15" t="inlineStr">
        <is>
          <t>street</t>
        </is>
      </c>
      <c r="B38" s="15" t="inlineStr">
        <is>
          <t>string</t>
        </is>
      </c>
      <c r="C38" s="15" t="n"/>
      <c r="D38" s="15" t="n"/>
      <c r="E38" s="15" t="n"/>
      <c r="F38" s="15" t="n"/>
      <c r="G38" s="15" t="n"/>
    </row>
    <row r="39">
      <c r="A39" s="15" t="inlineStr">
        <is>
          <t>community</t>
        </is>
      </c>
      <c r="B39" s="15" t="inlineStr">
        <is>
          <t>string</t>
        </is>
      </c>
      <c r="C39" s="15" t="n"/>
      <c r="D39" s="15" t="n"/>
      <c r="E39" s="15" t="n"/>
      <c r="F39" s="15" t="n"/>
      <c r="G39" s="15" t="n"/>
    </row>
    <row r="40">
      <c r="A40" s="15" t="inlineStr">
        <is>
          <t>number_of_distributions</t>
        </is>
      </c>
      <c r="B40" s="15" t="inlineStr">
        <is>
          <t>string</t>
        </is>
      </c>
      <c r="C40" s="15" t="n"/>
      <c r="D40" s="15" t="n"/>
      <c r="E40" s="15" t="n"/>
      <c r="F40" s="15" t="n"/>
      <c r="G40" s="15" t="n"/>
    </row>
    <row r="41">
      <c r="A41" s="15" t="inlineStr">
        <is>
          <t>address</t>
        </is>
      </c>
      <c r="B41" s="15" t="inlineStr">
        <is>
          <t>string</t>
        </is>
      </c>
      <c r="C41" s="15" t="n"/>
      <c r="D41" s="15" t="n"/>
      <c r="E41" s="15" t="n"/>
      <c r="F41" s="15" t="n"/>
      <c r="G41" s="15" t="n"/>
    </row>
    <row r="42">
      <c r="A42" s="15" t="inlineStr">
        <is>
          <t>location_xy</t>
        </is>
      </c>
      <c r="B42" s="15" t="inlineStr">
        <is>
          <t>string</t>
        </is>
      </c>
      <c r="C42" s="15" t="n"/>
      <c r="D42" s="15" t="n"/>
      <c r="E42" s="15" t="n"/>
      <c r="F42" s="15" t="n"/>
      <c r="G42" s="15" t="n"/>
    </row>
    <row r="43">
      <c r="A43" s="15" t="inlineStr">
        <is>
          <t>involve_person_num</t>
        </is>
      </c>
      <c r="B43" s="15" t="inlineStr">
        <is>
          <t>string</t>
        </is>
      </c>
      <c r="C43" s="15" t="n"/>
      <c r="D43" s="15" t="n"/>
      <c r="E43" s="15" t="n"/>
      <c r="F43" s="15" t="n"/>
      <c r="G43" s="15" t="n"/>
    </row>
    <row r="44">
      <c r="A44" s="15" t="inlineStr">
        <is>
          <t>retreat_num</t>
        </is>
      </c>
      <c r="B44" s="15" t="inlineStr">
        <is>
          <t>string</t>
        </is>
      </c>
      <c r="C44" s="15" t="n"/>
      <c r="D44" s="15" t="n"/>
      <c r="E44" s="15" t="n"/>
      <c r="F44" s="15" t="n"/>
      <c r="G44" s="15" t="n"/>
    </row>
    <row r="45">
      <c r="A45" s="15" t="inlineStr">
        <is>
          <t>retreat_num_dept</t>
        </is>
      </c>
      <c r="B45" s="15" t="inlineStr">
        <is>
          <t>string</t>
        </is>
      </c>
      <c r="C45" s="15" t="n"/>
      <c r="D45" s="15" t="n"/>
      <c r="E45" s="15" t="n"/>
      <c r="F45" s="15" t="n"/>
      <c r="G45" s="15" t="n"/>
    </row>
    <row r="46">
      <c r="A46" s="15" t="inlineStr">
        <is>
          <t>data_source</t>
        </is>
      </c>
      <c r="B46" s="15" t="inlineStr">
        <is>
          <t>string</t>
        </is>
      </c>
      <c r="C46" s="15" t="n"/>
      <c r="D46" s="15" t="n"/>
      <c r="E46" s="15" t="n"/>
      <c r="F46" s="15" t="n"/>
      <c r="G46" s="15" t="n"/>
    </row>
    <row r="47">
      <c r="A47" s="15" t="inlineStr">
        <is>
          <t>create_time</t>
        </is>
      </c>
      <c r="B47" s="15" t="inlineStr">
        <is>
          <t>string</t>
        </is>
      </c>
      <c r="C47" s="15" t="n"/>
      <c r="D47" s="15" t="n"/>
      <c r="E47" s="15" t="n"/>
      <c r="F47" s="15" t="n"/>
      <c r="G47" s="15" t="n"/>
    </row>
    <row r="48">
      <c r="A48" s="15" t="inlineStr">
        <is>
          <t>update_time</t>
        </is>
      </c>
      <c r="B48" s="15" t="inlineStr">
        <is>
          <t>string</t>
        </is>
      </c>
      <c r="C48" s="15" t="n"/>
      <c r="D48" s="15" t="n"/>
      <c r="E48" s="15" t="n"/>
      <c r="F48" s="15" t="n"/>
      <c r="G48" s="15" t="n"/>
    </row>
  </sheetData>
  <mergeCells count="1">
    <mergeCell ref="C1:G2"/>
  </mergeCells>
  <pageMargins bottom="1" footer="0.5" header="0.5" left="0.75" right="0.75" top="1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dws_woi_provincal_urvey_dd_f</t>
        </is>
      </c>
      <c r="C1" s="25" t="n"/>
      <c r="D1" s="15" t="n"/>
      <c r="E1" s="15" t="n"/>
      <c r="F1" s="15" t="n"/>
      <c r="G1" s="15" t="n"/>
      <c r="H1" s="16">
        <f>HYPERLINK("#'目录'!E152", "返回")</f>
        <v/>
      </c>
    </row>
    <row customHeight="1" ht="16.5" r="2" s="17">
      <c r="A2" s="23" t="inlineStr">
        <is>
          <t>模型描述</t>
        </is>
      </c>
      <c r="B2" s="24" t="inlineStr">
        <is>
          <t>省矛调 事件表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社会治理23大类(对应二级类)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风险类别(对应23大类)</t>
        </is>
      </c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inlineStr">
        <is>
          <t>一级类-二级类-三级类(新三级类关联键)</t>
        </is>
      </c>
      <c r="D19" s="15" t="n"/>
      <c r="E19" s="15" t="n"/>
      <c r="F19" s="15" t="n"/>
      <c r="G19" s="15" t="n"/>
    </row>
    <row r="20">
      <c r="A20" s="15" t="inlineStr">
        <is>
          <t>new_third_class</t>
        </is>
      </c>
      <c r="B20" s="15" t="inlineStr">
        <is>
          <t>string</t>
        </is>
      </c>
      <c r="C20" s="15" t="inlineStr">
        <is>
          <t>新三级类（保留原三级类，空值处理为其他）</t>
        </is>
      </c>
      <c r="D20" s="15" t="n"/>
      <c r="E20" s="15" t="n"/>
      <c r="F20" s="15" t="n"/>
      <c r="G20" s="15" t="n"/>
    </row>
    <row r="21">
      <c r="A21" s="15" t="inlineStr">
        <is>
          <t>is_new_event</t>
        </is>
      </c>
      <c r="B21" s="15" t="inlineStr">
        <is>
          <t>string</t>
        </is>
      </c>
      <c r="C21" s="15" t="inlineStr">
        <is>
          <t>是否是新增事项，0否，1是</t>
        </is>
      </c>
      <c r="D21" s="15" t="n"/>
      <c r="E21" s="15" t="n"/>
      <c r="F21" s="15" t="n"/>
      <c r="G21" s="15" t="n"/>
    </row>
    <row r="22">
      <c r="A22" s="15" t="inlineStr">
        <is>
          <t>eventclass_earliest_create_time</t>
        </is>
      </c>
      <c r="B22" s="15" t="inlineStr">
        <is>
          <t>string</t>
        </is>
      </c>
      <c r="C22" s="15" t="inlineStr">
        <is>
          <t>事件最早出现时间（特指新三级类最早出现的时间）</t>
        </is>
      </c>
      <c r="D22" s="15" t="n"/>
      <c r="E22" s="15" t="n"/>
      <c r="F22" s="15" t="n"/>
      <c r="G22" s="15" t="n"/>
    </row>
    <row r="23">
      <c r="A23" s="15" t="inlineStr">
        <is>
          <t>description</t>
        </is>
      </c>
      <c r="B23" s="15" t="inlineStr">
        <is>
          <t>string</t>
        </is>
      </c>
      <c r="C23" s="15" t="inlineStr">
        <is>
          <t>事件描述</t>
        </is>
      </c>
      <c r="D23" s="15" t="n"/>
      <c r="E23" s="15" t="n"/>
      <c r="F23" s="15" t="n"/>
      <c r="G23" s="15" t="n"/>
    </row>
    <row r="24">
      <c r="A24" s="15" t="inlineStr">
        <is>
          <t>event_grade</t>
        </is>
      </c>
      <c r="B24" s="15" t="inlineStr">
        <is>
          <t>string</t>
        </is>
      </c>
      <c r="C24" s="15" t="inlineStr">
        <is>
          <t>事件等级（非预警等级）</t>
        </is>
      </c>
      <c r="D24" s="15" t="n"/>
      <c r="E24" s="15" t="n"/>
      <c r="F24" s="15" t="n"/>
      <c r="G24" s="15" t="n"/>
    </row>
    <row r="25">
      <c r="A25" s="15" t="inlineStr">
        <is>
          <t>caller_id</t>
        </is>
      </c>
      <c r="B25" s="15" t="inlineStr">
        <is>
          <t>string</t>
        </is>
      </c>
      <c r="C25" s="15" t="inlineStr">
        <is>
          <t>来电人id</t>
        </is>
      </c>
      <c r="D25" s="15" t="n"/>
      <c r="E25" s="15" t="n"/>
      <c r="F25" s="15" t="n"/>
      <c r="G25" s="15" t="n"/>
    </row>
    <row r="26">
      <c r="A26" s="15" t="inlineStr">
        <is>
          <t>caller_grade</t>
        </is>
      </c>
      <c r="B26" s="15" t="inlineStr">
        <is>
          <t>string</t>
        </is>
      </c>
      <c r="C26" s="15" t="inlineStr">
        <is>
          <t>是否为特殊人群（0表示非特殊人群，1表示正向人物，2表示黑名单）</t>
        </is>
      </c>
      <c r="D26" s="15" t="n"/>
      <c r="E26" s="15" t="n"/>
      <c r="F26" s="15" t="n"/>
      <c r="G26" s="15" t="n"/>
    </row>
    <row r="27">
      <c r="A27" s="15" t="inlineStr">
        <is>
          <t>caller_number</t>
        </is>
      </c>
      <c r="B27" s="15" t="inlineStr">
        <is>
          <t>string</t>
        </is>
      </c>
      <c r="C27" s="15" t="inlineStr">
        <is>
          <t>来电号码</t>
        </is>
      </c>
      <c r="D27" s="15" t="n"/>
      <c r="E27" s="15" t="n"/>
      <c r="F27" s="15" t="n"/>
      <c r="G27" s="15" t="n"/>
    </row>
    <row r="28">
      <c r="A28" s="15" t="inlineStr">
        <is>
          <t>result</t>
        </is>
      </c>
      <c r="B28" s="15" t="inlineStr">
        <is>
          <t>string</t>
        </is>
      </c>
      <c r="C28" s="15" t="inlineStr">
        <is>
          <t>处理结果</t>
        </is>
      </c>
      <c r="D28" s="15" t="n"/>
      <c r="E28" s="15" t="n"/>
      <c r="F28" s="15" t="n"/>
      <c r="G28" s="15" t="n"/>
    </row>
    <row r="29">
      <c r="A29" s="15" t="inlineStr">
        <is>
          <t>department</t>
        </is>
      </c>
      <c r="B29" s="15" t="inlineStr">
        <is>
          <t>string</t>
        </is>
      </c>
      <c r="C29" s="15" t="inlineStr">
        <is>
          <t>处理部门</t>
        </is>
      </c>
      <c r="D29" s="15" t="n"/>
      <c r="E29" s="15" t="n"/>
      <c r="F29" s="15" t="n"/>
      <c r="G29" s="15" t="n"/>
    </row>
    <row r="30">
      <c r="A30" s="15" t="inlineStr">
        <is>
          <t>first_class_dept_name</t>
        </is>
      </c>
      <c r="B30" s="15" t="inlineStr">
        <is>
          <t>string</t>
        </is>
      </c>
      <c r="C30" s="15" t="inlineStr">
        <is>
          <t>一级部门名称（映射所得）</t>
        </is>
      </c>
      <c r="D30" s="15" t="n"/>
      <c r="E30" s="15" t="n"/>
      <c r="F30" s="15" t="n"/>
      <c r="G30" s="15" t="n"/>
    </row>
    <row r="31">
      <c r="A31" s="15" t="inlineStr">
        <is>
          <t>first_class_dept_class</t>
        </is>
      </c>
      <c r="B31" s="15" t="inlineStr">
        <is>
          <t>string</t>
        </is>
      </c>
      <c r="C31" s="15" t="inlineStr">
        <is>
          <t>一级部门类别（映射所得）</t>
        </is>
      </c>
      <c r="D31" s="15" t="n"/>
      <c r="E31" s="15" t="n"/>
      <c r="F31" s="15" t="n"/>
      <c r="G31" s="15" t="n"/>
    </row>
    <row r="32">
      <c r="A32" s="15" t="inlineStr">
        <is>
          <t>processing_time</t>
        </is>
      </c>
      <c r="B32" s="15" t="inlineStr">
        <is>
          <t>string</t>
        </is>
      </c>
      <c r="C32" s="15" t="inlineStr">
        <is>
          <t>处理时间</t>
        </is>
      </c>
      <c r="D32" s="15" t="n"/>
      <c r="E32" s="15" t="n"/>
      <c r="F32" s="15" t="n"/>
      <c r="G32" s="15" t="n"/>
    </row>
    <row r="33">
      <c r="A33" s="15" t="inlineStr">
        <is>
          <t>deal_span</t>
        </is>
      </c>
      <c r="B33" s="15" t="inlineStr">
        <is>
          <t>string</t>
        </is>
      </c>
      <c r="C33" s="15" t="inlineStr">
        <is>
          <t>处置时长</t>
        </is>
      </c>
      <c r="D33" s="15" t="n"/>
      <c r="E33" s="15" t="n"/>
      <c r="F33" s="15" t="n"/>
      <c r="G33" s="15" t="n"/>
    </row>
    <row r="34">
      <c r="A34" s="15" t="inlineStr">
        <is>
          <t>repeat_parent_id</t>
        </is>
      </c>
      <c r="B34" s="15" t="inlineStr">
        <is>
          <t>string</t>
        </is>
      </c>
      <c r="C34" s="15" t="inlineStr">
        <is>
          <t>重复件 主事件id（若为主事件则为root）</t>
        </is>
      </c>
      <c r="D34" s="15" t="n"/>
      <c r="E34" s="15" t="n"/>
      <c r="F34" s="15" t="n"/>
      <c r="G34" s="15" t="n"/>
    </row>
    <row r="35">
      <c r="A35" s="15" t="inlineStr">
        <is>
          <t>repeat_times</t>
        </is>
      </c>
      <c r="B35" s="15" t="inlineStr">
        <is>
          <t>string</t>
        </is>
      </c>
      <c r="C35" s="15" t="inlineStr">
        <is>
          <t>重复次数</t>
        </is>
      </c>
      <c r="D35" s="15" t="n"/>
      <c r="E35" s="15" t="n"/>
      <c r="F35" s="15" t="n"/>
      <c r="G35" s="15" t="n"/>
    </row>
    <row r="36">
      <c r="A36" s="15" t="inlineStr">
        <is>
          <t>event_status</t>
        </is>
      </c>
      <c r="B36" s="15" t="inlineStr">
        <is>
          <t>string</t>
        </is>
      </c>
      <c r="C36" s="15" t="inlineStr">
        <is>
          <t>案件状态</t>
        </is>
      </c>
      <c r="D36" s="15" t="n"/>
      <c r="E36" s="15" t="n"/>
      <c r="F36" s="15" t="n"/>
      <c r="G36" s="15" t="n"/>
    </row>
    <row r="37">
      <c r="A37" s="15" t="inlineStr">
        <is>
          <t>event_status_map</t>
        </is>
      </c>
      <c r="B37" s="15" t="inlineStr">
        <is>
          <t>string</t>
        </is>
      </c>
      <c r="C37" s="15" t="inlineStr">
        <is>
          <t>案件状态（结案统一为‘已结案’）</t>
        </is>
      </c>
      <c r="D37" s="15" t="n"/>
      <c r="E37" s="15" t="n"/>
      <c r="F37" s="15" t="n"/>
      <c r="G37" s="15" t="n"/>
    </row>
    <row r="38">
      <c r="A38" s="15" t="inlineStr">
        <is>
          <t>street</t>
        </is>
      </c>
      <c r="B38" s="15" t="inlineStr">
        <is>
          <t>string</t>
        </is>
      </c>
      <c r="C38" s="15" t="inlineStr">
        <is>
          <t>镇街</t>
        </is>
      </c>
      <c r="D38" s="15" t="n"/>
      <c r="E38" s="15" t="n"/>
      <c r="F38" s="15" t="n"/>
      <c r="G38" s="15" t="n"/>
    </row>
    <row r="39">
      <c r="A39" s="15" t="inlineStr">
        <is>
          <t>community</t>
        </is>
      </c>
      <c r="B39" s="15" t="inlineStr">
        <is>
          <t>string</t>
        </is>
      </c>
      <c r="C39" s="15" t="inlineStr">
        <is>
          <t>社区</t>
        </is>
      </c>
      <c r="D39" s="15" t="n"/>
      <c r="E39" s="15" t="n"/>
      <c r="F39" s="15" t="n"/>
      <c r="G39" s="15" t="n"/>
    </row>
    <row r="40">
      <c r="A40" s="15" t="inlineStr">
        <is>
          <t>number_of_distributions</t>
        </is>
      </c>
      <c r="B40" s="15" t="inlineStr">
        <is>
          <t>string</t>
        </is>
      </c>
      <c r="C40" s="15" t="inlineStr">
        <is>
          <t>派发次数</t>
        </is>
      </c>
      <c r="D40" s="15" t="n"/>
      <c r="E40" s="15" t="n"/>
      <c r="F40" s="15" t="n"/>
      <c r="G40" s="15" t="n"/>
    </row>
    <row r="41">
      <c r="A41" s="15" t="inlineStr">
        <is>
          <t>address</t>
        </is>
      </c>
      <c r="B41" s="15" t="inlineStr">
        <is>
          <t>string</t>
        </is>
      </c>
      <c r="C41" s="15" t="inlineStr">
        <is>
          <t>地址</t>
        </is>
      </c>
      <c r="D41" s="15" t="n"/>
      <c r="E41" s="15" t="n"/>
      <c r="F41" s="15" t="n"/>
      <c r="G41" s="15" t="n"/>
    </row>
    <row r="42">
      <c r="A42" s="15" t="inlineStr">
        <is>
          <t>location_xy</t>
        </is>
      </c>
      <c r="B42" s="15" t="inlineStr">
        <is>
          <t>string</t>
        </is>
      </c>
      <c r="C42" s="15" t="inlineStr">
        <is>
          <t>经纬度</t>
        </is>
      </c>
      <c r="D42" s="15" t="n"/>
      <c r="E42" s="15" t="n"/>
      <c r="F42" s="15" t="n"/>
      <c r="G42" s="15" t="n"/>
    </row>
    <row r="43">
      <c r="A43" s="15" t="inlineStr">
        <is>
          <t>involve_person_num</t>
        </is>
      </c>
      <c r="B43" s="15" t="inlineStr">
        <is>
          <t>string</t>
        </is>
      </c>
      <c r="C43" s="15" t="inlineStr">
        <is>
          <t>涉及人数</t>
        </is>
      </c>
      <c r="D43" s="15" t="n"/>
      <c r="E43" s="15" t="n"/>
      <c r="F43" s="15" t="n"/>
      <c r="G43" s="15" t="n"/>
    </row>
    <row r="44">
      <c r="A44" s="15" t="inlineStr">
        <is>
          <t>retreat_num</t>
        </is>
      </c>
      <c r="B44" s="15" t="inlineStr">
        <is>
          <t>string</t>
        </is>
      </c>
      <c r="C44" s="15" t="inlineStr">
        <is>
          <t>退办次数</t>
        </is>
      </c>
      <c r="D44" s="15" t="n"/>
      <c r="E44" s="15" t="n"/>
      <c r="F44" s="15" t="n"/>
      <c r="G44" s="15" t="n"/>
    </row>
    <row r="45">
      <c r="A45" s="15" t="inlineStr">
        <is>
          <t>retreat_num_dept</t>
        </is>
      </c>
      <c r="B45" s="15" t="inlineStr">
        <is>
          <t>string</t>
        </is>
      </c>
      <c r="C45" s="15" t="inlineStr">
        <is>
          <t>部门退办次数</t>
        </is>
      </c>
      <c r="D45" s="15" t="n"/>
      <c r="E45" s="15" t="n"/>
      <c r="F45" s="15" t="n"/>
      <c r="G45" s="15" t="n"/>
    </row>
    <row r="46">
      <c r="A46" s="15" t="inlineStr">
        <is>
          <t>data_source</t>
        </is>
      </c>
      <c r="B46" s="15" t="inlineStr">
        <is>
          <t>string</t>
        </is>
      </c>
      <c r="C46" s="15" t="inlineStr">
        <is>
          <t>数据类型（信访网电）</t>
        </is>
      </c>
      <c r="D46" s="15" t="n"/>
      <c r="E46" s="15" t="n"/>
      <c r="F46" s="15" t="n"/>
      <c r="G46" s="15" t="n"/>
    </row>
    <row r="47">
      <c r="A47" s="15" t="inlineStr">
        <is>
          <t>create_time</t>
        </is>
      </c>
      <c r="B47" s="15" t="inlineStr">
        <is>
          <t>string</t>
        </is>
      </c>
      <c r="C47" s="15" t="inlineStr">
        <is>
          <t>创建时间</t>
        </is>
      </c>
      <c r="D47" s="15" t="n"/>
      <c r="E47" s="15" t="n"/>
      <c r="F47" s="15" t="n"/>
      <c r="G47" s="15" t="n"/>
    </row>
    <row r="48">
      <c r="A48" s="15" t="inlineStr">
        <is>
          <t>update_time</t>
        </is>
      </c>
      <c r="B48" s="15" t="inlineStr">
        <is>
          <t>string</t>
        </is>
      </c>
      <c r="C48" s="15" t="inlineStr">
        <is>
          <t>最后修改时间</t>
        </is>
      </c>
      <c r="D48" s="15" t="n"/>
      <c r="E48" s="15" t="n"/>
      <c r="F48" s="15" t="n"/>
      <c r="G48" s="15" t="n"/>
    </row>
  </sheetData>
  <mergeCells count="1">
    <mergeCell ref="C1:G2"/>
  </mergeCells>
  <pageMargins bottom="1" footer="0.5" header="0.5" left="0.75" right="0.75" top="1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dws_woi_provnc_unifd_complt_platform_dd_f</t>
        </is>
      </c>
      <c r="C1" s="25" t="n"/>
      <c r="D1" s="15" t="n"/>
      <c r="E1" s="15" t="n"/>
      <c r="F1" s="15" t="n"/>
      <c r="G1" s="15" t="n"/>
      <c r="H1" s="16">
        <f>HYPERLINK("#'目录'!E153", "返回")</f>
        <v/>
      </c>
    </row>
    <row customHeight="1" ht="16.5" r="2" s="17">
      <c r="A2" s="23" t="inlineStr">
        <is>
          <t>模型描述</t>
        </is>
      </c>
      <c r="B2" s="24" t="inlineStr">
        <is>
          <t>省统一事件表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社会治理23大类(对应二级类)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风险类别(对应23大类)</t>
        </is>
      </c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inlineStr">
        <is>
          <t>一级类-二级类-三级类(新三级类关联键)</t>
        </is>
      </c>
      <c r="D19" s="15" t="n"/>
      <c r="E19" s="15" t="n"/>
      <c r="F19" s="15" t="n"/>
      <c r="G19" s="15" t="n"/>
    </row>
    <row r="20">
      <c r="A20" s="15" t="inlineStr">
        <is>
          <t>new_third_class</t>
        </is>
      </c>
      <c r="B20" s="15" t="inlineStr">
        <is>
          <t>string</t>
        </is>
      </c>
      <c r="C20" s="15" t="inlineStr">
        <is>
          <t>新三级类（保留原三级类，空值处理为其他）</t>
        </is>
      </c>
      <c r="D20" s="15" t="n"/>
      <c r="E20" s="15" t="n"/>
      <c r="F20" s="15" t="n"/>
      <c r="G20" s="15" t="n"/>
    </row>
    <row r="21">
      <c r="A21" s="15" t="inlineStr">
        <is>
          <t>is_new_event</t>
        </is>
      </c>
      <c r="B21" s="15" t="inlineStr">
        <is>
          <t>string</t>
        </is>
      </c>
      <c r="C21" s="15" t="inlineStr">
        <is>
          <t>是否是新增事项，0否，1是</t>
        </is>
      </c>
      <c r="D21" s="15" t="n"/>
      <c r="E21" s="15" t="n"/>
      <c r="F21" s="15" t="n"/>
      <c r="G21" s="15" t="n"/>
    </row>
    <row r="22">
      <c r="A22" s="15" t="inlineStr">
        <is>
          <t>eventclass_earliest_create_time</t>
        </is>
      </c>
      <c r="B22" s="15" t="inlineStr">
        <is>
          <t>string</t>
        </is>
      </c>
      <c r="C22" s="15" t="inlineStr">
        <is>
          <t>事件最早出现时间（特指新三级类最早出现的时间）</t>
        </is>
      </c>
      <c r="D22" s="15" t="n"/>
      <c r="E22" s="15" t="n"/>
      <c r="F22" s="15" t="n"/>
      <c r="G22" s="15" t="n"/>
    </row>
    <row r="23">
      <c r="A23" s="15" t="inlineStr">
        <is>
          <t>description</t>
        </is>
      </c>
      <c r="B23" s="15" t="inlineStr">
        <is>
          <t>string</t>
        </is>
      </c>
      <c r="C23" s="15" t="inlineStr">
        <is>
          <t>事件描述</t>
        </is>
      </c>
      <c r="D23" s="15" t="n"/>
      <c r="E23" s="15" t="n"/>
      <c r="F23" s="15" t="n"/>
      <c r="G23" s="15" t="n"/>
    </row>
    <row r="24">
      <c r="A24" s="15" t="inlineStr">
        <is>
          <t>event_grade</t>
        </is>
      </c>
      <c r="B24" s="15" t="inlineStr">
        <is>
          <t>string</t>
        </is>
      </c>
      <c r="C24" s="15" t="inlineStr">
        <is>
          <t>事件等级（非预警等级）</t>
        </is>
      </c>
      <c r="D24" s="15" t="n"/>
      <c r="E24" s="15" t="n"/>
      <c r="F24" s="15" t="n"/>
      <c r="G24" s="15" t="n"/>
    </row>
    <row r="25">
      <c r="A25" s="15" t="inlineStr">
        <is>
          <t>caller_id</t>
        </is>
      </c>
      <c r="B25" s="15" t="inlineStr">
        <is>
          <t>string</t>
        </is>
      </c>
      <c r="C25" s="15" t="inlineStr">
        <is>
          <t>来电人id</t>
        </is>
      </c>
      <c r="D25" s="15" t="n"/>
      <c r="E25" s="15" t="n"/>
      <c r="F25" s="15" t="n"/>
      <c r="G25" s="15" t="n"/>
    </row>
    <row r="26">
      <c r="A26" s="15" t="inlineStr">
        <is>
          <t>caller_grade</t>
        </is>
      </c>
      <c r="B26" s="15" t="inlineStr">
        <is>
          <t>string</t>
        </is>
      </c>
      <c r="C26" s="15" t="inlineStr">
        <is>
          <t>是否为特殊人群（0表示非特殊人群，1表示正向人物，2表示黑名单）</t>
        </is>
      </c>
      <c r="D26" s="15" t="n"/>
      <c r="E26" s="15" t="n"/>
      <c r="F26" s="15" t="n"/>
      <c r="G26" s="15" t="n"/>
    </row>
    <row r="27">
      <c r="A27" s="15" t="inlineStr">
        <is>
          <t>caller_number</t>
        </is>
      </c>
      <c r="B27" s="15" t="inlineStr">
        <is>
          <t>string</t>
        </is>
      </c>
      <c r="C27" s="15" t="inlineStr">
        <is>
          <t>来电号码</t>
        </is>
      </c>
      <c r="D27" s="15" t="n"/>
      <c r="E27" s="15" t="n"/>
      <c r="F27" s="15" t="n"/>
      <c r="G27" s="15" t="n"/>
    </row>
    <row r="28">
      <c r="A28" s="15" t="inlineStr">
        <is>
          <t>result</t>
        </is>
      </c>
      <c r="B28" s="15" t="inlineStr">
        <is>
          <t>string</t>
        </is>
      </c>
      <c r="C28" s="15" t="inlineStr">
        <is>
          <t>处理结果</t>
        </is>
      </c>
      <c r="D28" s="15" t="n"/>
      <c r="E28" s="15" t="n"/>
      <c r="F28" s="15" t="n"/>
      <c r="G28" s="15" t="n"/>
    </row>
    <row r="29">
      <c r="A29" s="15" t="inlineStr">
        <is>
          <t>department</t>
        </is>
      </c>
      <c r="B29" s="15" t="inlineStr">
        <is>
          <t>string</t>
        </is>
      </c>
      <c r="C29" s="15" t="inlineStr">
        <is>
          <t>处理部门</t>
        </is>
      </c>
      <c r="D29" s="15" t="n"/>
      <c r="E29" s="15" t="n"/>
      <c r="F29" s="15" t="n"/>
      <c r="G29" s="15" t="n"/>
    </row>
    <row r="30">
      <c r="A30" s="15" t="inlineStr">
        <is>
          <t>first_class_dept_name</t>
        </is>
      </c>
      <c r="B30" s="15" t="inlineStr">
        <is>
          <t>string</t>
        </is>
      </c>
      <c r="C30" s="15" t="inlineStr">
        <is>
          <t>一级部门名称（映射所得）</t>
        </is>
      </c>
      <c r="D30" s="15" t="n"/>
      <c r="E30" s="15" t="n"/>
      <c r="F30" s="15" t="n"/>
      <c r="G30" s="15" t="n"/>
    </row>
    <row r="31">
      <c r="A31" s="15" t="inlineStr">
        <is>
          <t>first_class_dept_class</t>
        </is>
      </c>
      <c r="B31" s="15" t="inlineStr">
        <is>
          <t>string</t>
        </is>
      </c>
      <c r="C31" s="15" t="inlineStr">
        <is>
          <t>一级部门类别（映射所得）</t>
        </is>
      </c>
      <c r="D31" s="15" t="n"/>
      <c r="E31" s="15" t="n"/>
      <c r="F31" s="15" t="n"/>
      <c r="G31" s="15" t="n"/>
    </row>
    <row r="32">
      <c r="A32" s="15" t="inlineStr">
        <is>
          <t>processing_time</t>
        </is>
      </c>
      <c r="B32" s="15" t="inlineStr">
        <is>
          <t>string</t>
        </is>
      </c>
      <c r="C32" s="15" t="inlineStr">
        <is>
          <t>处理时间</t>
        </is>
      </c>
      <c r="D32" s="15" t="n"/>
      <c r="E32" s="15" t="n"/>
      <c r="F32" s="15" t="n"/>
      <c r="G32" s="15" t="n"/>
    </row>
    <row r="33">
      <c r="A33" s="15" t="inlineStr">
        <is>
          <t>deal_span</t>
        </is>
      </c>
      <c r="B33" s="15" t="inlineStr">
        <is>
          <t>string</t>
        </is>
      </c>
      <c r="C33" s="15" t="inlineStr">
        <is>
          <t>处置时长</t>
        </is>
      </c>
      <c r="D33" s="15" t="n"/>
      <c r="E33" s="15" t="n"/>
      <c r="F33" s="15" t="n"/>
      <c r="G33" s="15" t="n"/>
    </row>
    <row r="34">
      <c r="A34" s="15" t="inlineStr">
        <is>
          <t>repeat_parent_id</t>
        </is>
      </c>
      <c r="B34" s="15" t="inlineStr">
        <is>
          <t>string</t>
        </is>
      </c>
      <c r="C34" s="15" t="inlineStr">
        <is>
          <t>重复件 主事件id（若为主事件则为root）</t>
        </is>
      </c>
      <c r="D34" s="15" t="n"/>
      <c r="E34" s="15" t="n"/>
      <c r="F34" s="15" t="n"/>
      <c r="G34" s="15" t="n"/>
    </row>
    <row r="35">
      <c r="A35" s="15" t="inlineStr">
        <is>
          <t>repeat_times</t>
        </is>
      </c>
      <c r="B35" s="15" t="inlineStr">
        <is>
          <t>string</t>
        </is>
      </c>
      <c r="C35" s="15" t="inlineStr">
        <is>
          <t>重复次数</t>
        </is>
      </c>
      <c r="D35" s="15" t="n"/>
      <c r="E35" s="15" t="n"/>
      <c r="F35" s="15" t="n"/>
      <c r="G35" s="15" t="n"/>
    </row>
    <row r="36">
      <c r="A36" s="15" t="inlineStr">
        <is>
          <t>event_status</t>
        </is>
      </c>
      <c r="B36" s="15" t="inlineStr">
        <is>
          <t>string</t>
        </is>
      </c>
      <c r="C36" s="15" t="inlineStr">
        <is>
          <t>案件状态（需要关联处理表获取）</t>
        </is>
      </c>
      <c r="D36" s="15" t="n"/>
      <c r="E36" s="15" t="n"/>
      <c r="F36" s="15" t="n"/>
      <c r="G36" s="15" t="n"/>
    </row>
    <row r="37">
      <c r="A37" s="15" t="inlineStr">
        <is>
          <t>event_status_map</t>
        </is>
      </c>
      <c r="B37" s="15" t="inlineStr">
        <is>
          <t>string</t>
        </is>
      </c>
      <c r="C37" s="15" t="inlineStr">
        <is>
          <t>案件状态（已结案）</t>
        </is>
      </c>
      <c r="D37" s="15" t="n"/>
      <c r="E37" s="15" t="n"/>
      <c r="F37" s="15" t="n"/>
      <c r="G37" s="15" t="n"/>
    </row>
    <row r="38">
      <c r="A38" s="15" t="inlineStr">
        <is>
          <t>street</t>
        </is>
      </c>
      <c r="B38" s="15" t="inlineStr">
        <is>
          <t>string</t>
        </is>
      </c>
      <c r="C38" s="15" t="inlineStr">
        <is>
          <t>镇街</t>
        </is>
      </c>
      <c r="D38" s="15" t="n"/>
      <c r="E38" s="15" t="n"/>
      <c r="F38" s="15" t="n"/>
      <c r="G38" s="15" t="n"/>
    </row>
    <row r="39">
      <c r="A39" s="15" t="inlineStr">
        <is>
          <t>community</t>
        </is>
      </c>
      <c r="B39" s="15" t="inlineStr">
        <is>
          <t>string</t>
        </is>
      </c>
      <c r="C39" s="15" t="inlineStr">
        <is>
          <t>社区</t>
        </is>
      </c>
      <c r="D39" s="15" t="n"/>
      <c r="E39" s="15" t="n"/>
      <c r="F39" s="15" t="n"/>
      <c r="G39" s="15" t="n"/>
    </row>
    <row r="40">
      <c r="A40" s="15" t="inlineStr">
        <is>
          <t>number_of_distributions</t>
        </is>
      </c>
      <c r="B40" s="15" t="inlineStr">
        <is>
          <t>string</t>
        </is>
      </c>
      <c r="C40" s="15" t="inlineStr">
        <is>
          <t>派发次数</t>
        </is>
      </c>
      <c r="D40" s="15" t="n"/>
      <c r="E40" s="15" t="n"/>
      <c r="F40" s="15" t="n"/>
      <c r="G40" s="15" t="n"/>
    </row>
    <row r="41">
      <c r="A41" s="15" t="inlineStr">
        <is>
          <t>address</t>
        </is>
      </c>
      <c r="B41" s="15" t="inlineStr">
        <is>
          <t>string</t>
        </is>
      </c>
      <c r="C41" s="15" t="inlineStr">
        <is>
          <t>地址</t>
        </is>
      </c>
      <c r="D41" s="15" t="n"/>
      <c r="E41" s="15" t="n"/>
      <c r="F41" s="15" t="n"/>
      <c r="G41" s="15" t="n"/>
    </row>
    <row r="42">
      <c r="A42" s="15" t="inlineStr">
        <is>
          <t>location_xy</t>
        </is>
      </c>
      <c r="B42" s="15" t="inlineStr">
        <is>
          <t>string</t>
        </is>
      </c>
      <c r="C42" s="15" t="inlineStr">
        <is>
          <t>经纬度</t>
        </is>
      </c>
      <c r="D42" s="15" t="n"/>
      <c r="E42" s="15" t="n"/>
      <c r="F42" s="15" t="n"/>
      <c r="G42" s="15" t="n"/>
    </row>
    <row r="43">
      <c r="A43" s="15" t="inlineStr">
        <is>
          <t>involve_person_num</t>
        </is>
      </c>
      <c r="B43" s="15" t="inlineStr">
        <is>
          <t>string</t>
        </is>
      </c>
      <c r="C43" s="15" t="inlineStr">
        <is>
          <t>涉及人数</t>
        </is>
      </c>
      <c r="D43" s="15" t="n"/>
      <c r="E43" s="15" t="n"/>
      <c r="F43" s="15" t="n"/>
      <c r="G43" s="15" t="n"/>
    </row>
    <row r="44">
      <c r="A44" s="15" t="inlineStr">
        <is>
          <t>retreat_num</t>
        </is>
      </c>
      <c r="B44" s="15" t="inlineStr">
        <is>
          <t>string</t>
        </is>
      </c>
      <c r="C44" s="15" t="inlineStr">
        <is>
          <t>退办次数</t>
        </is>
      </c>
      <c r="D44" s="15" t="n"/>
      <c r="E44" s="15" t="n"/>
      <c r="F44" s="15" t="n"/>
      <c r="G44" s="15" t="n"/>
    </row>
    <row r="45">
      <c r="A45" s="15" t="inlineStr">
        <is>
          <t>retreat_num_dept</t>
        </is>
      </c>
      <c r="B45" s="15" t="inlineStr">
        <is>
          <t>string</t>
        </is>
      </c>
      <c r="C45" s="15" t="inlineStr">
        <is>
          <t>部门退办次数</t>
        </is>
      </c>
      <c r="D45" s="15" t="n"/>
      <c r="E45" s="15" t="n"/>
      <c r="F45" s="15" t="n"/>
      <c r="G45" s="15" t="n"/>
    </row>
    <row r="46">
      <c r="A46" s="15" t="inlineStr">
        <is>
          <t>data_source</t>
        </is>
      </c>
      <c r="B46" s="15" t="inlineStr">
        <is>
          <t>string</t>
        </is>
      </c>
      <c r="C46" s="15" t="inlineStr">
        <is>
          <t>数据类型（信访网电）</t>
        </is>
      </c>
      <c r="D46" s="15" t="n"/>
      <c r="E46" s="15" t="n"/>
      <c r="F46" s="15" t="n"/>
      <c r="G46" s="15" t="n"/>
    </row>
    <row r="47">
      <c r="A47" s="15" t="inlineStr">
        <is>
          <t>create_time</t>
        </is>
      </c>
      <c r="B47" s="15" t="inlineStr">
        <is>
          <t>string</t>
        </is>
      </c>
      <c r="C47" s="15" t="inlineStr">
        <is>
          <t>创建时间</t>
        </is>
      </c>
      <c r="D47" s="15" t="n"/>
      <c r="E47" s="15" t="n"/>
      <c r="F47" s="15" t="n"/>
      <c r="G47" s="15" t="n"/>
    </row>
    <row r="48">
      <c r="A48" s="15" t="inlineStr">
        <is>
          <t>update_time</t>
        </is>
      </c>
      <c r="B48" s="15" t="inlineStr">
        <is>
          <t>string</t>
        </is>
      </c>
      <c r="C48" s="15" t="inlineStr">
        <is>
          <t>最后修改时间</t>
        </is>
      </c>
      <c r="D48" s="15" t="n"/>
      <c r="E48" s="15" t="n"/>
      <c r="F48" s="15" t="n"/>
      <c r="G48" s="15" t="n"/>
    </row>
  </sheetData>
  <mergeCells count="1">
    <mergeCell ref="C1:G2"/>
  </mergeCells>
  <pageMargins bottom="1" footer="0.5" header="0.5" left="0.75" right="0.75" top="1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dws_work_order_info_all_dd_f</t>
        </is>
      </c>
      <c r="C1" s="25" t="n"/>
      <c r="D1" s="15" t="n"/>
      <c r="E1" s="15" t="n"/>
      <c r="F1" s="15" t="n"/>
      <c r="G1" s="15" t="n"/>
      <c r="H1" s="16">
        <f>HYPERLINK("#'目录'!E154", "返回")</f>
        <v/>
      </c>
    </row>
    <row customHeight="1" ht="16.5" r="2" s="17">
      <c r="A2" s="23" t="inlineStr">
        <is>
          <t>模型描述</t>
        </is>
      </c>
      <c r="B2" s="24" t="inlineStr">
        <is>
          <t>事件统一处理表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事件主键（唯一主键，新数据源命名方式：数据源名称拼音首字母大写_业务库id）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事件编号（业务库id）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是否满意，1是满意，0是不满意（空字符串统一处理为null）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回访内容（空字符串统一处理为null）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上报时间（空字符串统一处理为null）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事件类型（空值统一处理为 空字符串）（若非96150数据，则需提供其填值方式）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一级类（空值统一处理为 空字符串）（若非96150数据，则需提供其填值方式）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二级类（空值统一处理为 空字符串）（若非96150数据，则需提供其填值方式）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三级类（空值统一处理为 空字符串）（若非96150数据，则需提供其填值方式）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四级类（空值统一处理为 空字符串）（若非96150数据，则需提供其填值方式）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事件类型-一级类-二级类-三级类(映射23大类字段)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新的问题类型（若非96150数据，则需提供23大类映射关系）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社会治理23大类（若非96150数据，则需提供23大类映射关系）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社会治理23大类子类(对应二级类)（若非96150数据，则需提供23大类映射关系）</t>
        </is>
      </c>
      <c r="D18" s="15" t="n"/>
      <c r="E18" s="15" t="n"/>
      <c r="F18" s="15" t="n"/>
      <c r="G18" s="15" t="n"/>
    </row>
    <row r="19">
      <c r="A19" s="15" t="inlineStr">
        <is>
          <t>new_third_class</t>
        </is>
      </c>
      <c r="B19" s="15" t="inlineStr">
        <is>
          <t>string</t>
        </is>
      </c>
      <c r="C19" s="15" t="inlineStr">
        <is>
          <t>新三级类（即三级类将空字符串、null处理为其他）</t>
        </is>
      </c>
      <c r="D19" s="15" t="n"/>
      <c r="E19" s="15" t="n"/>
      <c r="F19" s="15" t="n"/>
      <c r="G19" s="15" t="n"/>
    </row>
    <row r="20">
      <c r="A20" s="15" t="inlineStr">
        <is>
          <t>eventclass_earliest_create_time</t>
        </is>
      </c>
      <c r="B20" s="15" t="inlineStr">
        <is>
          <t>string</t>
        </is>
      </c>
      <c r="C20" s="15" t="inlineStr">
        <is>
          <t>事件最早出现时间（特指新三级类最早出现的时间）</t>
        </is>
      </c>
      <c r="D20" s="15" t="n"/>
      <c r="E20" s="15" t="n"/>
      <c r="F20" s="15" t="n"/>
      <c r="G20" s="15" t="n"/>
    </row>
    <row r="21">
      <c r="A21" s="15" t="inlineStr">
        <is>
          <t>description</t>
        </is>
      </c>
      <c r="B21" s="15" t="inlineStr">
        <is>
          <t>string</t>
        </is>
      </c>
      <c r="C21" s="15" t="inlineStr">
        <is>
          <t>事件描述</t>
        </is>
      </c>
      <c r="D21" s="15" t="n"/>
      <c r="E21" s="15" t="n"/>
      <c r="F21" s="15" t="n"/>
      <c r="G21" s="15" t="n"/>
    </row>
    <row r="22">
      <c r="A22" s="15" t="inlineStr">
        <is>
          <t>caller_id</t>
        </is>
      </c>
      <c r="B22" s="15" t="inlineStr">
        <is>
          <t>string</t>
        </is>
      </c>
      <c r="C22" s="15" t="inlineStr">
        <is>
          <t>来电人id（算法计算需使用，需要提供）</t>
        </is>
      </c>
      <c r="D22" s="15" t="n"/>
      <c r="E22" s="15" t="n"/>
      <c r="F22" s="15" t="n"/>
      <c r="G22" s="15" t="n"/>
    </row>
    <row r="23">
      <c r="A23" s="15" t="inlineStr">
        <is>
          <t>caller_grade</t>
        </is>
      </c>
      <c r="B23" s="15" t="inlineStr">
        <is>
          <t>string</t>
        </is>
      </c>
      <c r="C23" s="15" t="inlineStr">
        <is>
          <t>是否为特殊人群（0表示非特殊人群，1表示正向人物，2表示黑名单）</t>
        </is>
      </c>
      <c r="D23" s="15" t="n"/>
      <c r="E23" s="15" t="n"/>
      <c r="F23" s="15" t="n"/>
      <c r="G23" s="15" t="n"/>
    </row>
    <row r="24">
      <c r="A24" s="15" t="inlineStr">
        <is>
          <t>caller_number</t>
        </is>
      </c>
      <c r="B24" s="15" t="inlineStr">
        <is>
          <t>string</t>
        </is>
      </c>
      <c r="C24" s="15" t="inlineStr">
        <is>
          <t>来电号码</t>
        </is>
      </c>
      <c r="D24" s="15" t="n"/>
      <c r="E24" s="15" t="n"/>
      <c r="F24" s="15" t="n"/>
      <c r="G24" s="15" t="n"/>
    </row>
    <row r="25">
      <c r="A25" s="15" t="inlineStr">
        <is>
          <t>result</t>
        </is>
      </c>
      <c r="B25" s="15" t="inlineStr">
        <is>
          <t>string</t>
        </is>
      </c>
      <c r="C25" s="15" t="inlineStr">
        <is>
          <t>处理结果（此字段为详情描述）</t>
        </is>
      </c>
      <c r="D25" s="15" t="n"/>
      <c r="E25" s="15" t="n"/>
      <c r="F25" s="15" t="n"/>
      <c r="G25" s="15" t="n"/>
    </row>
    <row r="26">
      <c r="A26" s="15" t="inlineStr">
        <is>
          <t>department</t>
        </is>
      </c>
      <c r="B26" s="15" t="inlineStr">
        <is>
          <t>string</t>
        </is>
      </c>
      <c r="C26" s="15" t="inlineStr">
        <is>
          <t>处理部门（映射一级部门维表使用，空字符串统一处理为null）</t>
        </is>
      </c>
      <c r="D26" s="15" t="n"/>
      <c r="E26" s="15" t="n"/>
      <c r="F26" s="15" t="n"/>
      <c r="G26" s="15" t="n"/>
    </row>
    <row r="27">
      <c r="A27" s="15" t="inlineStr">
        <is>
          <t>first_class_dept_name</t>
        </is>
      </c>
      <c r="B27" s="15" t="inlineStr">
        <is>
          <t>string</t>
        </is>
      </c>
      <c r="C27" s="15" t="inlineStr">
        <is>
          <t>一级部门名称（映射所得）</t>
        </is>
      </c>
      <c r="D27" s="15" t="n"/>
      <c r="E27" s="15" t="n"/>
      <c r="F27" s="15" t="n"/>
      <c r="G27" s="15" t="n"/>
    </row>
    <row r="28">
      <c r="A28" s="15" t="inlineStr">
        <is>
          <t>first_class_dept_class</t>
        </is>
      </c>
      <c r="B28" s="15" t="inlineStr">
        <is>
          <t>string</t>
        </is>
      </c>
      <c r="C28" s="15" t="inlineStr">
        <is>
          <t>一级部门类别（映射所得）</t>
        </is>
      </c>
      <c r="D28" s="15" t="n"/>
      <c r="E28" s="15" t="n"/>
      <c r="F28" s="15" t="n"/>
      <c r="G28" s="15" t="n"/>
    </row>
    <row r="29">
      <c r="A29" s="15" t="inlineStr">
        <is>
          <t>processing_time</t>
        </is>
      </c>
      <c r="B29" s="15" t="inlineStr">
        <is>
          <t>string</t>
        </is>
      </c>
      <c r="C29" s="15" t="inlineStr">
        <is>
          <t>处理时间（统一格式：yyyy-MM-dd HH:mm:ss）（为空则为null）</t>
        </is>
      </c>
      <c r="D29" s="15" t="n"/>
      <c r="E29" s="15" t="n"/>
      <c r="F29" s="15" t="n"/>
      <c r="G29" s="15" t="n"/>
    </row>
    <row r="30">
      <c r="A30" s="15" t="inlineStr">
        <is>
          <t>deal_span</t>
        </is>
      </c>
      <c r="B30" s="15" t="inlineStr">
        <is>
          <t>string</t>
        </is>
      </c>
      <c r="C30" s="15" t="inlineStr">
        <is>
          <t>处置时长</t>
        </is>
      </c>
      <c r="D30" s="15" t="n"/>
      <c r="E30" s="15" t="n"/>
      <c r="F30" s="15" t="n"/>
      <c r="G30" s="15" t="n"/>
    </row>
    <row r="31">
      <c r="A31" s="15" t="inlineStr">
        <is>
          <t>repeat_parent_id</t>
        </is>
      </c>
      <c r="B31" s="15" t="inlineStr">
        <is>
          <t>string</t>
        </is>
      </c>
      <c r="C31" s="15" t="inlineStr">
        <is>
          <t>重复件 主事件id（若为主事件则为root）</t>
        </is>
      </c>
      <c r="D31" s="15" t="n"/>
      <c r="E31" s="15" t="n"/>
      <c r="F31" s="15" t="n"/>
      <c r="G31" s="15" t="n"/>
    </row>
    <row r="32">
      <c r="A32" s="15" t="inlineStr">
        <is>
          <t>repeat_times</t>
        </is>
      </c>
      <c r="B32" s="15" t="inlineStr">
        <is>
          <t>string</t>
        </is>
      </c>
      <c r="C32" s="15" t="inlineStr">
        <is>
          <t>重复次数</t>
        </is>
      </c>
      <c r="D32" s="15" t="n"/>
      <c r="E32" s="15" t="n"/>
      <c r="F32" s="15" t="n"/>
      <c r="G32" s="15" t="n"/>
    </row>
    <row r="33">
      <c r="A33" s="15" t="inlineStr">
        <is>
          <t>event_status</t>
        </is>
      </c>
      <c r="B33" s="15" t="inlineStr">
        <is>
          <t>string</t>
        </is>
      </c>
      <c r="C33" s="15" t="inlineStr">
        <is>
          <t>案件状态（需要关联 日志（部门流转）表 获取）</t>
        </is>
      </c>
      <c r="D33" s="15" t="n"/>
      <c r="E33" s="15" t="n"/>
      <c r="F33" s="15" t="n"/>
      <c r="G33" s="15" t="n"/>
    </row>
    <row r="34">
      <c r="A34" s="15" t="inlineStr">
        <is>
          <t>event_status_map</t>
        </is>
      </c>
      <c r="B34" s="15" t="inlineStr">
        <is>
          <t>string</t>
        </is>
      </c>
      <c r="C34" s="15" t="inlineStr">
        <is>
          <t>案件状态（结案统一为‘已结案’）</t>
        </is>
      </c>
      <c r="D34" s="15" t="n"/>
      <c r="E34" s="15" t="n"/>
      <c r="F34" s="15" t="n"/>
      <c r="G34" s="15" t="n"/>
    </row>
    <row r="35">
      <c r="A35" s="15" t="inlineStr">
        <is>
          <t>street</t>
        </is>
      </c>
      <c r="B35" s="15" t="inlineStr">
        <is>
          <t>string</t>
        </is>
      </c>
      <c r="C35" s="15" t="inlineStr">
        <is>
          <t>镇街</t>
        </is>
      </c>
      <c r="D35" s="15" t="n"/>
      <c r="E35" s="15" t="n"/>
      <c r="F35" s="15" t="n"/>
      <c r="G35" s="15" t="n"/>
    </row>
    <row r="36">
      <c r="A36" s="15" t="inlineStr">
        <is>
          <t>community</t>
        </is>
      </c>
      <c r="B36" s="15" t="inlineStr">
        <is>
          <t>string</t>
        </is>
      </c>
      <c r="C36" s="15" t="inlineStr">
        <is>
          <t>社区</t>
        </is>
      </c>
      <c r="D36" s="15" t="n"/>
      <c r="E36" s="15" t="n"/>
      <c r="F36" s="15" t="n"/>
      <c r="G36" s="15" t="n"/>
    </row>
    <row r="37">
      <c r="A37" s="15" t="inlineStr">
        <is>
          <t>number_of_distributions</t>
        </is>
      </c>
      <c r="B37" s="15" t="inlineStr">
        <is>
          <t>string</t>
        </is>
      </c>
      <c r="C37" s="15" t="inlineStr">
        <is>
          <t>派发次数</t>
        </is>
      </c>
      <c r="D37" s="15" t="n"/>
      <c r="E37" s="15" t="n"/>
      <c r="F37" s="15" t="n"/>
      <c r="G37" s="15" t="n"/>
    </row>
    <row r="38">
      <c r="A38" s="15" t="inlineStr">
        <is>
          <t>address</t>
        </is>
      </c>
      <c r="B38" s="15" t="inlineStr">
        <is>
          <t>string</t>
        </is>
      </c>
      <c r="C38" s="15" t="inlineStr">
        <is>
          <t>地址</t>
        </is>
      </c>
      <c r="D38" s="15" t="n"/>
      <c r="E38" s="15" t="n"/>
      <c r="F38" s="15" t="n"/>
      <c r="G38" s="15" t="n"/>
    </row>
    <row r="39">
      <c r="A39" s="15" t="inlineStr">
        <is>
          <t>location_xy</t>
        </is>
      </c>
      <c r="B39" s="15" t="inlineStr">
        <is>
          <t>string</t>
        </is>
      </c>
      <c r="C39" s="15" t="inlineStr">
        <is>
          <t>经纬度</t>
        </is>
      </c>
      <c r="D39" s="15" t="n"/>
      <c r="E39" s="15" t="n"/>
      <c r="F39" s="15" t="n"/>
      <c r="G39" s="15" t="n"/>
    </row>
    <row r="40">
      <c r="A40" s="15" t="inlineStr">
        <is>
          <t>involve_person_num</t>
        </is>
      </c>
      <c r="B40" s="15" t="inlineStr">
        <is>
          <t>string</t>
        </is>
      </c>
      <c r="C40" s="15" t="inlineStr">
        <is>
          <t>涉及人数</t>
        </is>
      </c>
      <c r="D40" s="15" t="n"/>
      <c r="E40" s="15" t="n"/>
      <c r="F40" s="15" t="n"/>
      <c r="G40" s="15" t="n"/>
    </row>
    <row r="41">
      <c r="A41" s="15" t="inlineStr">
        <is>
          <t>retreat_num</t>
        </is>
      </c>
      <c r="B41" s="15" t="inlineStr">
        <is>
          <t>string</t>
        </is>
      </c>
      <c r="C41" s="15" t="inlineStr">
        <is>
          <t>退办次数</t>
        </is>
      </c>
      <c r="D41" s="15" t="n"/>
      <c r="E41" s="15" t="n"/>
      <c r="F41" s="15" t="n"/>
      <c r="G41" s="15" t="n"/>
    </row>
    <row r="42">
      <c r="A42" s="15" t="inlineStr">
        <is>
          <t>retreat_num_dept</t>
        </is>
      </c>
      <c r="B42" s="15" t="inlineStr">
        <is>
          <t>string</t>
        </is>
      </c>
      <c r="C42" s="15" t="inlineStr">
        <is>
          <t>部门退办次数</t>
        </is>
      </c>
      <c r="D42" s="15" t="n"/>
      <c r="E42" s="15" t="n"/>
      <c r="F42" s="15" t="n"/>
      <c r="G42" s="15" t="n"/>
    </row>
    <row r="43">
      <c r="A43" s="15" t="inlineStr">
        <is>
          <t>data_source</t>
        </is>
      </c>
      <c r="B43" s="15" t="inlineStr">
        <is>
          <t>string</t>
        </is>
      </c>
      <c r="C43" s="15" t="inlineStr">
        <is>
          <t>数据类型（信访网电）</t>
        </is>
      </c>
      <c r="D43" s="15" t="n"/>
      <c r="E43" s="15" t="n"/>
      <c r="F43" s="15" t="n"/>
      <c r="G43" s="15" t="n"/>
    </row>
    <row r="44">
      <c r="A44" s="15" t="inlineStr">
        <is>
          <t>regist_dept</t>
        </is>
      </c>
      <c r="B44" s="15" t="inlineStr">
        <is>
          <t>string</t>
        </is>
      </c>
      <c r="C44" s="15" t="inlineStr">
        <is>
          <t>登记单位</t>
        </is>
      </c>
      <c r="D44" s="15" t="n"/>
      <c r="E44" s="15" t="n"/>
      <c r="F44" s="15" t="n"/>
      <c r="G44" s="15" t="n"/>
    </row>
    <row r="45">
      <c r="A45" s="15" t="inlineStr">
        <is>
          <t>is_first_event</t>
        </is>
      </c>
      <c r="B45" s="15" t="inlineStr">
        <is>
          <t>string</t>
        </is>
      </c>
      <c r="C45" s="15" t="inlineStr">
        <is>
          <t>&lt;省信访&gt;是否初件：0为初件，1为重件;其他事件源置为null</t>
        </is>
      </c>
      <c r="D45" s="15" t="n"/>
      <c r="E45" s="15" t="n"/>
      <c r="F45" s="15" t="n"/>
      <c r="G45" s="15" t="n"/>
    </row>
    <row r="46">
      <c r="A46" s="15" t="inlineStr">
        <is>
          <t>is_assign_event</t>
        </is>
      </c>
      <c r="B46" s="15" t="inlineStr">
        <is>
          <t>string</t>
        </is>
      </c>
      <c r="C46" s="15" t="inlineStr">
        <is>
          <t>&lt;省信访&gt;是否交办件：0为交办件，null为非交办件;其他事件源置为null</t>
        </is>
      </c>
      <c r="D46" s="15" t="n"/>
      <c r="E46" s="15" t="n"/>
      <c r="F46" s="15" t="n"/>
      <c r="G46" s="15" t="n"/>
    </row>
    <row r="47">
      <c r="A47" s="15" t="inlineStr">
        <is>
          <t>is_supervise_event</t>
        </is>
      </c>
      <c r="B47" s="15" t="inlineStr">
        <is>
          <t>string</t>
        </is>
      </c>
      <c r="C47" s="15" t="inlineStr">
        <is>
          <t>&lt;省信访&gt;是否督办件：0为督办件，null为非督办件;其他事件源置为null</t>
        </is>
      </c>
      <c r="D47" s="15" t="n"/>
      <c r="E47" s="15" t="n"/>
      <c r="F47" s="15" t="n"/>
      <c r="G47" s="15" t="n"/>
    </row>
    <row r="48">
      <c r="A48" s="15" t="inlineStr">
        <is>
          <t>create_time</t>
        </is>
      </c>
      <c r="B48" s="15" t="inlineStr">
        <is>
          <t>string</t>
        </is>
      </c>
      <c r="C48" s="15" t="inlineStr">
        <is>
          <t>创建时间</t>
        </is>
      </c>
      <c r="D48" s="15" t="n"/>
      <c r="E48" s="15" t="n"/>
      <c r="F48" s="15" t="n"/>
      <c r="G48" s="15" t="n"/>
    </row>
    <row r="49">
      <c r="A49" s="15" t="inlineStr">
        <is>
          <t>update_time</t>
        </is>
      </c>
      <c r="B49" s="15" t="inlineStr">
        <is>
          <t>string</t>
        </is>
      </c>
      <c r="C49" s="15" t="inlineStr">
        <is>
          <t>最后修改时间</t>
        </is>
      </c>
      <c r="D49" s="15" t="n"/>
      <c r="E49" s="15" t="n"/>
      <c r="F49" s="15" t="n"/>
      <c r="G49" s="15" t="n"/>
    </row>
  </sheetData>
  <mergeCells count="1">
    <mergeCell ref="C1:G2"/>
  </mergeCells>
  <pageMargins bottom="1" footer="0.5" header="0.5" left="0.75" right="0.75" top="1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dws_work_order_info_all_dd_f_tmp</t>
        </is>
      </c>
      <c r="C1" s="25" t="n"/>
      <c r="D1" s="15" t="n"/>
      <c r="E1" s="15" t="n"/>
      <c r="F1" s="15" t="n"/>
      <c r="G1" s="15" t="n"/>
      <c r="H1" s="16">
        <f>HYPERLINK("#'目录'!E155",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new_third_class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is_new_event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eventclass_earliest_create_time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description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  <row r="24">
      <c r="A24" s="15" t="inlineStr">
        <is>
          <t>event_grade</t>
        </is>
      </c>
      <c r="B24" s="15" t="inlineStr">
        <is>
          <t>string</t>
        </is>
      </c>
      <c r="C24" s="15" t="n"/>
      <c r="D24" s="15" t="n"/>
      <c r="E24" s="15" t="n"/>
      <c r="F24" s="15" t="n"/>
      <c r="G24" s="15" t="n"/>
    </row>
    <row r="25">
      <c r="A25" s="15" t="inlineStr">
        <is>
          <t>caller_id</t>
        </is>
      </c>
      <c r="B25" s="15" t="inlineStr">
        <is>
          <t>string</t>
        </is>
      </c>
      <c r="C25" s="15" t="n"/>
      <c r="D25" s="15" t="n"/>
      <c r="E25" s="15" t="n"/>
      <c r="F25" s="15" t="n"/>
      <c r="G25" s="15" t="n"/>
    </row>
    <row r="26">
      <c r="A26" s="15" t="inlineStr">
        <is>
          <t>caller_grade</t>
        </is>
      </c>
      <c r="B26" s="15" t="inlineStr">
        <is>
          <t>string</t>
        </is>
      </c>
      <c r="C26" s="15" t="n"/>
      <c r="D26" s="15" t="n"/>
      <c r="E26" s="15" t="n"/>
      <c r="F26" s="15" t="n"/>
      <c r="G26" s="15" t="n"/>
    </row>
    <row r="27">
      <c r="A27" s="15" t="inlineStr">
        <is>
          <t>caller_number</t>
        </is>
      </c>
      <c r="B27" s="15" t="inlineStr">
        <is>
          <t>string</t>
        </is>
      </c>
      <c r="C27" s="15" t="n"/>
      <c r="D27" s="15" t="n"/>
      <c r="E27" s="15" t="n"/>
      <c r="F27" s="15" t="n"/>
      <c r="G27" s="15" t="n"/>
    </row>
    <row r="28">
      <c r="A28" s="15" t="inlineStr">
        <is>
          <t>result</t>
        </is>
      </c>
      <c r="B28" s="15" t="inlineStr">
        <is>
          <t>string</t>
        </is>
      </c>
      <c r="C28" s="15" t="n"/>
      <c r="D28" s="15" t="n"/>
      <c r="E28" s="15" t="n"/>
      <c r="F28" s="15" t="n"/>
      <c r="G28" s="15" t="n"/>
    </row>
    <row r="29">
      <c r="A29" s="15" t="inlineStr">
        <is>
          <t>department</t>
        </is>
      </c>
      <c r="B29" s="15" t="inlineStr">
        <is>
          <t>string</t>
        </is>
      </c>
      <c r="C29" s="15" t="n"/>
      <c r="D29" s="15" t="n"/>
      <c r="E29" s="15" t="n"/>
      <c r="F29" s="15" t="n"/>
      <c r="G29" s="15" t="n"/>
    </row>
    <row r="30">
      <c r="A30" s="15" t="inlineStr">
        <is>
          <t>first_class_dept_name</t>
        </is>
      </c>
      <c r="B30" s="15" t="inlineStr">
        <is>
          <t>string</t>
        </is>
      </c>
      <c r="C30" s="15" t="n"/>
      <c r="D30" s="15" t="n"/>
      <c r="E30" s="15" t="n"/>
      <c r="F30" s="15" t="n"/>
      <c r="G30" s="15" t="n"/>
    </row>
    <row r="31">
      <c r="A31" s="15" t="inlineStr">
        <is>
          <t>first_class_dept_class</t>
        </is>
      </c>
      <c r="B31" s="15" t="inlineStr">
        <is>
          <t>string</t>
        </is>
      </c>
      <c r="C31" s="15" t="n"/>
      <c r="D31" s="15" t="n"/>
      <c r="E31" s="15" t="n"/>
      <c r="F31" s="15" t="n"/>
      <c r="G31" s="15" t="n"/>
    </row>
    <row r="32">
      <c r="A32" s="15" t="inlineStr">
        <is>
          <t>processing_time</t>
        </is>
      </c>
      <c r="B32" s="15" t="inlineStr">
        <is>
          <t>string</t>
        </is>
      </c>
      <c r="C32" s="15" t="n"/>
      <c r="D32" s="15" t="n"/>
      <c r="E32" s="15" t="n"/>
      <c r="F32" s="15" t="n"/>
      <c r="G32" s="15" t="n"/>
    </row>
    <row r="33">
      <c r="A33" s="15" t="inlineStr">
        <is>
          <t>deal_span</t>
        </is>
      </c>
      <c r="B33" s="15" t="inlineStr">
        <is>
          <t>string</t>
        </is>
      </c>
      <c r="C33" s="15" t="n"/>
      <c r="D33" s="15" t="n"/>
      <c r="E33" s="15" t="n"/>
      <c r="F33" s="15" t="n"/>
      <c r="G33" s="15" t="n"/>
    </row>
    <row r="34">
      <c r="A34" s="15" t="inlineStr">
        <is>
          <t>repeat_parent_id</t>
        </is>
      </c>
      <c r="B34" s="15" t="inlineStr">
        <is>
          <t>string</t>
        </is>
      </c>
      <c r="C34" s="15" t="n"/>
      <c r="D34" s="15" t="n"/>
      <c r="E34" s="15" t="n"/>
      <c r="F34" s="15" t="n"/>
      <c r="G34" s="15" t="n"/>
    </row>
    <row r="35">
      <c r="A35" s="15" t="inlineStr">
        <is>
          <t>repeat_times</t>
        </is>
      </c>
      <c r="B35" s="15" t="inlineStr">
        <is>
          <t>string</t>
        </is>
      </c>
      <c r="C35" s="15" t="n"/>
      <c r="D35" s="15" t="n"/>
      <c r="E35" s="15" t="n"/>
      <c r="F35" s="15" t="n"/>
      <c r="G35" s="15" t="n"/>
    </row>
    <row r="36">
      <c r="A36" s="15" t="inlineStr">
        <is>
          <t>event_status</t>
        </is>
      </c>
      <c r="B36" s="15" t="inlineStr">
        <is>
          <t>string</t>
        </is>
      </c>
      <c r="C36" s="15" t="n"/>
      <c r="D36" s="15" t="n"/>
      <c r="E36" s="15" t="n"/>
      <c r="F36" s="15" t="n"/>
      <c r="G36" s="15" t="n"/>
    </row>
    <row r="37">
      <c r="A37" s="15" t="inlineStr">
        <is>
          <t>event_status_map</t>
        </is>
      </c>
      <c r="B37" s="15" t="inlineStr">
        <is>
          <t>string</t>
        </is>
      </c>
      <c r="C37" s="15" t="n"/>
      <c r="D37" s="15" t="n"/>
      <c r="E37" s="15" t="n"/>
      <c r="F37" s="15" t="n"/>
      <c r="G37" s="15" t="n"/>
    </row>
    <row r="38">
      <c r="A38" s="15" t="inlineStr">
        <is>
          <t>street</t>
        </is>
      </c>
      <c r="B38" s="15" t="inlineStr">
        <is>
          <t>string</t>
        </is>
      </c>
      <c r="C38" s="15" t="n"/>
      <c r="D38" s="15" t="n"/>
      <c r="E38" s="15" t="n"/>
      <c r="F38" s="15" t="n"/>
      <c r="G38" s="15" t="n"/>
    </row>
    <row r="39">
      <c r="A39" s="15" t="inlineStr">
        <is>
          <t>community</t>
        </is>
      </c>
      <c r="B39" s="15" t="inlineStr">
        <is>
          <t>string</t>
        </is>
      </c>
      <c r="C39" s="15" t="n"/>
      <c r="D39" s="15" t="n"/>
      <c r="E39" s="15" t="n"/>
      <c r="F39" s="15" t="n"/>
      <c r="G39" s="15" t="n"/>
    </row>
    <row r="40">
      <c r="A40" s="15" t="inlineStr">
        <is>
          <t>number_of_distributions</t>
        </is>
      </c>
      <c r="B40" s="15" t="inlineStr">
        <is>
          <t>string</t>
        </is>
      </c>
      <c r="C40" s="15" t="n"/>
      <c r="D40" s="15" t="n"/>
      <c r="E40" s="15" t="n"/>
      <c r="F40" s="15" t="n"/>
      <c r="G40" s="15" t="n"/>
    </row>
    <row r="41">
      <c r="A41" s="15" t="inlineStr">
        <is>
          <t>address</t>
        </is>
      </c>
      <c r="B41" s="15" t="inlineStr">
        <is>
          <t>string</t>
        </is>
      </c>
      <c r="C41" s="15" t="n"/>
      <c r="D41" s="15" t="n"/>
      <c r="E41" s="15" t="n"/>
      <c r="F41" s="15" t="n"/>
      <c r="G41" s="15" t="n"/>
    </row>
    <row r="42">
      <c r="A42" s="15" t="inlineStr">
        <is>
          <t>location_xy</t>
        </is>
      </c>
      <c r="B42" s="15" t="inlineStr">
        <is>
          <t>string</t>
        </is>
      </c>
      <c r="C42" s="15" t="n"/>
      <c r="D42" s="15" t="n"/>
      <c r="E42" s="15" t="n"/>
      <c r="F42" s="15" t="n"/>
      <c r="G42" s="15" t="n"/>
    </row>
    <row r="43">
      <c r="A43" s="15" t="inlineStr">
        <is>
          <t>involve_person_num</t>
        </is>
      </c>
      <c r="B43" s="15" t="inlineStr">
        <is>
          <t>string</t>
        </is>
      </c>
      <c r="C43" s="15" t="n"/>
      <c r="D43" s="15" t="n"/>
      <c r="E43" s="15" t="n"/>
      <c r="F43" s="15" t="n"/>
      <c r="G43" s="15" t="n"/>
    </row>
    <row r="44">
      <c r="A44" s="15" t="inlineStr">
        <is>
          <t>retreat_num</t>
        </is>
      </c>
      <c r="B44" s="15" t="inlineStr">
        <is>
          <t>string</t>
        </is>
      </c>
      <c r="C44" s="15" t="n"/>
      <c r="D44" s="15" t="n"/>
      <c r="E44" s="15" t="n"/>
      <c r="F44" s="15" t="n"/>
      <c r="G44" s="15" t="n"/>
    </row>
    <row r="45">
      <c r="A45" s="15" t="inlineStr">
        <is>
          <t>retreat_num_dept</t>
        </is>
      </c>
      <c r="B45" s="15" t="inlineStr">
        <is>
          <t>string</t>
        </is>
      </c>
      <c r="C45" s="15" t="n"/>
      <c r="D45" s="15" t="n"/>
      <c r="E45" s="15" t="n"/>
      <c r="F45" s="15" t="n"/>
      <c r="G45" s="15" t="n"/>
    </row>
    <row r="46">
      <c r="A46" s="15" t="inlineStr">
        <is>
          <t>data_source</t>
        </is>
      </c>
      <c r="B46" s="15" t="inlineStr">
        <is>
          <t>string</t>
        </is>
      </c>
      <c r="C46" s="15" t="n"/>
      <c r="D46" s="15" t="n"/>
      <c r="E46" s="15" t="n"/>
      <c r="F46" s="15" t="n"/>
      <c r="G46" s="15" t="n"/>
    </row>
    <row r="47">
      <c r="A47" s="15" t="inlineStr">
        <is>
          <t>create_time</t>
        </is>
      </c>
      <c r="B47" s="15" t="inlineStr">
        <is>
          <t>string</t>
        </is>
      </c>
      <c r="C47" s="15" t="n"/>
      <c r="D47" s="15" t="n"/>
      <c r="E47" s="15" t="n"/>
      <c r="F47" s="15" t="n"/>
      <c r="G47" s="15" t="n"/>
    </row>
    <row r="48">
      <c r="A48" s="15" t="inlineStr">
        <is>
          <t>update_time</t>
        </is>
      </c>
      <c r="B48" s="15" t="inlineStr">
        <is>
          <t>string</t>
        </is>
      </c>
      <c r="C48" s="15" t="n"/>
      <c r="D48" s="15" t="n"/>
      <c r="E48" s="15" t="n"/>
      <c r="F48" s="15" t="n"/>
      <c r="G48" s="15" t="n"/>
    </row>
  </sheetData>
  <mergeCells count="1">
    <mergeCell ref="C1:G2"/>
  </mergeCells>
  <pageMargins bottom="1" footer="0.5" header="0.5" left="0.75" right="0.75" top="1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dws_work_order_info_all_partition_dd_f</t>
        </is>
      </c>
      <c r="C1" s="25" t="n"/>
      <c r="D1" s="15" t="n"/>
      <c r="E1" s="15" t="n"/>
      <c r="F1" s="15" t="n"/>
      <c r="G1" s="15" t="n"/>
      <c r="H1" s="16">
        <f>HYPERLINK("#'目录'!E156", "返回")</f>
        <v/>
      </c>
    </row>
    <row customHeight="1" ht="16.5" r="2" s="17">
      <c r="A2" s="23" t="inlineStr">
        <is>
          <t>模型描述</t>
        </is>
      </c>
      <c r="B2" s="24" t="inlineStr">
        <is>
          <t>多数据源事件汇总表（直接向该表插入数据，各事件源sql文件夹命名格式 dws_woi_系统简称_dd_i）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事件主键（唯一主键，新数据源命名方式：数据源名称拼音首字母大写_业务库id）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事件编号（业务库id）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是否满意，1是满意，0是不满意（空字符串统一处理为null）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回访内容（空字符串统一处理为null）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上报时间（空字符串统一处理为null）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事件类型（空值统一处理为 空字符串）（若非96150数据，则需提供其填值方式）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一级类（空值统一处理为 空字符串）（若非96150数据，则需提供其填值方式）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二级类（空值统一处理为 空字符串）（若非96150数据，则需提供其填值方式）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三级类（空值统一处理为 空字符串）（若非96150数据，则需提供其填值方式）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四级类（空值统一处理为 空字符串）（若非96150数据，则需提供其填值方式）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事件类型-一级类-二级类-三级类(映射23大类字段)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新的问题类型（若非96150数据，则需提供23大类映射关系）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社会治理23大类（若非96150数据，则需提供23大类映射关系）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社会治理23大类子类(对应二级类)（若非96150数据，则需提供23大类映射关系）</t>
        </is>
      </c>
      <c r="D18" s="15" t="n"/>
      <c r="E18" s="15" t="n"/>
      <c r="F18" s="15" t="n"/>
      <c r="G18" s="15" t="n"/>
    </row>
    <row r="19">
      <c r="A19" s="15" t="inlineStr">
        <is>
          <t>new_third_class</t>
        </is>
      </c>
      <c r="B19" s="15" t="inlineStr">
        <is>
          <t>string</t>
        </is>
      </c>
      <c r="C19" s="15" t="inlineStr">
        <is>
          <t>新三级类（即三级类将空字符串、null处理为其他）</t>
        </is>
      </c>
      <c r="D19" s="15" t="n"/>
      <c r="E19" s="15" t="n"/>
      <c r="F19" s="15" t="n"/>
      <c r="G19" s="15" t="n"/>
    </row>
    <row r="20">
      <c r="A20" s="15" t="inlineStr">
        <is>
          <t>description</t>
        </is>
      </c>
      <c r="B20" s="15" t="inlineStr">
        <is>
          <t>string</t>
        </is>
      </c>
      <c r="C20" s="15" t="inlineStr">
        <is>
          <t>事件描述</t>
        </is>
      </c>
      <c r="D20" s="15" t="n"/>
      <c r="E20" s="15" t="n"/>
      <c r="F20" s="15" t="n"/>
      <c r="G20" s="15" t="n"/>
    </row>
    <row r="21">
      <c r="A21" s="15" t="inlineStr">
        <is>
          <t>caller_id</t>
        </is>
      </c>
      <c r="B21" s="15" t="inlineStr">
        <is>
          <t>string</t>
        </is>
      </c>
      <c r="C21" s="15" t="inlineStr">
        <is>
          <t>来电人id（算法计算需使用，需要提供）</t>
        </is>
      </c>
      <c r="D21" s="15" t="n"/>
      <c r="E21" s="15" t="n"/>
      <c r="F21" s="15" t="n"/>
      <c r="G21" s="15" t="n"/>
    </row>
    <row r="22">
      <c r="A22" s="15" t="inlineStr">
        <is>
          <t>caller_grade</t>
        </is>
      </c>
      <c r="B22" s="15" t="inlineStr">
        <is>
          <t>string</t>
        </is>
      </c>
      <c r="C22" s="15" t="inlineStr">
        <is>
          <t>是否为特殊人群（0表示非特殊人群，1表示正向人物，2表示黑名单）</t>
        </is>
      </c>
      <c r="D22" s="15" t="n"/>
      <c r="E22" s="15" t="n"/>
      <c r="F22" s="15" t="n"/>
      <c r="G22" s="15" t="n"/>
    </row>
    <row r="23">
      <c r="A23" s="15" t="inlineStr">
        <is>
          <t>caller_number</t>
        </is>
      </c>
      <c r="B23" s="15" t="inlineStr">
        <is>
          <t>string</t>
        </is>
      </c>
      <c r="C23" s="15" t="inlineStr">
        <is>
          <t>来电号码</t>
        </is>
      </c>
      <c r="D23" s="15" t="n"/>
      <c r="E23" s="15" t="n"/>
      <c r="F23" s="15" t="n"/>
      <c r="G23" s="15" t="n"/>
    </row>
    <row r="24">
      <c r="A24" s="15" t="inlineStr">
        <is>
          <t>result</t>
        </is>
      </c>
      <c r="B24" s="15" t="inlineStr">
        <is>
          <t>string</t>
        </is>
      </c>
      <c r="C24" s="15" t="inlineStr">
        <is>
          <t>处理结果（此字段为详情描述）</t>
        </is>
      </c>
      <c r="D24" s="15" t="n"/>
      <c r="E24" s="15" t="n"/>
      <c r="F24" s="15" t="n"/>
      <c r="G24" s="15" t="n"/>
    </row>
    <row r="25">
      <c r="A25" s="15" t="inlineStr">
        <is>
          <t>department</t>
        </is>
      </c>
      <c r="B25" s="15" t="inlineStr">
        <is>
          <t>string</t>
        </is>
      </c>
      <c r="C25" s="15" t="inlineStr">
        <is>
          <t>处理部门（映射一级部门维表使用，空字符串统一处理为null）</t>
        </is>
      </c>
      <c r="D25" s="15" t="n"/>
      <c r="E25" s="15" t="n"/>
      <c r="F25" s="15" t="n"/>
      <c r="G25" s="15" t="n"/>
    </row>
    <row r="26">
      <c r="A26" s="15" t="inlineStr">
        <is>
          <t>processing_time</t>
        </is>
      </c>
      <c r="B26" s="15" t="inlineStr">
        <is>
          <t>string</t>
        </is>
      </c>
      <c r="C26" s="15" t="inlineStr">
        <is>
          <t>处理时间（统一格式：yyyy-MM-dd HH:mm:ss）（为空则为null）</t>
        </is>
      </c>
      <c r="D26" s="15" t="n"/>
      <c r="E26" s="15" t="n"/>
      <c r="F26" s="15" t="n"/>
      <c r="G26" s="15" t="n"/>
    </row>
    <row r="27">
      <c r="A27" s="15" t="inlineStr">
        <is>
          <t>repeat_parent_id</t>
        </is>
      </c>
      <c r="B27" s="15" t="inlineStr">
        <is>
          <t>string</t>
        </is>
      </c>
      <c r="C27" s="15" t="inlineStr">
        <is>
          <t>重复件 主事件id（若为主事件则为root）</t>
        </is>
      </c>
      <c r="D27" s="15" t="n"/>
      <c r="E27" s="15" t="n"/>
      <c r="F27" s="15" t="n"/>
      <c r="G27" s="15" t="n"/>
    </row>
    <row r="28">
      <c r="A28" s="15" t="inlineStr">
        <is>
          <t>repeat_times</t>
        </is>
      </c>
      <c r="B28" s="15" t="inlineStr">
        <is>
          <t>string</t>
        </is>
      </c>
      <c r="C28" s="15" t="inlineStr">
        <is>
          <t>重复次数</t>
        </is>
      </c>
      <c r="D28" s="15" t="n"/>
      <c r="E28" s="15" t="n"/>
      <c r="F28" s="15" t="n"/>
      <c r="G28" s="15" t="n"/>
    </row>
    <row r="29">
      <c r="A29" s="15" t="inlineStr">
        <is>
          <t>event_status</t>
        </is>
      </c>
      <c r="B29" s="15" t="inlineStr">
        <is>
          <t>string</t>
        </is>
      </c>
      <c r="C29" s="15" t="inlineStr">
        <is>
          <t>案件状态（需要关联 日志（部门流转）表 获取）</t>
        </is>
      </c>
      <c r="D29" s="15" t="n"/>
      <c r="E29" s="15" t="n"/>
      <c r="F29" s="15" t="n"/>
      <c r="G29" s="15" t="n"/>
    </row>
    <row r="30">
      <c r="A30" s="15" t="inlineStr">
        <is>
          <t>event_status_map</t>
        </is>
      </c>
      <c r="B30" s="15" t="inlineStr">
        <is>
          <t>string</t>
        </is>
      </c>
      <c r="C30" s="15" t="inlineStr">
        <is>
          <t>案件状态（结案统一为‘已结案’）</t>
        </is>
      </c>
      <c r="D30" s="15" t="n"/>
      <c r="E30" s="15" t="n"/>
      <c r="F30" s="15" t="n"/>
      <c r="G30" s="15" t="n"/>
    </row>
    <row r="31">
      <c r="A31" s="15" t="inlineStr">
        <is>
          <t>street</t>
        </is>
      </c>
      <c r="B31" s="15" t="inlineStr">
        <is>
          <t>string</t>
        </is>
      </c>
      <c r="C31" s="15" t="inlineStr">
        <is>
          <t>镇街</t>
        </is>
      </c>
      <c r="D31" s="15" t="n"/>
      <c r="E31" s="15" t="n"/>
      <c r="F31" s="15" t="n"/>
      <c r="G31" s="15" t="n"/>
    </row>
    <row r="32">
      <c r="A32" s="15" t="inlineStr">
        <is>
          <t>community</t>
        </is>
      </c>
      <c r="B32" s="15" t="inlineStr">
        <is>
          <t>string</t>
        </is>
      </c>
      <c r="C32" s="15" t="inlineStr">
        <is>
          <t>社区</t>
        </is>
      </c>
      <c r="D32" s="15" t="n"/>
      <c r="E32" s="15" t="n"/>
      <c r="F32" s="15" t="n"/>
      <c r="G32" s="15" t="n"/>
    </row>
    <row r="33">
      <c r="A33" s="15" t="inlineStr">
        <is>
          <t>number_of_distributions</t>
        </is>
      </c>
      <c r="B33" s="15" t="inlineStr">
        <is>
          <t>string</t>
        </is>
      </c>
      <c r="C33" s="15" t="inlineStr">
        <is>
          <t>派发次数</t>
        </is>
      </c>
      <c r="D33" s="15" t="n"/>
      <c r="E33" s="15" t="n"/>
      <c r="F33" s="15" t="n"/>
      <c r="G33" s="15" t="n"/>
    </row>
    <row r="34">
      <c r="A34" s="15" t="inlineStr">
        <is>
          <t>address</t>
        </is>
      </c>
      <c r="B34" s="15" t="inlineStr">
        <is>
          <t>string</t>
        </is>
      </c>
      <c r="C34" s="15" t="inlineStr">
        <is>
          <t>地址</t>
        </is>
      </c>
      <c r="D34" s="15" t="n"/>
      <c r="E34" s="15" t="n"/>
      <c r="F34" s="15" t="n"/>
      <c r="G34" s="15" t="n"/>
    </row>
    <row r="35">
      <c r="A35" s="15" t="inlineStr">
        <is>
          <t>location_xy</t>
        </is>
      </c>
      <c r="B35" s="15" t="inlineStr">
        <is>
          <t>string</t>
        </is>
      </c>
      <c r="C35" s="15" t="inlineStr">
        <is>
          <t>经纬度</t>
        </is>
      </c>
      <c r="D35" s="15" t="n"/>
      <c r="E35" s="15" t="n"/>
      <c r="F35" s="15" t="n"/>
      <c r="G35" s="15" t="n"/>
    </row>
    <row r="36">
      <c r="A36" s="15" t="inlineStr">
        <is>
          <t>involve_person_num</t>
        </is>
      </c>
      <c r="B36" s="15" t="inlineStr">
        <is>
          <t>string</t>
        </is>
      </c>
      <c r="C36" s="15" t="inlineStr">
        <is>
          <t>涉及人数</t>
        </is>
      </c>
      <c r="D36" s="15" t="n"/>
      <c r="E36" s="15" t="n"/>
      <c r="F36" s="15" t="n"/>
      <c r="G36" s="15" t="n"/>
    </row>
    <row r="37">
      <c r="A37" s="15" t="inlineStr">
        <is>
          <t>retreat_num</t>
        </is>
      </c>
      <c r="B37" s="15" t="inlineStr">
        <is>
          <t>string</t>
        </is>
      </c>
      <c r="C37" s="15" t="inlineStr">
        <is>
          <t>退办次数</t>
        </is>
      </c>
      <c r="D37" s="15" t="n"/>
      <c r="E37" s="15" t="n"/>
      <c r="F37" s="15" t="n"/>
      <c r="G37" s="15" t="n"/>
    </row>
    <row r="38">
      <c r="A38" s="15" t="inlineStr">
        <is>
          <t>retreat_num_dept</t>
        </is>
      </c>
      <c r="B38" s="15" t="inlineStr">
        <is>
          <t>string</t>
        </is>
      </c>
      <c r="C38" s="15" t="inlineStr">
        <is>
          <t>部门退办次数</t>
        </is>
      </c>
      <c r="D38" s="15" t="n"/>
      <c r="E38" s="15" t="n"/>
      <c r="F38" s="15" t="n"/>
      <c r="G38" s="15" t="n"/>
    </row>
    <row r="39">
      <c r="A39" s="15" t="inlineStr">
        <is>
          <t>data_source</t>
        </is>
      </c>
      <c r="B39" s="15" t="inlineStr">
        <is>
          <t>string</t>
        </is>
      </c>
      <c r="C39" s="15" t="inlineStr">
        <is>
          <t>数据类型（信访网电）</t>
        </is>
      </c>
      <c r="D39" s="15" t="n"/>
      <c r="E39" s="15" t="n"/>
      <c r="F39" s="15" t="n"/>
      <c r="G39" s="15" t="n"/>
    </row>
    <row r="40">
      <c r="A40" s="15" t="inlineStr">
        <is>
          <t>regist_dept</t>
        </is>
      </c>
      <c r="B40" s="15" t="inlineStr">
        <is>
          <t>string</t>
        </is>
      </c>
      <c r="C40" s="15" t="inlineStr">
        <is>
          <t>登记单位</t>
        </is>
      </c>
      <c r="D40" s="15" t="n"/>
      <c r="E40" s="15" t="n"/>
      <c r="F40" s="15" t="n"/>
      <c r="G40" s="15" t="n"/>
    </row>
    <row r="41">
      <c r="A41" s="15" t="inlineStr">
        <is>
          <t>is_first_event</t>
        </is>
      </c>
      <c r="B41" s="15" t="inlineStr">
        <is>
          <t>string</t>
        </is>
      </c>
      <c r="C41" s="15" t="inlineStr">
        <is>
          <t>&lt;省信访&gt;是否初件：0为初件，1为重件;其他事件源置为null</t>
        </is>
      </c>
      <c r="D41" s="15" t="n"/>
      <c r="E41" s="15" t="n"/>
      <c r="F41" s="15" t="n"/>
      <c r="G41" s="15" t="n"/>
    </row>
    <row r="42">
      <c r="A42" s="15" t="inlineStr">
        <is>
          <t>is_assign_event</t>
        </is>
      </c>
      <c r="B42" s="15" t="inlineStr">
        <is>
          <t>string</t>
        </is>
      </c>
      <c r="C42" s="15" t="inlineStr">
        <is>
          <t>&lt;省信访&gt;是否交办件：0为交办件，null为非交办件;其他事件源置为null</t>
        </is>
      </c>
      <c r="D42" s="15" t="n"/>
      <c r="E42" s="15" t="n"/>
      <c r="F42" s="15" t="n"/>
      <c r="G42" s="15" t="n"/>
    </row>
    <row r="43">
      <c r="A43" s="15" t="inlineStr">
        <is>
          <t>is_supervise_event</t>
        </is>
      </c>
      <c r="B43" s="15" t="inlineStr">
        <is>
          <t>string</t>
        </is>
      </c>
      <c r="C43" s="15" t="inlineStr">
        <is>
          <t>&lt;省信访&gt;是否督办件：0为督办件，null为非督办件;其他事件源置为null</t>
        </is>
      </c>
      <c r="D43" s="15" t="n"/>
      <c r="E43" s="15" t="n"/>
      <c r="F43" s="15" t="n"/>
      <c r="G43" s="15" t="n"/>
    </row>
    <row r="44">
      <c r="A44" s="15" t="inlineStr">
        <is>
          <t>create_time</t>
        </is>
      </c>
      <c r="B44" s="15" t="inlineStr">
        <is>
          <t>string</t>
        </is>
      </c>
      <c r="C44" s="15" t="inlineStr">
        <is>
          <t>创建时间</t>
        </is>
      </c>
      <c r="D44" s="15" t="n"/>
      <c r="E44" s="15" t="n"/>
      <c r="F44" s="15" t="n"/>
      <c r="G44" s="15" t="n"/>
    </row>
    <row r="45">
      <c r="A45" s="15" t="inlineStr">
        <is>
          <t>update_time</t>
        </is>
      </c>
      <c r="B45" s="15" t="inlineStr">
        <is>
          <t>string</t>
        </is>
      </c>
      <c r="C45" s="15" t="inlineStr">
        <is>
          <t>最后修改时间</t>
        </is>
      </c>
      <c r="D45" s="15" t="n"/>
      <c r="E45" s="15" t="n"/>
      <c r="F45" s="15" t="n"/>
      <c r="G45" s="15" t="n"/>
    </row>
  </sheetData>
  <mergeCells count="1">
    <mergeCell ref="C1:G2"/>
  </mergeCells>
  <pageMargins bottom="1" footer="0.5" header="0.5" left="0.75" right="0.75" top="1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dws_work_order_info_dd_i</t>
        </is>
      </c>
      <c r="C1" s="25" t="n"/>
      <c r="D1" s="15" t="n"/>
      <c r="E1" s="15" t="n"/>
      <c r="F1" s="15" t="n"/>
      <c r="G1" s="15" t="n"/>
      <c r="H1" s="16">
        <f>HYPERLINK("#'目录'!E157", "返回")</f>
        <v/>
      </c>
    </row>
    <row customHeight="1" ht="16.5" r="2" s="17">
      <c r="A2" s="23" t="inlineStr">
        <is>
          <t>模型描述</t>
        </is>
      </c>
      <c r="B2" s="24" t="inlineStr">
        <is>
          <t>96150事件详情表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社会治理23大类子类(对应二级类)</t>
        </is>
      </c>
      <c r="D18" s="15" t="n"/>
      <c r="E18" s="15" t="n"/>
      <c r="F18" s="15" t="n"/>
      <c r="G18" s="15" t="n"/>
    </row>
    <row r="19">
      <c r="A19" s="15" t="inlineStr">
        <is>
          <t>fst_class</t>
        </is>
      </c>
      <c r="B19" s="15" t="inlineStr">
        <is>
          <t>string</t>
        </is>
      </c>
      <c r="C19" s="15" t="inlineStr">
        <is>
          <t>一级类-二级类-三级类(新三级类关联键)</t>
        </is>
      </c>
      <c r="D19" s="15" t="n"/>
      <c r="E19" s="15" t="n"/>
      <c r="F19" s="15" t="n"/>
      <c r="G19" s="15" t="n"/>
    </row>
    <row r="20">
      <c r="A20" s="15" t="inlineStr">
        <is>
          <t>new_third_class</t>
        </is>
      </c>
      <c r="B20" s="15" t="inlineStr">
        <is>
          <t>string</t>
        </is>
      </c>
      <c r="C20" s="15" t="inlineStr">
        <is>
          <t>新三级类（保留原三级类，空值处理为其他）</t>
        </is>
      </c>
      <c r="D20" s="15" t="n"/>
      <c r="E20" s="15" t="n"/>
      <c r="F20" s="15" t="n"/>
      <c r="G20" s="15" t="n"/>
    </row>
    <row r="21">
      <c r="A21" s="15" t="inlineStr">
        <is>
          <t>is_new_event</t>
        </is>
      </c>
      <c r="B21" s="15" t="inlineStr">
        <is>
          <t>string</t>
        </is>
      </c>
      <c r="C21" s="15" t="inlineStr">
        <is>
          <t>是否是新增事项，0否，1是</t>
        </is>
      </c>
      <c r="D21" s="15" t="n"/>
      <c r="E21" s="15" t="n"/>
      <c r="F21" s="15" t="n"/>
      <c r="G21" s="15" t="n"/>
    </row>
    <row r="22">
      <c r="A22" s="15" t="inlineStr">
        <is>
          <t>eventclass_earliest_create_time</t>
        </is>
      </c>
      <c r="B22" s="15" t="inlineStr">
        <is>
          <t>string</t>
        </is>
      </c>
      <c r="C22" s="15" t="inlineStr">
        <is>
          <t>事件最早出现时间（特指新三级类最早出现的时间）</t>
        </is>
      </c>
      <c r="D22" s="15" t="n"/>
      <c r="E22" s="15" t="n"/>
      <c r="F22" s="15" t="n"/>
      <c r="G22" s="15" t="n"/>
    </row>
    <row r="23">
      <c r="A23" s="15" t="inlineStr">
        <is>
          <t>description</t>
        </is>
      </c>
      <c r="B23" s="15" t="inlineStr">
        <is>
          <t>string</t>
        </is>
      </c>
      <c r="C23" s="15" t="inlineStr">
        <is>
          <t>事件描述</t>
        </is>
      </c>
      <c r="D23" s="15" t="n"/>
      <c r="E23" s="15" t="n"/>
      <c r="F23" s="15" t="n"/>
      <c r="G23" s="15" t="n"/>
    </row>
    <row r="24">
      <c r="A24" s="15" t="inlineStr">
        <is>
          <t>event_grade</t>
        </is>
      </c>
      <c r="B24" s="15" t="inlineStr">
        <is>
          <t>string</t>
        </is>
      </c>
      <c r="C24" s="15" t="inlineStr">
        <is>
          <t>事件等级（非预警等级）</t>
        </is>
      </c>
      <c r="D24" s="15" t="n"/>
      <c r="E24" s="15" t="n"/>
      <c r="F24" s="15" t="n"/>
      <c r="G24" s="15" t="n"/>
    </row>
    <row r="25">
      <c r="A25" s="15" t="inlineStr">
        <is>
          <t>caller_id</t>
        </is>
      </c>
      <c r="B25" s="15" t="inlineStr">
        <is>
          <t>string</t>
        </is>
      </c>
      <c r="C25" s="15" t="inlineStr">
        <is>
          <t>来电人id</t>
        </is>
      </c>
      <c r="D25" s="15" t="n"/>
      <c r="E25" s="15" t="n"/>
      <c r="F25" s="15" t="n"/>
      <c r="G25" s="15" t="n"/>
    </row>
    <row r="26">
      <c r="A26" s="15" t="inlineStr">
        <is>
          <t>caller_grade</t>
        </is>
      </c>
      <c r="B26" s="15" t="inlineStr">
        <is>
          <t>string</t>
        </is>
      </c>
      <c r="C26" s="15" t="inlineStr">
        <is>
          <t>是否为特殊人群（0表示非特殊人群，1表示正向人物，2表示黑名单）</t>
        </is>
      </c>
      <c r="D26" s="15" t="n"/>
      <c r="E26" s="15" t="n"/>
      <c r="F26" s="15" t="n"/>
      <c r="G26" s="15" t="n"/>
    </row>
    <row r="27">
      <c r="A27" s="15" t="inlineStr">
        <is>
          <t>caller_number</t>
        </is>
      </c>
      <c r="B27" s="15" t="inlineStr">
        <is>
          <t>string</t>
        </is>
      </c>
      <c r="C27" s="15" t="inlineStr">
        <is>
          <t>来电号码</t>
        </is>
      </c>
      <c r="D27" s="15" t="n"/>
      <c r="E27" s="15" t="n"/>
      <c r="F27" s="15" t="n"/>
      <c r="G27" s="15" t="n"/>
    </row>
    <row r="28">
      <c r="A28" s="15" t="inlineStr">
        <is>
          <t>result</t>
        </is>
      </c>
      <c r="B28" s="15" t="inlineStr">
        <is>
          <t>string</t>
        </is>
      </c>
      <c r="C28" s="15" t="inlineStr">
        <is>
          <t>处理结果</t>
        </is>
      </c>
      <c r="D28" s="15" t="n"/>
      <c r="E28" s="15" t="n"/>
      <c r="F28" s="15" t="n"/>
      <c r="G28" s="15" t="n"/>
    </row>
    <row r="29">
      <c r="A29" s="15" t="inlineStr">
        <is>
          <t>department</t>
        </is>
      </c>
      <c r="B29" s="15" t="inlineStr">
        <is>
          <t>string</t>
        </is>
      </c>
      <c r="C29" s="15" t="inlineStr">
        <is>
          <t>处理部门</t>
        </is>
      </c>
      <c r="D29" s="15" t="n"/>
      <c r="E29" s="15" t="n"/>
      <c r="F29" s="15" t="n"/>
      <c r="G29" s="15" t="n"/>
    </row>
    <row r="30">
      <c r="A30" s="15" t="inlineStr">
        <is>
          <t>first_class_dept_name</t>
        </is>
      </c>
      <c r="B30" s="15" t="inlineStr">
        <is>
          <t>string</t>
        </is>
      </c>
      <c r="C30" s="15" t="inlineStr">
        <is>
          <t>一级部门名称（映射所得）</t>
        </is>
      </c>
      <c r="D30" s="15" t="n"/>
      <c r="E30" s="15" t="n"/>
      <c r="F30" s="15" t="n"/>
      <c r="G30" s="15" t="n"/>
    </row>
    <row r="31">
      <c r="A31" s="15" t="inlineStr">
        <is>
          <t>first_class_dept_class</t>
        </is>
      </c>
      <c r="B31" s="15" t="inlineStr">
        <is>
          <t>string</t>
        </is>
      </c>
      <c r="C31" s="15" t="inlineStr">
        <is>
          <t>一级部门类别（映射所得）</t>
        </is>
      </c>
      <c r="D31" s="15" t="n"/>
      <c r="E31" s="15" t="n"/>
      <c r="F31" s="15" t="n"/>
      <c r="G31" s="15" t="n"/>
    </row>
    <row r="32">
      <c r="A32" s="15" t="inlineStr">
        <is>
          <t>processing_time</t>
        </is>
      </c>
      <c r="B32" s="15" t="inlineStr">
        <is>
          <t>string</t>
        </is>
      </c>
      <c r="C32" s="15" t="inlineStr">
        <is>
          <t>处理时间</t>
        </is>
      </c>
      <c r="D32" s="15" t="n"/>
      <c r="E32" s="15" t="n"/>
      <c r="F32" s="15" t="n"/>
      <c r="G32" s="15" t="n"/>
    </row>
    <row r="33">
      <c r="A33" s="15" t="inlineStr">
        <is>
          <t>deal_span</t>
        </is>
      </c>
      <c r="B33" s="15" t="inlineStr">
        <is>
          <t>string</t>
        </is>
      </c>
      <c r="C33" s="15" t="inlineStr">
        <is>
          <t>处置时长</t>
        </is>
      </c>
      <c r="D33" s="15" t="n"/>
      <c r="E33" s="15" t="n"/>
      <c r="F33" s="15" t="n"/>
      <c r="G33" s="15" t="n"/>
    </row>
    <row r="34">
      <c r="A34" s="15" t="inlineStr">
        <is>
          <t>repeat_parent_id</t>
        </is>
      </c>
      <c r="B34" s="15" t="inlineStr">
        <is>
          <t>string</t>
        </is>
      </c>
      <c r="C34" s="15" t="inlineStr">
        <is>
          <t>重复件 主事件id（若为主事件则为root）</t>
        </is>
      </c>
      <c r="D34" s="15" t="n"/>
      <c r="E34" s="15" t="n"/>
      <c r="F34" s="15" t="n"/>
      <c r="G34" s="15" t="n"/>
    </row>
    <row r="35">
      <c r="A35" s="15" t="inlineStr">
        <is>
          <t>repeat_times</t>
        </is>
      </c>
      <c r="B35" s="15" t="inlineStr">
        <is>
          <t>string</t>
        </is>
      </c>
      <c r="C35" s="15" t="inlineStr">
        <is>
          <t>重复次数</t>
        </is>
      </c>
      <c r="D35" s="15" t="n"/>
      <c r="E35" s="15" t="n"/>
      <c r="F35" s="15" t="n"/>
      <c r="G35" s="15" t="n"/>
    </row>
    <row r="36">
      <c r="A36" s="15" t="inlineStr">
        <is>
          <t>event_status</t>
        </is>
      </c>
      <c r="B36" s="15" t="inlineStr">
        <is>
          <t>string</t>
        </is>
      </c>
      <c r="C36" s="15" t="inlineStr">
        <is>
          <t>案件状态（需要关联处理表获取）</t>
        </is>
      </c>
      <c r="D36" s="15" t="n"/>
      <c r="E36" s="15" t="n"/>
      <c r="F36" s="15" t="n"/>
      <c r="G36" s="15" t="n"/>
    </row>
    <row r="37">
      <c r="A37" s="15" t="inlineStr">
        <is>
          <t>event_status_map</t>
        </is>
      </c>
      <c r="B37" s="15" t="inlineStr">
        <is>
          <t>string</t>
        </is>
      </c>
      <c r="C37" s="15" t="inlineStr">
        <is>
          <t>案件状态（结案统一为‘已结案’）</t>
        </is>
      </c>
      <c r="D37" s="15" t="n"/>
      <c r="E37" s="15" t="n"/>
      <c r="F37" s="15" t="n"/>
      <c r="G37" s="15" t="n"/>
    </row>
    <row r="38">
      <c r="A38" s="15" t="inlineStr">
        <is>
          <t>street</t>
        </is>
      </c>
      <c r="B38" s="15" t="inlineStr">
        <is>
          <t>string</t>
        </is>
      </c>
      <c r="C38" s="15" t="inlineStr">
        <is>
          <t>镇街</t>
        </is>
      </c>
      <c r="D38" s="15" t="n"/>
      <c r="E38" s="15" t="n"/>
      <c r="F38" s="15" t="n"/>
      <c r="G38" s="15" t="n"/>
    </row>
    <row r="39">
      <c r="A39" s="15" t="inlineStr">
        <is>
          <t>community</t>
        </is>
      </c>
      <c r="B39" s="15" t="inlineStr">
        <is>
          <t>string</t>
        </is>
      </c>
      <c r="C39" s="15" t="inlineStr">
        <is>
          <t>社区</t>
        </is>
      </c>
      <c r="D39" s="15" t="n"/>
      <c r="E39" s="15" t="n"/>
      <c r="F39" s="15" t="n"/>
      <c r="G39" s="15" t="n"/>
    </row>
    <row r="40">
      <c r="A40" s="15" t="inlineStr">
        <is>
          <t>number_of_distributions</t>
        </is>
      </c>
      <c r="B40" s="15" t="inlineStr">
        <is>
          <t>string</t>
        </is>
      </c>
      <c r="C40" s="15" t="inlineStr">
        <is>
          <t>派发次数</t>
        </is>
      </c>
      <c r="D40" s="15" t="n"/>
      <c r="E40" s="15" t="n"/>
      <c r="F40" s="15" t="n"/>
      <c r="G40" s="15" t="n"/>
    </row>
    <row r="41">
      <c r="A41" s="15" t="inlineStr">
        <is>
          <t>address</t>
        </is>
      </c>
      <c r="B41" s="15" t="inlineStr">
        <is>
          <t>string</t>
        </is>
      </c>
      <c r="C41" s="15" t="inlineStr">
        <is>
          <t>地址</t>
        </is>
      </c>
      <c r="D41" s="15" t="n"/>
      <c r="E41" s="15" t="n"/>
      <c r="F41" s="15" t="n"/>
      <c r="G41" s="15" t="n"/>
    </row>
    <row r="42">
      <c r="A42" s="15" t="inlineStr">
        <is>
          <t>location_xy</t>
        </is>
      </c>
      <c r="B42" s="15" t="inlineStr">
        <is>
          <t>string</t>
        </is>
      </c>
      <c r="C42" s="15" t="inlineStr">
        <is>
          <t>经纬度</t>
        </is>
      </c>
      <c r="D42" s="15" t="n"/>
      <c r="E42" s="15" t="n"/>
      <c r="F42" s="15" t="n"/>
      <c r="G42" s="15" t="n"/>
    </row>
    <row r="43">
      <c r="A43" s="15" t="inlineStr">
        <is>
          <t>involve_person_num</t>
        </is>
      </c>
      <c r="B43" s="15" t="inlineStr">
        <is>
          <t>string</t>
        </is>
      </c>
      <c r="C43" s="15" t="inlineStr">
        <is>
          <t>涉及人数</t>
        </is>
      </c>
      <c r="D43" s="15" t="n"/>
      <c r="E43" s="15" t="n"/>
      <c r="F43" s="15" t="n"/>
      <c r="G43" s="15" t="n"/>
    </row>
    <row r="44">
      <c r="A44" s="15" t="inlineStr">
        <is>
          <t>retreat_num</t>
        </is>
      </c>
      <c r="B44" s="15" t="inlineStr">
        <is>
          <t>string</t>
        </is>
      </c>
      <c r="C44" s="15" t="inlineStr">
        <is>
          <t>退办次数</t>
        </is>
      </c>
      <c r="D44" s="15" t="n"/>
      <c r="E44" s="15" t="n"/>
      <c r="F44" s="15" t="n"/>
      <c r="G44" s="15" t="n"/>
    </row>
    <row r="45">
      <c r="A45" s="15" t="inlineStr">
        <is>
          <t>retreat_num_dept</t>
        </is>
      </c>
      <c r="B45" s="15" t="inlineStr">
        <is>
          <t>string</t>
        </is>
      </c>
      <c r="C45" s="15" t="inlineStr">
        <is>
          <t>部门退办次数</t>
        </is>
      </c>
      <c r="D45" s="15" t="n"/>
      <c r="E45" s="15" t="n"/>
      <c r="F45" s="15" t="n"/>
      <c r="G45" s="15" t="n"/>
    </row>
    <row r="46">
      <c r="A46" s="15" t="inlineStr">
        <is>
          <t>data_source</t>
        </is>
      </c>
      <c r="B46" s="15" t="inlineStr">
        <is>
          <t>string</t>
        </is>
      </c>
      <c r="C46" s="15" t="inlineStr">
        <is>
          <t>数据类型（信访网电）</t>
        </is>
      </c>
      <c r="D46" s="15" t="n"/>
      <c r="E46" s="15" t="n"/>
      <c r="F46" s="15" t="n"/>
      <c r="G46" s="15" t="n"/>
    </row>
    <row r="47">
      <c r="A47" s="15" t="inlineStr">
        <is>
          <t>create_time</t>
        </is>
      </c>
      <c r="B47" s="15" t="inlineStr">
        <is>
          <t>string</t>
        </is>
      </c>
      <c r="C47" s="15" t="inlineStr">
        <is>
          <t>创建时间</t>
        </is>
      </c>
      <c r="D47" s="15" t="n"/>
      <c r="E47" s="15" t="n"/>
      <c r="F47" s="15" t="n"/>
      <c r="G47" s="15" t="n"/>
    </row>
    <row r="48">
      <c r="A48" s="15" t="inlineStr">
        <is>
          <t>update_time</t>
        </is>
      </c>
      <c r="B48" s="15" t="inlineStr">
        <is>
          <t>string</t>
        </is>
      </c>
      <c r="C48" s="15" t="inlineStr">
        <is>
          <t>最后修改时间</t>
        </is>
      </c>
      <c r="D48" s="15" t="n"/>
      <c r="E48" s="15" t="n"/>
      <c r="F48" s="15" t="n"/>
      <c r="G48" s="15" t="n"/>
    </row>
  </sheetData>
  <mergeCells count="1">
    <mergeCell ref="C1:G2"/>
  </mergeCells>
  <pageMargins bottom="1" footer="0.5" header="0.5" left="0.75" right="0.75" top="1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dws_yw_event_eventlog_dd_f</t>
        </is>
      </c>
      <c r="C1" s="25" t="n"/>
      <c r="D1" s="15" t="n"/>
      <c r="E1" s="15" t="n"/>
      <c r="F1" s="15" t="n"/>
      <c r="G1" s="15" t="n"/>
      <c r="H1" s="16">
        <f>HYPERLINK("#'目录'!E158", "返回")</f>
        <v/>
      </c>
    </row>
    <row customHeight="1" ht="16.5" r="2" s="17">
      <c r="A2" s="23" t="inlineStr">
        <is>
          <t>模型描述</t>
        </is>
      </c>
      <c r="B2" s="24" t="inlineStr">
        <is>
          <t>96150-事件日志表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rec_id</t>
        </is>
      </c>
      <c r="B4" s="15" t="inlineStr">
        <is>
          <t>string</t>
        </is>
      </c>
      <c r="C4" s="15" t="inlineStr">
        <is>
          <t>案卷id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event_source</t>
        </is>
      </c>
      <c r="B6" s="15" t="inlineStr">
        <is>
          <t>string</t>
        </is>
      </c>
      <c r="C6" s="15" t="inlineStr">
        <is>
          <t>事件来源</t>
        </is>
      </c>
      <c r="D6" s="15" t="n"/>
      <c r="E6" s="15" t="n"/>
      <c r="F6" s="15" t="n"/>
      <c r="G6" s="15" t="n"/>
    </row>
    <row r="7">
      <c r="A7" s="15" t="inlineStr">
        <is>
          <t>third_class</t>
        </is>
      </c>
      <c r="B7" s="15" t="inlineStr">
        <is>
          <t>string</t>
        </is>
      </c>
      <c r="C7" s="15" t="inlineStr">
        <is>
          <t>三级类</t>
        </is>
      </c>
      <c r="D7" s="15" t="n"/>
      <c r="E7" s="15" t="n"/>
      <c r="F7" s="15" t="n"/>
      <c r="G7" s="15" t="n"/>
    </row>
    <row r="8">
      <c r="A8" s="15" t="inlineStr">
        <is>
          <t>new_event_type</t>
        </is>
      </c>
      <c r="B8" s="15" t="inlineStr">
        <is>
          <t>string</t>
        </is>
      </c>
      <c r="C8" s="15" t="inlineStr">
        <is>
          <t>新的问题类型</t>
        </is>
      </c>
      <c r="D8" s="15" t="n"/>
      <c r="E8" s="15" t="n"/>
      <c r="F8" s="15" t="n"/>
      <c r="G8" s="15" t="n"/>
    </row>
    <row r="9">
      <c r="A9" s="15" t="inlineStr">
        <is>
          <t>description</t>
        </is>
      </c>
      <c r="B9" s="15" t="inlineStr">
        <is>
          <t>string</t>
        </is>
      </c>
      <c r="C9" s="15" t="inlineStr">
        <is>
          <t>事件描述</t>
        </is>
      </c>
      <c r="D9" s="15" t="n"/>
      <c r="E9" s="15" t="n"/>
      <c r="F9" s="15" t="n"/>
      <c r="G9" s="15" t="n"/>
    </row>
    <row r="10">
      <c r="A10" s="15" t="inlineStr">
        <is>
          <t>reporting_time</t>
        </is>
      </c>
      <c r="B10" s="15" t="inlineStr">
        <is>
          <t>string</t>
        </is>
      </c>
      <c r="C10" s="15" t="inlineStr">
        <is>
          <t>事件上报时间</t>
        </is>
      </c>
      <c r="D10" s="15" t="n"/>
      <c r="E10" s="15" t="n"/>
      <c r="F10" s="15" t="n"/>
      <c r="G10" s="15" t="n"/>
    </row>
    <row r="11">
      <c r="A11" s="15" t="inlineStr">
        <is>
          <t>dispatchtime</t>
        </is>
      </c>
      <c r="B11" s="15" t="inlineStr">
        <is>
          <t>string</t>
        </is>
      </c>
      <c r="C11" s="15" t="inlineStr">
        <is>
          <t>部门派遣时间</t>
        </is>
      </c>
      <c r="D11" s="15" t="n"/>
      <c r="E11" s="15" t="n"/>
      <c r="F11" s="15" t="n"/>
      <c r="G11" s="15" t="n"/>
    </row>
    <row r="12">
      <c r="A12" s="15" t="inlineStr">
        <is>
          <t>dept_name</t>
        </is>
      </c>
      <c r="B12" s="15" t="inlineStr">
        <is>
          <t>string</t>
        </is>
      </c>
      <c r="C12" s="15" t="inlineStr">
        <is>
          <t>正在处理部门名称</t>
        </is>
      </c>
      <c r="D12" s="15" t="n"/>
      <c r="E12" s="15" t="n"/>
      <c r="F12" s="15" t="n"/>
      <c r="G12" s="15" t="n"/>
    </row>
    <row r="13">
      <c r="A13" s="15" t="inlineStr">
        <is>
          <t>first_class_dept_name</t>
        </is>
      </c>
      <c r="B13" s="15" t="inlineStr">
        <is>
          <t>string</t>
        </is>
      </c>
      <c r="C13" s="15" t="inlineStr">
        <is>
          <t>一级部门名称（映射所得）</t>
        </is>
      </c>
      <c r="D13" s="15" t="n"/>
      <c r="E13" s="15" t="n"/>
      <c r="F13" s="15" t="n"/>
      <c r="G13" s="15" t="n"/>
    </row>
    <row r="14">
      <c r="A14" s="15" t="inlineStr">
        <is>
          <t>next_dept_name</t>
        </is>
      </c>
      <c r="B14" s="15" t="inlineStr">
        <is>
          <t>string</t>
        </is>
      </c>
      <c r="C14" s="15" t="inlineStr">
        <is>
          <t>下一阶段处置部门</t>
        </is>
      </c>
      <c r="D14" s="15" t="n"/>
      <c r="E14" s="15" t="n"/>
      <c r="F14" s="15" t="n"/>
      <c r="G14" s="15" t="n"/>
    </row>
    <row r="15">
      <c r="A15" s="15" t="inlineStr">
        <is>
          <t>result</t>
        </is>
      </c>
      <c r="B15" s="15" t="inlineStr">
        <is>
          <t>string</t>
        </is>
      </c>
      <c r="C15" s="15" t="inlineStr">
        <is>
          <t>部门处置结果</t>
        </is>
      </c>
      <c r="D15" s="15" t="n"/>
      <c r="E15" s="15" t="n"/>
      <c r="F15" s="15" t="n"/>
      <c r="G15" s="15" t="n"/>
    </row>
    <row r="16">
      <c r="A16" s="15" t="inlineStr">
        <is>
          <t>excute_action</t>
        </is>
      </c>
      <c r="B16" s="15" t="inlineStr">
        <is>
          <t>string</t>
        </is>
      </c>
      <c r="C16" s="15" t="inlineStr">
        <is>
          <t>部门处理行为</t>
        </is>
      </c>
      <c r="D16" s="15" t="n"/>
      <c r="E16" s="15" t="n"/>
      <c r="F16" s="15" t="n"/>
      <c r="G16" s="15" t="n"/>
    </row>
    <row r="17">
      <c r="A17" s="15" t="inlineStr">
        <is>
          <t>log_desc_rn</t>
        </is>
      </c>
      <c r="B17" s="15" t="inlineStr">
        <is>
          <t>string</t>
        </is>
      </c>
      <c r="C17" s="15" t="inlineStr">
        <is>
          <t>对每个事件的日志按时间降序排序的序号。例如1则为最近的一条日志</t>
        </is>
      </c>
      <c r="D17" s="15" t="n"/>
      <c r="E17" s="15" t="n"/>
      <c r="F17" s="15" t="n"/>
      <c r="G17" s="15" t="n"/>
    </row>
    <row r="18">
      <c r="A18" s="15" t="inlineStr">
        <is>
          <t>pro_dept_result</t>
        </is>
      </c>
      <c r="B18" s="15" t="inlineStr">
        <is>
          <t>string</t>
        </is>
      </c>
      <c r="C18" s="15" t="inlineStr">
        <is>
          <t>专业部门处置结果</t>
        </is>
      </c>
      <c r="D18" s="15" t="n"/>
      <c r="E18" s="15" t="n"/>
      <c r="F18" s="15" t="n"/>
      <c r="G18" s="15" t="n"/>
    </row>
    <row r="19">
      <c r="A19" s="15" t="inlineStr">
        <is>
          <t>team_recdeal_detail_list</t>
        </is>
      </c>
      <c r="B19" s="15" t="inlineStr">
        <is>
          <t>string</t>
        </is>
      </c>
      <c r="C19" s="15" t="inlineStr">
        <is>
          <t>协办部门处置列表</t>
        </is>
      </c>
      <c r="D19" s="15" t="n"/>
      <c r="E19" s="15" t="n"/>
      <c r="F19" s="15" t="n"/>
      <c r="G19" s="15" t="n"/>
    </row>
    <row r="20">
      <c r="A20" s="15" t="inlineStr">
        <is>
          <t>create_time</t>
        </is>
      </c>
      <c r="B20" s="15" t="inlineStr">
        <is>
          <t>string</t>
        </is>
      </c>
      <c r="C20" s="15" t="inlineStr">
        <is>
          <t>创建时间</t>
        </is>
      </c>
      <c r="D20" s="15" t="n"/>
      <c r="E20" s="15" t="n"/>
      <c r="F20" s="15" t="n"/>
      <c r="G20" s="15" t="n"/>
    </row>
    <row r="21">
      <c r="A21" s="15" t="inlineStr">
        <is>
          <t>update_time</t>
        </is>
      </c>
      <c r="B21" s="15" t="inlineStr">
        <is>
          <t>string</t>
        </is>
      </c>
      <c r="C21" s="15" t="inlineStr">
        <is>
          <t>最后修改时间</t>
        </is>
      </c>
      <c r="D21" s="15" t="n"/>
      <c r="E21" s="15" t="n"/>
      <c r="F21" s="15" t="n"/>
      <c r="G21" s="15" t="n"/>
    </row>
  </sheetData>
  <mergeCells count="1">
    <mergeCell ref="C1:G2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ods_dsc_da018_tab1010307_valid_old_jh_yiw_dd_f</t>
        </is>
      </c>
      <c r="C1" s="25" t="n"/>
      <c r="D1" s="15" t="n"/>
      <c r="E1" s="15" t="n"/>
      <c r="F1" s="15" t="n"/>
      <c r="G1" s="15" t="n"/>
      <c r="H1" s="16">
        <f>HYPERLINK("#'目录'!E15", "返回")</f>
        <v/>
      </c>
    </row>
    <row customHeight="1" ht="16.5" r="2" s="17">
      <c r="A2" s="23" t="inlineStr">
        <is>
          <t>模型描述</t>
        </is>
      </c>
      <c r="B2" s="24" t="inlineStr">
        <is>
          <t>满意度评价信息(省统一投诉举报平台)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xfbmmyd</t>
        </is>
      </c>
      <c r="B5" s="15" t="inlineStr">
        <is>
          <t>string</t>
        </is>
      </c>
      <c r="C5" s="15" t="inlineStr">
        <is>
          <t>信访部门满意度</t>
        </is>
      </c>
      <c r="D5" s="15" t="n"/>
      <c r="E5" s="15" t="n"/>
      <c r="F5" s="15" t="n"/>
      <c r="G5" s="15" t="n"/>
    </row>
    <row r="6">
      <c r="A6" s="15" t="inlineStr">
        <is>
          <t>xfbmmydly</t>
        </is>
      </c>
      <c r="B6" s="15" t="inlineStr">
        <is>
          <t>string</t>
        </is>
      </c>
      <c r="C6" s="15" t="inlineStr">
        <is>
          <t>信访部门评价内容</t>
        </is>
      </c>
      <c r="D6" s="15" t="n"/>
      <c r="E6" s="15" t="n"/>
      <c r="F6" s="15" t="n"/>
      <c r="G6" s="15" t="n"/>
    </row>
    <row r="7">
      <c r="A7" s="15" t="inlineStr">
        <is>
          <t>xfbmpjsj</t>
        </is>
      </c>
      <c r="B7" s="15" t="inlineStr">
        <is>
          <t>string</t>
        </is>
      </c>
      <c r="C7" s="15" t="inlineStr">
        <is>
          <t>信访部门评价时间</t>
        </is>
      </c>
      <c r="D7" s="15" t="n"/>
      <c r="E7" s="15" t="n"/>
      <c r="F7" s="15" t="n"/>
      <c r="G7" s="15" t="n"/>
    </row>
    <row r="8">
      <c r="A8" s="15" t="inlineStr">
        <is>
          <t>zrdwmyd</t>
        </is>
      </c>
      <c r="B8" s="15" t="inlineStr">
        <is>
          <t>string</t>
        </is>
      </c>
      <c r="C8" s="15" t="inlineStr">
        <is>
          <t>责任单位满意度</t>
        </is>
      </c>
      <c r="D8" s="15" t="n"/>
      <c r="E8" s="15" t="n"/>
      <c r="F8" s="15" t="n"/>
      <c r="G8" s="15" t="n"/>
    </row>
    <row r="9">
      <c r="A9" s="15" t="inlineStr">
        <is>
          <t>zrdwmydly</t>
        </is>
      </c>
      <c r="B9" s="15" t="inlineStr">
        <is>
          <t>string</t>
        </is>
      </c>
      <c r="C9" s="15" t="inlineStr">
        <is>
          <t>责任单位评价内容</t>
        </is>
      </c>
      <c r="D9" s="15" t="n"/>
      <c r="E9" s="15" t="n"/>
      <c r="F9" s="15" t="n"/>
      <c r="G9" s="15" t="n"/>
    </row>
    <row r="10">
      <c r="A10" s="15" t="inlineStr">
        <is>
          <t>zrdwpjsj</t>
        </is>
      </c>
      <c r="B10" s="15" t="inlineStr">
        <is>
          <t>string</t>
        </is>
      </c>
      <c r="C10" s="15" t="inlineStr">
        <is>
          <t>责任单位评价时间</t>
        </is>
      </c>
      <c r="D10" s="15" t="n"/>
      <c r="E10" s="15" t="n"/>
      <c r="F10" s="15" t="n"/>
      <c r="G10" s="15" t="n"/>
    </row>
    <row r="11">
      <c r="A11" s="15" t="inlineStr">
        <is>
          <t>pjhj</t>
        </is>
      </c>
      <c r="B11" s="15" t="inlineStr">
        <is>
          <t>string</t>
        </is>
      </c>
      <c r="C11" s="15" t="inlineStr">
        <is>
          <t>评价环节</t>
        </is>
      </c>
      <c r="D11" s="15" t="n"/>
      <c r="E11" s="15" t="n"/>
      <c r="F11" s="15" t="n"/>
      <c r="G11" s="15" t="n"/>
    </row>
    <row r="12">
      <c r="A12" s="15" t="inlineStr">
        <is>
          <t>pjfs</t>
        </is>
      </c>
      <c r="B12" s="15" t="inlineStr">
        <is>
          <t>string</t>
        </is>
      </c>
      <c r="C12" s="15" t="inlineStr">
        <is>
          <t>评价方式</t>
        </is>
      </c>
      <c r="D12" s="15" t="n"/>
      <c r="E12" s="15" t="n"/>
      <c r="F12" s="15" t="n"/>
      <c r="G12" s="15" t="n"/>
    </row>
    <row r="13">
      <c r="A13" s="15" t="inlineStr">
        <is>
          <t>dbr</t>
        </is>
      </c>
      <c r="B13" s="15" t="inlineStr">
        <is>
          <t>string</t>
        </is>
      </c>
      <c r="C13" s="15" t="inlineStr">
        <is>
          <t>代评/待录人/自评</t>
        </is>
      </c>
      <c r="D13" s="15" t="n"/>
      <c r="E13" s="15" t="n"/>
      <c r="F13" s="15" t="n"/>
      <c r="G13" s="15" t="n"/>
    </row>
    <row r="14">
      <c r="A14" s="15" t="inlineStr">
        <is>
          <t>dpdw</t>
        </is>
      </c>
      <c r="B14" s="15" t="inlineStr">
        <is>
          <t>string</t>
        </is>
      </c>
      <c r="C14" s="15" t="inlineStr">
        <is>
          <t>代评/待录单位</t>
        </is>
      </c>
      <c r="D14" s="15" t="n"/>
      <c r="E14" s="15" t="n"/>
      <c r="F14" s="15" t="n"/>
      <c r="G14" s="15" t="n"/>
    </row>
    <row r="15">
      <c r="A15" s="15" t="inlineStr">
        <is>
          <t>dprid</t>
        </is>
      </c>
      <c r="B15" s="15" t="inlineStr">
        <is>
          <t>string</t>
        </is>
      </c>
      <c r="C15" s="15" t="inlineStr">
        <is>
          <t>代评/待录人id</t>
        </is>
      </c>
      <c r="D15" s="15" t="n"/>
      <c r="E15" s="15" t="n"/>
      <c r="F15" s="15" t="n"/>
      <c r="G15" s="15" t="n"/>
    </row>
    <row r="16">
      <c r="A16" s="15" t="inlineStr">
        <is>
          <t>relateddocstoreid</t>
        </is>
      </c>
      <c r="B16" s="15" t="inlineStr">
        <is>
          <t>string</t>
        </is>
      </c>
      <c r="C16" s="15" t="inlineStr">
        <is>
          <t xml:space="preserve">信件ID </t>
        </is>
      </c>
      <c r="D16" s="15" t="n"/>
      <c r="E16" s="15" t="n"/>
      <c r="F16" s="15" t="n"/>
      <c r="G16" s="15" t="n"/>
    </row>
    <row r="17">
      <c r="A17" s="15" t="inlineStr">
        <is>
          <t>lrsj</t>
        </is>
      </c>
      <c r="B17" s="15" t="inlineStr">
        <is>
          <t>string</t>
        </is>
      </c>
      <c r="C17" s="15" t="inlineStr">
        <is>
          <t>自评/代评时间</t>
        </is>
      </c>
      <c r="D17" s="15" t="n"/>
      <c r="E17" s="15" t="n"/>
      <c r="F17" s="15" t="n"/>
      <c r="G17" s="15" t="n"/>
    </row>
    <row r="18">
      <c r="A18" s="15" t="inlineStr">
        <is>
          <t>pjly</t>
        </is>
      </c>
      <c r="B18" s="15" t="inlineStr">
        <is>
          <t>string</t>
        </is>
      </c>
      <c r="C18" s="15" t="inlineStr">
        <is>
          <t>评价来源</t>
        </is>
      </c>
      <c r="D18" s="15" t="n"/>
      <c r="E18" s="15" t="n"/>
      <c r="F18" s="15" t="n"/>
      <c r="G18" s="15" t="n"/>
    </row>
    <row r="19">
      <c r="A19" s="15" t="inlineStr">
        <is>
          <t>fj</t>
        </is>
      </c>
      <c r="B19" s="15" t="inlineStr">
        <is>
          <t>string</t>
        </is>
      </c>
      <c r="C19" s="15" t="inlineStr">
        <is>
          <t>附件</t>
        </is>
      </c>
      <c r="D19" s="15" t="n"/>
      <c r="E19" s="15" t="n"/>
      <c r="F19" s="15" t="n"/>
      <c r="G19" s="15" t="n"/>
    </row>
    <row r="20">
      <c r="A20" s="15" t="inlineStr">
        <is>
          <t>dpdwdm</t>
        </is>
      </c>
      <c r="B20" s="15" t="inlineStr">
        <is>
          <t>string</t>
        </is>
      </c>
      <c r="C20" s="15" t="inlineStr">
        <is>
          <t>代评单位代码</t>
        </is>
      </c>
      <c r="D20" s="15" t="n"/>
      <c r="E20" s="15" t="n"/>
      <c r="F20" s="15" t="n"/>
      <c r="G20" s="15" t="n"/>
    </row>
    <row r="21">
      <c r="A21" s="15" t="inlineStr">
        <is>
          <t>hfpjyyy</t>
        </is>
      </c>
      <c r="B21" s="15" t="inlineStr">
        <is>
          <t>string</t>
        </is>
      </c>
      <c r="C21" s="15" t="inlineStr">
        <is>
          <t>回访评价有异议</t>
        </is>
      </c>
      <c r="D21" s="15" t="n"/>
      <c r="E21" s="15" t="n"/>
      <c r="F21" s="15" t="n"/>
      <c r="G21" s="15" t="n"/>
    </row>
    <row r="22">
      <c r="A22" s="15" t="inlineStr">
        <is>
          <t>dsc_city</t>
        </is>
      </c>
      <c r="B22" s="15" t="inlineStr">
        <is>
          <t>string</t>
        </is>
      </c>
      <c r="C22" s="15" t="inlineStr">
        <is>
          <t>没注释</t>
        </is>
      </c>
      <c r="D22" s="15" t="n"/>
      <c r="E22" s="15" t="n"/>
      <c r="F22" s="15" t="n"/>
      <c r="G22" s="15" t="n"/>
    </row>
    <row r="23">
      <c r="A23" s="15" t="inlineStr">
        <is>
          <t>dsc_adm_region</t>
        </is>
      </c>
      <c r="B23" s="15" t="inlineStr">
        <is>
          <t>string</t>
        </is>
      </c>
      <c r="C23" s="15" t="inlineStr">
        <is>
          <t>没注释</t>
        </is>
      </c>
      <c r="D23" s="15" t="n"/>
      <c r="E23" s="15" t="n"/>
      <c r="F23" s="15" t="n"/>
      <c r="G23" s="15" t="n"/>
    </row>
    <row r="24">
      <c r="A24" s="15" t="inlineStr">
        <is>
          <t>dsc_sydep_code</t>
        </is>
      </c>
      <c r="B24" s="15" t="inlineStr">
        <is>
          <t>string</t>
        </is>
      </c>
      <c r="C24" s="15" t="inlineStr">
        <is>
          <t>没注释(数源单位code)</t>
        </is>
      </c>
      <c r="D24" s="15" t="n"/>
      <c r="E24" s="15" t="n"/>
      <c r="F24" s="15" t="n"/>
      <c r="G24" s="15" t="n"/>
    </row>
    <row r="25">
      <c r="A25" s="15" t="inlineStr">
        <is>
          <t>dsc_sydep_name</t>
        </is>
      </c>
      <c r="B25" s="15" t="inlineStr">
        <is>
          <t>string</t>
        </is>
      </c>
      <c r="C25" s="15" t="inlineStr">
        <is>
          <t>没注释(数源单位name)</t>
        </is>
      </c>
      <c r="D25" s="15" t="n"/>
      <c r="E25" s="15" t="n"/>
      <c r="F25" s="15" t="n"/>
      <c r="G25" s="15" t="n"/>
    </row>
    <row r="26">
      <c r="A26" s="15" t="inlineStr">
        <is>
          <t>dsc_sydep_sys</t>
        </is>
      </c>
      <c r="B26" s="15" t="inlineStr">
        <is>
          <t>string</t>
        </is>
      </c>
      <c r="C26" s="15" t="inlineStr">
        <is>
          <t>没注释</t>
        </is>
      </c>
      <c r="D26" s="15" t="n"/>
      <c r="E26" s="15" t="n"/>
      <c r="F26" s="15" t="n"/>
      <c r="G26" s="15" t="n"/>
    </row>
    <row r="27">
      <c r="A27" s="15" t="inlineStr">
        <is>
          <t>dsc_sydep_tblname</t>
        </is>
      </c>
      <c r="B27" s="15" t="inlineStr">
        <is>
          <t>string</t>
        </is>
      </c>
      <c r="C27" s="15" t="inlineStr">
        <is>
          <t>没注释(数源表名)</t>
        </is>
      </c>
      <c r="D27" s="15" t="n"/>
      <c r="E27" s="15" t="n"/>
      <c r="F27" s="15" t="n"/>
      <c r="G27" s="15" t="n"/>
    </row>
    <row r="28">
      <c r="A28" s="15" t="inlineStr">
        <is>
          <t>dsc_biz_record_id</t>
        </is>
      </c>
      <c r="B28" s="15" t="inlineStr">
        <is>
          <t>string</t>
        </is>
      </c>
      <c r="C28" s="15" t="inlineStr">
        <is>
          <t>没注释(记录id)</t>
        </is>
      </c>
      <c r="D28" s="15" t="n"/>
      <c r="E28" s="15" t="n"/>
      <c r="F28" s="15" t="n"/>
      <c r="G28" s="15" t="n"/>
    </row>
    <row r="29">
      <c r="A29" s="15" t="inlineStr">
        <is>
          <t>dsc_biz_operation</t>
        </is>
      </c>
      <c r="B29" s="15" t="inlineStr">
        <is>
          <t>string</t>
        </is>
      </c>
      <c r="C29" s="15" t="inlineStr">
        <is>
          <t>没注释(操作)</t>
        </is>
      </c>
      <c r="D29" s="15" t="n"/>
      <c r="E29" s="15" t="n"/>
      <c r="F29" s="15" t="n"/>
      <c r="G29" s="15" t="n"/>
    </row>
    <row r="30">
      <c r="A30" s="15" t="inlineStr">
        <is>
          <t>dsc_biz_timestamp</t>
        </is>
      </c>
      <c r="B30" s="15" t="inlineStr">
        <is>
          <t>string</t>
        </is>
      </c>
      <c r="C30" s="15" t="inlineStr">
        <is>
          <t>没注释(时间)</t>
        </is>
      </c>
      <c r="D30" s="15" t="n"/>
      <c r="E30" s="15" t="n"/>
      <c r="F30" s="15" t="n"/>
      <c r="G30" s="15" t="n"/>
    </row>
    <row r="31">
      <c r="A31" s="15" t="inlineStr">
        <is>
          <t>dsc_datasr_tblname</t>
        </is>
      </c>
      <c r="B31" s="15" t="inlineStr">
        <is>
          <t>string</t>
        </is>
      </c>
      <c r="C31" s="15" t="inlineStr">
        <is>
          <t>没注释</t>
        </is>
      </c>
      <c r="D31" s="15" t="n"/>
      <c r="E31" s="15" t="n"/>
      <c r="F31" s="15" t="n"/>
      <c r="G31" s="15" t="n"/>
    </row>
    <row r="32">
      <c r="A32" s="15" t="inlineStr">
        <is>
          <t>dsc_hash_unique</t>
        </is>
      </c>
      <c r="B32" s="15" t="inlineStr">
        <is>
          <t>string</t>
        </is>
      </c>
      <c r="C32" s="15" t="inlineStr">
        <is>
          <t>没注释(哈希唯一值)</t>
        </is>
      </c>
      <c r="D32" s="15" t="n"/>
      <c r="E32" s="15" t="n"/>
      <c r="F32" s="15" t="n"/>
      <c r="G32" s="15" t="n"/>
    </row>
    <row r="33">
      <c r="A33" s="15" t="inlineStr">
        <is>
          <t>dsc_clean_timestamp</t>
        </is>
      </c>
      <c r="B33" s="15" t="inlineStr">
        <is>
          <t>string</t>
        </is>
      </c>
      <c r="C33" s="15" t="inlineStr">
        <is>
          <t>没注释</t>
        </is>
      </c>
      <c r="D33" s="15" t="n"/>
      <c r="E33" s="15" t="n"/>
      <c r="F33" s="15" t="n"/>
      <c r="G33" s="15" t="n"/>
    </row>
    <row r="34">
      <c r="A34" s="15" t="inlineStr">
        <is>
          <t>dsc_dw_rksj</t>
        </is>
      </c>
      <c r="B34" s="15" t="inlineStr">
        <is>
          <t>string</t>
        </is>
      </c>
      <c r="C34" s="15" t="inlineStr">
        <is>
          <t>没注释(入库时间)</t>
        </is>
      </c>
      <c r="D34" s="15" t="n"/>
      <c r="E34" s="15" t="n"/>
      <c r="F34" s="15" t="n"/>
      <c r="G34" s="15" t="n"/>
    </row>
    <row r="35">
      <c r="A35" s="15" t="inlineStr">
        <is>
          <t>create_time</t>
        </is>
      </c>
      <c r="B35" s="15" t="inlineStr">
        <is>
          <t>string</t>
        </is>
      </c>
      <c r="C35" s="15" t="inlineStr">
        <is>
          <t>创建时间</t>
        </is>
      </c>
      <c r="D35" s="15" t="n"/>
      <c r="E35" s="15" t="n"/>
      <c r="F35" s="15" t="n"/>
      <c r="G35" s="15" t="n"/>
    </row>
    <row r="36">
      <c r="A36" s="15" t="inlineStr">
        <is>
          <t>last_upd_time</t>
        </is>
      </c>
      <c r="B36" s="15" t="inlineStr">
        <is>
          <t>string</t>
        </is>
      </c>
      <c r="C36" s="15" t="inlineStr">
        <is>
          <t>更新时间</t>
        </is>
      </c>
      <c r="D36" s="15" t="n"/>
      <c r="E36" s="15" t="n"/>
      <c r="F36" s="15" t="n"/>
      <c r="G36" s="15" t="n"/>
    </row>
  </sheetData>
  <mergeCells count="1">
    <mergeCell ref="C1:G2"/>
  </mergeCells>
  <pageMargins bottom="1" footer="0.5" header="0.5" left="0.75" right="0.75" top="1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dm_all_warn_clue_dd_i</t>
        </is>
      </c>
      <c r="C1" s="25" t="n"/>
      <c r="D1" s="15" t="n"/>
      <c r="E1" s="15" t="n"/>
      <c r="F1" s="15" t="n"/>
      <c r="G1" s="15" t="n"/>
      <c r="H1" s="16">
        <f>HYPERLINK("#'目录'!E159", "返回")</f>
        <v/>
      </c>
    </row>
    <row customHeight="1" ht="16.5" r="2" s="17">
      <c r="A2" s="23" t="inlineStr">
        <is>
          <t>模型描述</t>
        </is>
      </c>
      <c r="B2" s="24" t="inlineStr">
        <is>
          <t>预警线索总数据表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warn_time</t>
        </is>
      </c>
      <c r="B4" s="15" t="inlineStr">
        <is>
          <t>string</t>
        </is>
      </c>
      <c r="C4" s="15" t="inlineStr">
        <is>
          <t>预警时间</t>
        </is>
      </c>
      <c r="D4" s="15" t="n"/>
      <c r="E4" s="15" t="n"/>
      <c r="F4" s="15" t="n"/>
      <c r="G4" s="15" t="n"/>
    </row>
    <row r="5">
      <c r="A5" s="15" t="inlineStr">
        <is>
          <t>warn_type</t>
        </is>
      </c>
      <c r="B5" s="15" t="inlineStr">
        <is>
          <t>string</t>
        </is>
      </c>
      <c r="C5" s="15" t="inlineStr">
        <is>
          <t>预警种类（预付卡|劳资）</t>
        </is>
      </c>
      <c r="D5" s="15" t="n"/>
      <c r="E5" s="15" t="n"/>
      <c r="F5" s="15" t="n"/>
      <c r="G5" s="15" t="n"/>
    </row>
    <row r="6">
      <c r="A6" s="15" t="inlineStr">
        <is>
          <t>event_source</t>
        </is>
      </c>
      <c r="B6" s="15" t="inlineStr">
        <is>
          <t>string</t>
        </is>
      </c>
      <c r="C6" s="15" t="inlineStr">
        <is>
          <t>事件来源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事件名称</t>
        </is>
      </c>
      <c r="D7" s="15" t="n"/>
      <c r="E7" s="15" t="n"/>
      <c r="F7" s="15" t="n"/>
      <c r="G7" s="15" t="n"/>
    </row>
    <row r="8">
      <c r="A8" s="15" t="inlineStr">
        <is>
          <t>deal_result</t>
        </is>
      </c>
      <c r="B8" s="15" t="inlineStr">
        <is>
          <t>string</t>
        </is>
      </c>
      <c r="C8" s="15" t="inlineStr">
        <is>
          <t>处置结果</t>
        </is>
      </c>
      <c r="D8" s="15" t="n"/>
      <c r="E8" s="15" t="n"/>
      <c r="F8" s="15" t="n"/>
      <c r="G8" s="15" t="n"/>
    </row>
    <row r="9">
      <c r="A9" s="15" t="inlineStr">
        <is>
          <t>deal_depart</t>
        </is>
      </c>
      <c r="B9" s="15" t="inlineStr">
        <is>
          <t>string</t>
        </is>
      </c>
      <c r="C9" s="15" t="inlineStr">
        <is>
          <t>处置部门</t>
        </is>
      </c>
      <c r="D9" s="15" t="n"/>
      <c r="E9" s="15" t="n"/>
      <c r="F9" s="15" t="n"/>
      <c r="G9" s="15" t="n"/>
    </row>
    <row r="10">
      <c r="A10" s="15" t="inlineStr">
        <is>
          <t>deal_time</t>
        </is>
      </c>
      <c r="B10" s="15" t="inlineStr">
        <is>
          <t>string</t>
        </is>
      </c>
      <c r="C10" s="15" t="inlineStr">
        <is>
          <t>处置时间</t>
        </is>
      </c>
      <c r="D10" s="15" t="n"/>
      <c r="E10" s="15" t="n"/>
      <c r="F10" s="15" t="n"/>
      <c r="G10" s="15" t="n"/>
    </row>
    <row r="11">
      <c r="A11" s="15" t="inlineStr">
        <is>
          <t>deal_process</t>
        </is>
      </c>
      <c r="B11" s="15" t="inlineStr">
        <is>
          <t>string</t>
        </is>
      </c>
      <c r="C11" s="15" t="inlineStr">
        <is>
          <t>处置状态</t>
        </is>
      </c>
      <c r="D11" s="15" t="n"/>
      <c r="E11" s="15" t="n"/>
      <c r="F11" s="15" t="n"/>
      <c r="G11" s="15" t="n"/>
    </row>
    <row r="12">
      <c r="A12" s="15" t="inlineStr">
        <is>
          <t>street</t>
        </is>
      </c>
      <c r="B12" s="15" t="inlineStr">
        <is>
          <t>string</t>
        </is>
      </c>
      <c r="C12" s="15" t="inlineStr">
        <is>
          <t>镇街</t>
        </is>
      </c>
      <c r="D12" s="15" t="n"/>
      <c r="E12" s="15" t="n"/>
      <c r="F12" s="15" t="n"/>
      <c r="G12" s="15" t="n"/>
    </row>
    <row r="13">
      <c r="A13" s="15" t="inlineStr">
        <is>
          <t>location_xy</t>
        </is>
      </c>
      <c r="B13" s="15" t="inlineStr">
        <is>
          <t>string</t>
        </is>
      </c>
      <c r="C13" s="15" t="inlineStr">
        <is>
          <t>经纬度</t>
        </is>
      </c>
      <c r="D13" s="15" t="n"/>
      <c r="E13" s="15" t="n"/>
      <c r="F13" s="15" t="n"/>
      <c r="G13" s="15" t="n"/>
    </row>
    <row r="14">
      <c r="A14" s="15" t="inlineStr">
        <is>
          <t>involve_money</t>
        </is>
      </c>
      <c r="B14" s="15" t="inlineStr">
        <is>
          <t>string</t>
        </is>
      </c>
      <c r="C14" s="15" t="inlineStr">
        <is>
          <t>涉及金额</t>
        </is>
      </c>
      <c r="D14" s="15" t="n"/>
      <c r="E14" s="15" t="n"/>
      <c r="F14" s="15" t="n"/>
      <c r="G14" s="15" t="n"/>
    </row>
    <row r="15">
      <c r="A15" s="15" t="inlineStr">
        <is>
          <t>involve_etprs_name</t>
        </is>
      </c>
      <c r="B15" s="15" t="inlineStr">
        <is>
          <t>string</t>
        </is>
      </c>
      <c r="C15" s="15" t="inlineStr">
        <is>
          <t>涉及企业名称</t>
        </is>
      </c>
      <c r="D15" s="15" t="n"/>
      <c r="E15" s="15" t="n"/>
      <c r="F15" s="15" t="n"/>
      <c r="G15" s="15" t="n"/>
    </row>
    <row r="16">
      <c r="A16" s="15" t="inlineStr">
        <is>
          <t>warn_tag</t>
        </is>
      </c>
      <c r="B16" s="15" t="inlineStr">
        <is>
          <t>string</t>
        </is>
      </c>
      <c r="C16" s="15" t="inlineStr">
        <is>
          <t>风险标签</t>
        </is>
      </c>
      <c r="D16" s="15" t="n"/>
      <c r="E16" s="15" t="n"/>
      <c r="F16" s="15" t="n"/>
      <c r="G16" s="15" t="n"/>
    </row>
    <row r="17">
      <c r="A17" s="15" t="inlineStr">
        <is>
          <t>risk_exponent</t>
        </is>
      </c>
      <c r="B17" s="15" t="inlineStr">
        <is>
          <t>string</t>
        </is>
      </c>
      <c r="C17" s="15" t="inlineStr">
        <is>
          <t>风险指数(暂定范围18~35)</t>
        </is>
      </c>
      <c r="D17" s="15" t="n"/>
      <c r="E17" s="15" t="n"/>
      <c r="F17" s="15" t="n"/>
      <c r="G17" s="15" t="n"/>
    </row>
    <row r="18">
      <c r="A18" s="15" t="inlineStr">
        <is>
          <t>clue_type</t>
        </is>
      </c>
      <c r="B18" s="15" t="inlineStr">
        <is>
          <t>string</t>
        </is>
      </c>
      <c r="C18" s="15" t="inlineStr">
        <is>
          <t>异常类型（对应8大异常监管体系中的哪个类型）</t>
        </is>
      </c>
      <c r="D18" s="15" t="n"/>
      <c r="E18" s="15" t="n"/>
      <c r="F18" s="15" t="n"/>
      <c r="G18" s="15" t="n"/>
    </row>
    <row r="19">
      <c r="A19" s="15" t="inlineStr">
        <is>
          <t>create_time</t>
        </is>
      </c>
      <c r="B19" s="15" t="inlineStr">
        <is>
          <t>string</t>
        </is>
      </c>
      <c r="C19" s="15" t="inlineStr">
        <is>
          <t>创建时间</t>
        </is>
      </c>
      <c r="D19" s="15" t="n"/>
      <c r="E19" s="15" t="n"/>
      <c r="F19" s="15" t="n"/>
      <c r="G19" s="15" t="n"/>
    </row>
    <row r="20">
      <c r="A20" s="15" t="inlineStr">
        <is>
          <t>update_time</t>
        </is>
      </c>
      <c r="B20" s="15" t="inlineStr">
        <is>
          <t>string</t>
        </is>
      </c>
      <c r="C20" s="15" t="inlineStr">
        <is>
          <t>更新时间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dm_cadre_style_street_dd_f</t>
        </is>
      </c>
      <c r="C1" s="25" t="n"/>
      <c r="D1" s="15" t="n"/>
      <c r="E1" s="15" t="n"/>
      <c r="F1" s="15" t="n"/>
      <c r="G1" s="15" t="n"/>
      <c r="H1" s="16">
        <f>HYPERLINK("#'目录'!E160", "返回")</f>
        <v/>
      </c>
    </row>
    <row customHeight="1" ht="16.5" r="2" s="17">
      <c r="A2" s="23" t="inlineStr">
        <is>
          <t>模型描述</t>
        </is>
      </c>
      <c r="B2" s="24" t="inlineStr">
        <is>
          <t>干部作风街道表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事件id</t>
        </is>
      </c>
      <c r="D4" s="15" t="n"/>
      <c r="E4" s="15" t="n"/>
      <c r="F4" s="15" t="n"/>
      <c r="G4" s="15" t="n"/>
    </row>
    <row r="5">
      <c r="A5" s="15" t="inlineStr">
        <is>
          <t>street</t>
        </is>
      </c>
      <c r="B5" s="15" t="inlineStr">
        <is>
          <t>string</t>
        </is>
      </c>
      <c r="C5" s="15" t="inlineStr">
        <is>
          <t>街道</t>
        </is>
      </c>
      <c r="D5" s="15" t="n"/>
      <c r="E5" s="15" t="n"/>
      <c r="F5" s="15" t="n"/>
      <c r="G5" s="15" t="n"/>
    </row>
    <row r="6">
      <c r="A6" s="15" t="inlineStr">
        <is>
          <t>cadre_key_words</t>
        </is>
      </c>
      <c r="B6" s="15" t="inlineStr">
        <is>
          <t>string</t>
        </is>
      </c>
      <c r="C6" s="15" t="inlineStr">
        <is>
          <t>干部作风关键词(组)</t>
        </is>
      </c>
      <c r="D6" s="15" t="n"/>
      <c r="E6" s="15" t="n"/>
      <c r="F6" s="15" t="n"/>
      <c r="G6" s="15" t="n"/>
    </row>
    <row r="7">
      <c r="A7" s="15" t="inlineStr">
        <is>
          <t>description</t>
        </is>
      </c>
      <c r="B7" s="15" t="inlineStr">
        <is>
          <t>string</t>
        </is>
      </c>
      <c r="C7" s="15" t="inlineStr">
        <is>
          <t>事件desc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</t>
        </is>
      </c>
      <c r="D8" s="15" t="n"/>
      <c r="E8" s="15" t="n"/>
      <c r="F8" s="15" t="n"/>
      <c r="G8" s="15" t="n"/>
    </row>
    <row r="9">
      <c r="A9" s="15" t="inlineStr">
        <is>
          <t>create_time</t>
        </is>
      </c>
      <c r="B9" s="15" t="inlineStr">
        <is>
          <t>string</t>
        </is>
      </c>
      <c r="C9" s="15" t="inlineStr">
        <is>
          <t>创建时间(yyyy-MM-dd HH:mm:ss)</t>
        </is>
      </c>
      <c r="D9" s="15" t="n"/>
      <c r="E9" s="15" t="n"/>
      <c r="F9" s="15" t="n"/>
      <c r="G9" s="15" t="n"/>
    </row>
    <row r="10">
      <c r="A10" s="15" t="inlineStr">
        <is>
          <t>last_upd_time</t>
        </is>
      </c>
      <c r="B10" s="15" t="inlineStr">
        <is>
          <t>string</t>
        </is>
      </c>
      <c r="C10" s="15" t="inlineStr">
        <is>
          <t>修改时间(yyyy-MM-dd HH:mm:ss)</t>
        </is>
      </c>
      <c r="D10" s="15" t="n"/>
      <c r="E10" s="15" t="n"/>
      <c r="F10" s="15" t="n"/>
      <c r="G10" s="15" t="n"/>
    </row>
  </sheetData>
  <mergeCells count="1">
    <mergeCell ref="C1:G2"/>
  </mergeCells>
  <pageMargins bottom="1" footer="0.5" header="0.5" left="0.75" right="0.75" top="1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dm_case_registration_dd_f</t>
        </is>
      </c>
      <c r="C1" s="25" t="n"/>
      <c r="D1" s="15" t="n"/>
      <c r="E1" s="15" t="n"/>
      <c r="F1" s="15" t="n"/>
      <c r="G1" s="15" t="n"/>
      <c r="H1" s="16">
        <f>HYPERLINK("#'目录'!E161", "返回")</f>
        <v/>
      </c>
    </row>
    <row customHeight="1" ht="16.5" r="2" s="17">
      <c r="A2" s="23" t="inlineStr">
        <is>
          <t>模型描述</t>
        </is>
      </c>
      <c r="B2" s="24" t="inlineStr">
        <is>
          <t>案件登记表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关联id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展示id</t>
        </is>
      </c>
      <c r="D5" s="15" t="n"/>
      <c r="E5" s="15" t="n"/>
      <c r="F5" s="15" t="n"/>
      <c r="G5" s="15" t="n"/>
    </row>
    <row r="6">
      <c r="A6" s="15" t="inlineStr">
        <is>
          <t>deal_agency</t>
        </is>
      </c>
      <c r="B6" s="15" t="inlineStr">
        <is>
          <t>string</t>
        </is>
      </c>
      <c r="C6" s="15" t="inlineStr">
        <is>
          <t>经办机构</t>
        </is>
      </c>
      <c r="D6" s="15" t="n"/>
      <c r="E6" s="15" t="n"/>
      <c r="F6" s="15" t="n"/>
      <c r="G6" s="15" t="n"/>
    </row>
    <row r="7">
      <c r="A7" s="15" t="inlineStr">
        <is>
          <t>legaler_phone_num</t>
        </is>
      </c>
      <c r="B7" s="15" t="inlineStr">
        <is>
          <t>string</t>
        </is>
      </c>
      <c r="C7" s="15" t="inlineStr">
        <is>
          <t>法人联系电话</t>
        </is>
      </c>
      <c r="D7" s="15" t="n"/>
      <c r="E7" s="15" t="n"/>
      <c r="F7" s="15" t="n"/>
      <c r="G7" s="15" t="n"/>
    </row>
    <row r="8">
      <c r="A8" s="15" t="inlineStr">
        <is>
          <t>manager_name</t>
        </is>
      </c>
      <c r="B8" s="15" t="inlineStr">
        <is>
          <t>string</t>
        </is>
      </c>
      <c r="C8" s="15" t="inlineStr">
        <is>
          <t>经办人</t>
        </is>
      </c>
      <c r="D8" s="15" t="n"/>
      <c r="E8" s="15" t="n"/>
      <c r="F8" s="15" t="n"/>
      <c r="G8" s="15" t="n"/>
    </row>
    <row r="9">
      <c r="A9" s="15" t="inlineStr">
        <is>
          <t>address</t>
        </is>
      </c>
      <c r="B9" s="15" t="inlineStr">
        <is>
          <t>string</t>
        </is>
      </c>
      <c r="C9" s="15" t="inlineStr">
        <is>
          <t>地址</t>
        </is>
      </c>
      <c r="D9" s="15" t="n"/>
      <c r="E9" s="15" t="n"/>
      <c r="F9" s="15" t="n"/>
      <c r="G9" s="15" t="n"/>
    </row>
    <row r="10">
      <c r="A10" s="15" t="inlineStr">
        <is>
          <t>industry</t>
        </is>
      </c>
      <c r="B10" s="15" t="inlineStr">
        <is>
          <t>string</t>
        </is>
      </c>
      <c r="C10" s="15" t="inlineStr">
        <is>
          <t>所属行业</t>
        </is>
      </c>
      <c r="D10" s="15" t="n"/>
      <c r="E10" s="15" t="n"/>
      <c r="F10" s="15" t="n"/>
      <c r="G10" s="15" t="n"/>
    </row>
    <row r="11">
      <c r="A11" s="15" t="inlineStr">
        <is>
          <t>principal_phone_num</t>
        </is>
      </c>
      <c r="B11" s="15" t="inlineStr">
        <is>
          <t>string</t>
        </is>
      </c>
      <c r="C11" s="15" t="inlineStr">
        <is>
          <t>负责人电话</t>
        </is>
      </c>
      <c r="D11" s="15" t="n"/>
      <c r="E11" s="15" t="n"/>
      <c r="F11" s="15" t="n"/>
      <c r="G11" s="15" t="n"/>
    </row>
    <row r="12">
      <c r="A12" s="15" t="inlineStr">
        <is>
          <t>principal_name</t>
        </is>
      </c>
      <c r="B12" s="15" t="inlineStr">
        <is>
          <t>string</t>
        </is>
      </c>
      <c r="C12" s="15" t="inlineStr">
        <is>
          <t>负责人姓名</t>
        </is>
      </c>
      <c r="D12" s="15" t="n"/>
      <c r="E12" s="15" t="n"/>
      <c r="F12" s="15" t="n"/>
      <c r="G12" s="15" t="n"/>
    </row>
    <row r="13">
      <c r="A13" s="15" t="inlineStr">
        <is>
          <t>register_date</t>
        </is>
      </c>
      <c r="B13" s="15" t="inlineStr">
        <is>
          <t>string</t>
        </is>
      </c>
      <c r="C13" s="15" t="inlineStr">
        <is>
          <t>立案日期</t>
        </is>
      </c>
      <c r="D13" s="15" t="n"/>
      <c r="E13" s="15" t="n"/>
      <c r="F13" s="15" t="n"/>
      <c r="G13" s="15" t="n"/>
    </row>
    <row r="14">
      <c r="A14" s="15" t="inlineStr">
        <is>
          <t>register_suggest</t>
        </is>
      </c>
      <c r="B14" s="15" t="inlineStr">
        <is>
          <t>string</t>
        </is>
      </c>
      <c r="C14" s="15" t="inlineStr">
        <is>
          <t>立案建议</t>
        </is>
      </c>
      <c r="D14" s="15" t="n"/>
      <c r="E14" s="15" t="n"/>
      <c r="F14" s="15" t="n"/>
      <c r="G14" s="15" t="n"/>
    </row>
    <row r="15">
      <c r="A15" s="15" t="inlineStr">
        <is>
          <t>register_check_in_date</t>
        </is>
      </c>
      <c r="B15" s="15" t="inlineStr">
        <is>
          <t>string</t>
        </is>
      </c>
      <c r="C15" s="15" t="inlineStr">
        <is>
          <t>立案登记日期</t>
        </is>
      </c>
      <c r="D15" s="15" t="n"/>
      <c r="E15" s="15" t="n"/>
      <c r="F15" s="15" t="n"/>
      <c r="G15" s="15" t="n"/>
    </row>
    <row r="16">
      <c r="A16" s="15" t="inlineStr">
        <is>
          <t>basic_demand</t>
        </is>
      </c>
      <c r="B16" s="15" t="inlineStr">
        <is>
          <t>string</t>
        </is>
      </c>
      <c r="C16" s="15" t="inlineStr">
        <is>
          <t>基本诉求</t>
        </is>
      </c>
      <c r="D16" s="15" t="n"/>
      <c r="E16" s="15" t="n"/>
      <c r="F16" s="15" t="n"/>
      <c r="G16" s="15" t="n"/>
    </row>
    <row r="17">
      <c r="A17" s="15" t="inlineStr">
        <is>
          <t>main_ombudsman_code</t>
        </is>
      </c>
      <c r="B17" s="15" t="inlineStr">
        <is>
          <t>string</t>
        </is>
      </c>
      <c r="C17" s="15" t="inlineStr">
        <is>
          <t>主办监察员</t>
        </is>
      </c>
      <c r="D17" s="15" t="n"/>
      <c r="E17" s="15" t="n"/>
      <c r="F17" s="15" t="n"/>
      <c r="G17" s="15" t="n"/>
    </row>
    <row r="18">
      <c r="A18" s="15" t="inlineStr">
        <is>
          <t>case_describe</t>
        </is>
      </c>
      <c r="B18" s="15" t="inlineStr">
        <is>
          <t>string</t>
        </is>
      </c>
      <c r="C18" s="15" t="inlineStr">
        <is>
          <t>基本案情</t>
        </is>
      </c>
      <c r="D18" s="15" t="n"/>
      <c r="E18" s="15" t="n"/>
      <c r="F18" s="15" t="n"/>
      <c r="G18" s="15" t="n"/>
    </row>
    <row r="19">
      <c r="A19" s="15" t="inlineStr">
        <is>
          <t>minor_ombudsman_code</t>
        </is>
      </c>
      <c r="B19" s="15" t="inlineStr">
        <is>
          <t>string</t>
        </is>
      </c>
      <c r="C19" s="15" t="inlineStr">
        <is>
          <t>协办监察员</t>
        </is>
      </c>
      <c r="D19" s="15" t="n"/>
      <c r="E19" s="15" t="n"/>
      <c r="F19" s="15" t="n"/>
      <c r="G19" s="15" t="n"/>
    </row>
    <row r="20">
      <c r="A20" s="15" t="inlineStr">
        <is>
          <t>register_accordance</t>
        </is>
      </c>
      <c r="B20" s="15" t="inlineStr">
        <is>
          <t>string</t>
        </is>
      </c>
      <c r="C20" s="15" t="inlineStr">
        <is>
          <t>立案依据</t>
        </is>
      </c>
      <c r="D20" s="15" t="n"/>
      <c r="E20" s="15" t="n"/>
      <c r="F20" s="15" t="n"/>
      <c r="G20" s="15" t="n"/>
    </row>
    <row r="21">
      <c r="A21" s="15" t="inlineStr">
        <is>
          <t>case_cause</t>
        </is>
      </c>
      <c r="B21" s="15" t="inlineStr">
        <is>
          <t>string</t>
        </is>
      </c>
      <c r="C21" s="15" t="inlineStr">
        <is>
          <t>案情分类(案由)</t>
        </is>
      </c>
      <c r="D21" s="15" t="n"/>
      <c r="E21" s="15" t="n"/>
      <c r="F21" s="15" t="n"/>
      <c r="G21" s="15" t="n"/>
    </row>
    <row r="22">
      <c r="A22" s="15" t="inlineStr">
        <is>
          <t>case_source_code</t>
        </is>
      </c>
      <c r="B22" s="15" t="inlineStr">
        <is>
          <t>string</t>
        </is>
      </c>
      <c r="C22" s="15" t="inlineStr">
        <is>
          <t>案件来源编号</t>
        </is>
      </c>
      <c r="D22" s="15" t="n"/>
      <c r="E22" s="15" t="n"/>
      <c r="F22" s="15" t="n"/>
      <c r="G22" s="15" t="n"/>
    </row>
    <row r="23">
      <c r="A23" s="15" t="inlineStr">
        <is>
          <t>case_source</t>
        </is>
      </c>
      <c r="B23" s="15" t="inlineStr">
        <is>
          <t>string</t>
        </is>
      </c>
      <c r="C23" s="15" t="inlineStr">
        <is>
          <t>案件来源</t>
        </is>
      </c>
      <c r="D23" s="15" t="n"/>
      <c r="E23" s="15" t="n"/>
      <c r="F23" s="15" t="n"/>
      <c r="G23" s="15" t="n"/>
    </row>
    <row r="24">
      <c r="A24" s="15" t="inlineStr">
        <is>
          <t>deal_time</t>
        </is>
      </c>
      <c r="B24" s="15" t="inlineStr">
        <is>
          <t>string</t>
        </is>
      </c>
      <c r="C24" s="15" t="inlineStr">
        <is>
          <t>经办时间</t>
        </is>
      </c>
      <c r="D24" s="15" t="n"/>
      <c r="E24" s="15" t="n"/>
      <c r="F24" s="15" t="n"/>
      <c r="G24" s="15" t="n"/>
    </row>
    <row r="25">
      <c r="A25" s="15" t="inlineStr">
        <is>
          <t>legaler_name</t>
        </is>
      </c>
      <c r="B25" s="15" t="inlineStr">
        <is>
          <t>string</t>
        </is>
      </c>
      <c r="C25" s="15" t="inlineStr">
        <is>
          <t>法人姓名</t>
        </is>
      </c>
      <c r="D25" s="15" t="n"/>
      <c r="E25" s="15" t="n"/>
      <c r="F25" s="15" t="n"/>
      <c r="G25" s="15" t="n"/>
    </row>
    <row r="26">
      <c r="A26" s="15" t="inlineStr">
        <is>
          <t>enterprise_code</t>
        </is>
      </c>
      <c r="B26" s="15" t="inlineStr">
        <is>
          <t>string</t>
        </is>
      </c>
      <c r="C26" s="15" t="inlineStr">
        <is>
          <t>单位ID</t>
        </is>
      </c>
      <c r="D26" s="15" t="n"/>
      <c r="E26" s="15" t="n"/>
      <c r="F26" s="15" t="n"/>
      <c r="G26" s="15" t="n"/>
    </row>
    <row r="27">
      <c r="A27" s="15" t="inlineStr">
        <is>
          <t>enterprise_name</t>
        </is>
      </c>
      <c r="B27" s="15" t="inlineStr">
        <is>
          <t>string</t>
        </is>
      </c>
      <c r="C27" s="15" t="inlineStr">
        <is>
          <t>单位名称</t>
        </is>
      </c>
      <c r="D27" s="15" t="n"/>
      <c r="E27" s="15" t="n"/>
      <c r="F27" s="15" t="n"/>
      <c r="G27" s="15" t="n"/>
    </row>
    <row r="28">
      <c r="A28" s="15" t="inlineStr">
        <is>
          <t>undertake_agency_code</t>
        </is>
      </c>
      <c r="B28" s="15" t="inlineStr">
        <is>
          <t>string</t>
        </is>
      </c>
      <c r="C28" s="15" t="inlineStr">
        <is>
          <t>承办机构编号</t>
        </is>
      </c>
      <c r="D28" s="15" t="n"/>
      <c r="E28" s="15" t="n"/>
      <c r="F28" s="15" t="n"/>
      <c r="G28" s="15" t="n"/>
    </row>
    <row r="29">
      <c r="A29" s="15" t="inlineStr">
        <is>
          <t>minor_ombudsman</t>
        </is>
      </c>
      <c r="B29" s="15" t="inlineStr">
        <is>
          <t>string</t>
        </is>
      </c>
      <c r="C29" s="15" t="inlineStr">
        <is>
          <t>协办监察员姓名</t>
        </is>
      </c>
      <c r="D29" s="15" t="n"/>
      <c r="E29" s="15" t="n"/>
      <c r="F29" s="15" t="n"/>
      <c r="G29" s="15" t="n"/>
    </row>
    <row r="30">
      <c r="A30" s="15" t="inlineStr">
        <is>
          <t>main_ombudsman</t>
        </is>
      </c>
      <c r="B30" s="15" t="inlineStr">
        <is>
          <t>string</t>
        </is>
      </c>
      <c r="C30" s="15" t="inlineStr">
        <is>
          <t>主办监察员姓名</t>
        </is>
      </c>
      <c r="D30" s="15" t="n"/>
      <c r="E30" s="15" t="n"/>
      <c r="F30" s="15" t="n"/>
      <c r="G30" s="15" t="n"/>
    </row>
    <row r="31">
      <c r="A31" s="15" t="inlineStr">
        <is>
          <t>complainant_name</t>
        </is>
      </c>
      <c r="B31" s="15" t="inlineStr">
        <is>
          <t>string</t>
        </is>
      </c>
      <c r="C31" s="15" t="inlineStr">
        <is>
          <t>投诉人</t>
        </is>
      </c>
      <c r="D31" s="15" t="n"/>
      <c r="E31" s="15" t="n"/>
      <c r="F31" s="15" t="n"/>
      <c r="G31" s="15" t="n"/>
    </row>
    <row r="32">
      <c r="A32" s="15" t="inlineStr">
        <is>
          <t>info_sources</t>
        </is>
      </c>
      <c r="B32" s="15" t="inlineStr">
        <is>
          <t>string</t>
        </is>
      </c>
      <c r="C32" s="15" t="inlineStr">
        <is>
          <t>信息来源</t>
        </is>
      </c>
      <c r="D32" s="15" t="n"/>
      <c r="E32" s="15" t="n"/>
      <c r="F32" s="15" t="n"/>
      <c r="G32" s="15" t="n"/>
    </row>
    <row r="33">
      <c r="A33" s="15" t="inlineStr">
        <is>
          <t>agency_code</t>
        </is>
      </c>
      <c r="B33" s="15" t="inlineStr">
        <is>
          <t>string</t>
        </is>
      </c>
      <c r="C33" s="15" t="inlineStr">
        <is>
          <t>单位机构编号</t>
        </is>
      </c>
      <c r="D33" s="15" t="n"/>
      <c r="E33" s="15" t="n"/>
      <c r="F33" s="15" t="n"/>
      <c r="G33" s="15" t="n"/>
    </row>
    <row r="34">
      <c r="A34" s="15" t="inlineStr">
        <is>
          <t>agency_name</t>
        </is>
      </c>
      <c r="B34" s="15" t="inlineStr">
        <is>
          <t>string</t>
        </is>
      </c>
      <c r="C34" s="15" t="inlineStr">
        <is>
          <t>单位机构名称</t>
        </is>
      </c>
      <c r="D34" s="15" t="n"/>
      <c r="E34" s="15" t="n"/>
      <c r="F34" s="15" t="n"/>
      <c r="G34" s="15" t="n"/>
    </row>
    <row r="35">
      <c r="A35" s="15" t="inlineStr">
        <is>
          <t>agency_location_code</t>
        </is>
      </c>
      <c r="B35" s="15" t="inlineStr">
        <is>
          <t>string</t>
        </is>
      </c>
      <c r="C35" s="15" t="inlineStr">
        <is>
          <t>单位网格编号</t>
        </is>
      </c>
      <c r="D35" s="15" t="n"/>
      <c r="E35" s="15" t="n"/>
      <c r="F35" s="15" t="n"/>
      <c r="G35" s="15" t="n"/>
    </row>
    <row r="36">
      <c r="A36" s="15" t="inlineStr">
        <is>
          <t>agency_location</t>
        </is>
      </c>
      <c r="B36" s="15" t="inlineStr">
        <is>
          <t>string</t>
        </is>
      </c>
      <c r="C36" s="15" t="inlineStr">
        <is>
          <t>单位网格名称</t>
        </is>
      </c>
      <c r="D36" s="15" t="n"/>
      <c r="E36" s="15" t="n"/>
      <c r="F36" s="15" t="n"/>
      <c r="G36" s="15" t="n"/>
    </row>
    <row r="37">
      <c r="A37" s="15" t="inlineStr">
        <is>
          <t>is_delete</t>
        </is>
      </c>
      <c r="B37" s="15" t="inlineStr">
        <is>
          <t>string</t>
        </is>
      </c>
      <c r="C37" s="15" t="inlineStr">
        <is>
          <t>是否删除 0-否，1-是</t>
        </is>
      </c>
      <c r="D37" s="15" t="n"/>
      <c r="E37" s="15" t="n"/>
      <c r="F37" s="15" t="n"/>
      <c r="G37" s="15" t="n"/>
    </row>
    <row r="38">
      <c r="A38" s="15" t="inlineStr">
        <is>
          <t>enterprise_scale</t>
        </is>
      </c>
      <c r="B38" s="15" t="inlineStr">
        <is>
          <t>string</t>
        </is>
      </c>
      <c r="C38" s="15" t="inlineStr">
        <is>
          <t>企业规模 (规上企业|规下企业)</t>
        </is>
      </c>
      <c r="D38" s="15" t="n"/>
      <c r="E38" s="15" t="n"/>
      <c r="F38" s="15" t="n"/>
      <c r="G38" s="15" t="n"/>
    </row>
    <row r="39">
      <c r="A39" s="15" t="inlineStr">
        <is>
          <t>involve_money</t>
        </is>
      </c>
      <c r="B39" s="15" t="inlineStr">
        <is>
          <t>decimal(10,2)</t>
        </is>
      </c>
      <c r="C39" s="15" t="inlineStr">
        <is>
          <t>涉案金额</t>
        </is>
      </c>
      <c r="D39" s="15" t="n"/>
      <c r="E39" s="15" t="n"/>
      <c r="F39" s="15" t="n"/>
      <c r="G39" s="15" t="n"/>
    </row>
    <row r="40">
      <c r="A40" s="15" t="inlineStr">
        <is>
          <t>involve_person_num</t>
        </is>
      </c>
      <c r="B40" s="15" t="inlineStr">
        <is>
          <t>string</t>
        </is>
      </c>
      <c r="C40" s="15" t="inlineStr">
        <is>
          <t>涉案人数</t>
        </is>
      </c>
      <c r="D40" s="15" t="n"/>
      <c r="E40" s="15" t="n"/>
      <c r="F40" s="15" t="n"/>
      <c r="G40" s="15" t="n"/>
    </row>
    <row r="41">
      <c r="A41" s="15" t="inlineStr">
        <is>
          <t>question_status</t>
        </is>
      </c>
      <c r="B41" s="15" t="inlineStr">
        <is>
          <t>string</t>
        </is>
      </c>
      <c r="C41" s="15" t="inlineStr">
        <is>
          <t>案件状态</t>
        </is>
      </c>
      <c r="D41" s="15" t="n"/>
      <c r="E41" s="15" t="n"/>
      <c r="F41" s="15" t="n"/>
      <c r="G41" s="15" t="n"/>
    </row>
    <row r="42">
      <c r="A42" s="15" t="inlineStr">
        <is>
          <t>event_source</t>
        </is>
      </c>
      <c r="B42" s="15" t="inlineStr">
        <is>
          <t>string</t>
        </is>
      </c>
      <c r="C42" s="15" t="inlineStr">
        <is>
          <t>事件来源</t>
        </is>
      </c>
      <c r="D42" s="15" t="n"/>
      <c r="E42" s="15" t="n"/>
      <c r="F42" s="15" t="n"/>
      <c r="G42" s="15" t="n"/>
    </row>
    <row r="43">
      <c r="A43" s="15" t="inlineStr">
        <is>
          <t>case_number</t>
        </is>
      </c>
      <c r="B43" s="15" t="inlineStr">
        <is>
          <t>string</t>
        </is>
      </c>
      <c r="C43" s="15" t="inlineStr">
        <is>
          <t>新增：案件编号</t>
        </is>
      </c>
      <c r="D43" s="15" t="n"/>
      <c r="E43" s="15" t="n"/>
      <c r="F43" s="15" t="n"/>
      <c r="G43" s="15" t="n"/>
    </row>
    <row r="44">
      <c r="A44" s="15" t="inlineStr">
        <is>
          <t>current_link</t>
        </is>
      </c>
      <c r="B44" s="15" t="inlineStr">
        <is>
          <t>string</t>
        </is>
      </c>
      <c r="C44" s="15" t="inlineStr">
        <is>
          <t>新增：当前环节</t>
        </is>
      </c>
      <c r="D44" s="15" t="n"/>
      <c r="E44" s="15" t="n"/>
      <c r="F44" s="15" t="n"/>
      <c r="G44" s="15" t="n"/>
    </row>
    <row r="45">
      <c r="A45" s="15" t="inlineStr">
        <is>
          <t>current_transactor</t>
        </is>
      </c>
      <c r="B45" s="15" t="inlineStr">
        <is>
          <t>string</t>
        </is>
      </c>
      <c r="C45" s="15" t="inlineStr">
        <is>
          <t>新增：当前办理人</t>
        </is>
      </c>
      <c r="D45" s="15" t="n"/>
      <c r="E45" s="15" t="n"/>
      <c r="F45" s="15" t="n"/>
      <c r="G45" s="15" t="n"/>
    </row>
    <row r="46">
      <c r="A46" s="15" t="inlineStr">
        <is>
          <t>entry_time</t>
        </is>
      </c>
      <c r="B46" s="15" t="inlineStr">
        <is>
          <t>string</t>
        </is>
      </c>
      <c r="C46" s="15" t="inlineStr">
        <is>
          <t>新增：录入时间</t>
        </is>
      </c>
      <c r="D46" s="15" t="n"/>
      <c r="E46" s="15" t="n"/>
      <c r="F46" s="15" t="n"/>
      <c r="G46" s="15" t="n"/>
    </row>
    <row r="47">
      <c r="A47" s="15" t="inlineStr">
        <is>
          <t>remaining_working_days</t>
        </is>
      </c>
      <c r="B47" s="15" t="inlineStr">
        <is>
          <t>string</t>
        </is>
      </c>
      <c r="C47" s="15" t="inlineStr">
        <is>
          <t>新增：剩余工作日/基期</t>
        </is>
      </c>
      <c r="D47" s="15" t="n"/>
      <c r="E47" s="15" t="n"/>
      <c r="F47" s="15" t="n"/>
      <c r="G47" s="15" t="n"/>
    </row>
    <row r="48">
      <c r="A48" s="15" t="inlineStr">
        <is>
          <t>settlement_method</t>
        </is>
      </c>
      <c r="B48" s="15" t="inlineStr">
        <is>
          <t>string</t>
        </is>
      </c>
      <c r="C48" s="15" t="inlineStr">
        <is>
          <t>新增：结案处置方式</t>
        </is>
      </c>
      <c r="D48" s="15" t="n"/>
      <c r="E48" s="15" t="n"/>
      <c r="F48" s="15" t="n"/>
      <c r="G48" s="15" t="n"/>
    </row>
    <row r="49">
      <c r="A49" s="15" t="inlineStr">
        <is>
          <t>result_type</t>
        </is>
      </c>
      <c r="B49" s="15" t="inlineStr">
        <is>
          <t>string</t>
        </is>
      </c>
      <c r="C49" s="15" t="inlineStr">
        <is>
          <t>新增：结果类型</t>
        </is>
      </c>
      <c r="D49" s="15" t="n"/>
      <c r="E49" s="15" t="n"/>
      <c r="F49" s="15" t="n"/>
      <c r="G49" s="15" t="n"/>
    </row>
    <row r="50">
      <c r="A50" s="15" t="inlineStr">
        <is>
          <t>event_type</t>
        </is>
      </c>
      <c r="B50" s="15" t="inlineStr">
        <is>
          <t>string</t>
        </is>
      </c>
      <c r="C50" s="15" t="inlineStr">
        <is>
          <t>新增：问题类型[原]</t>
        </is>
      </c>
      <c r="D50" s="15" t="n"/>
      <c r="E50" s="15" t="n"/>
      <c r="F50" s="15" t="n"/>
      <c r="G50" s="15" t="n"/>
    </row>
    <row r="51">
      <c r="A51" s="15" t="inlineStr">
        <is>
          <t>first_class</t>
        </is>
      </c>
      <c r="B51" s="15" t="inlineStr">
        <is>
          <t>string</t>
        </is>
      </c>
      <c r="C51" s="15" t="inlineStr">
        <is>
          <t>新增：一级类[原]</t>
        </is>
      </c>
      <c r="D51" s="15" t="n"/>
      <c r="E51" s="15" t="n"/>
      <c r="F51" s="15" t="n"/>
      <c r="G51" s="15" t="n"/>
    </row>
    <row r="52">
      <c r="A52" s="15" t="inlineStr">
        <is>
          <t>second_class</t>
        </is>
      </c>
      <c r="B52" s="15" t="inlineStr">
        <is>
          <t>string</t>
        </is>
      </c>
      <c r="C52" s="15" t="inlineStr">
        <is>
          <t>新增：二级类[原]</t>
        </is>
      </c>
      <c r="D52" s="15" t="n"/>
      <c r="E52" s="15" t="n"/>
      <c r="F52" s="15" t="n"/>
      <c r="G52" s="15" t="n"/>
    </row>
    <row r="53">
      <c r="A53" s="15" t="inlineStr">
        <is>
          <t>third_class</t>
        </is>
      </c>
      <c r="B53" s="15" t="inlineStr">
        <is>
          <t>string</t>
        </is>
      </c>
      <c r="C53" s="15" t="inlineStr">
        <is>
          <t>新增：三级类[原]</t>
        </is>
      </c>
      <c r="D53" s="15" t="n"/>
      <c r="E53" s="15" t="n"/>
      <c r="F53" s="15" t="n"/>
      <c r="G53" s="15" t="n"/>
    </row>
    <row r="54">
      <c r="A54" s="15" t="inlineStr">
        <is>
          <t>fourth_class</t>
        </is>
      </c>
      <c r="B54" s="15" t="inlineStr">
        <is>
          <t>string</t>
        </is>
      </c>
      <c r="C54" s="15" t="inlineStr">
        <is>
          <t>新增：四级类[原]</t>
        </is>
      </c>
      <c r="D54" s="15" t="n"/>
      <c r="E54" s="15" t="n"/>
      <c r="F54" s="15" t="n"/>
      <c r="G54" s="15" t="n"/>
    </row>
    <row r="55">
      <c r="A55" s="15" t="inlineStr">
        <is>
          <t>new_event_type</t>
        </is>
      </c>
      <c r="B55" s="15" t="inlineStr">
        <is>
          <t>string</t>
        </is>
      </c>
      <c r="C55" s="15" t="inlineStr">
        <is>
          <t>新增：新的问题类型</t>
        </is>
      </c>
      <c r="D55" s="15" t="n"/>
      <c r="E55" s="15" t="n"/>
      <c r="F55" s="15" t="n"/>
      <c r="G55" s="15" t="n"/>
    </row>
    <row r="56">
      <c r="A56" s="15" t="inlineStr">
        <is>
          <t>main_class_23</t>
        </is>
      </c>
      <c r="B56" s="15" t="inlineStr">
        <is>
          <t>string</t>
        </is>
      </c>
      <c r="C56" s="15" t="inlineStr">
        <is>
          <t>新增：社会治理23大类</t>
        </is>
      </c>
      <c r="D56" s="15" t="n"/>
      <c r="E56" s="15" t="n"/>
      <c r="F56" s="15" t="n"/>
      <c r="G56" s="15" t="n"/>
    </row>
    <row r="57">
      <c r="A57" s="15" t="inlineStr">
        <is>
          <t>risk_class</t>
        </is>
      </c>
      <c r="B57" s="15" t="inlineStr">
        <is>
          <t>string</t>
        </is>
      </c>
      <c r="C57" s="15" t="inlineStr">
        <is>
          <t>新增：风险类别</t>
        </is>
      </c>
      <c r="D57" s="15" t="n"/>
      <c r="E57" s="15" t="n"/>
      <c r="F57" s="15" t="n"/>
      <c r="G57" s="15" t="n"/>
    </row>
    <row r="58">
      <c r="A58" s="15" t="inlineStr">
        <is>
          <t>deal_state</t>
        </is>
      </c>
      <c r="B58" s="15" t="inlineStr">
        <is>
          <t>string</t>
        </is>
      </c>
      <c r="C58" s="15" t="inlineStr">
        <is>
          <t>新增：处理状态</t>
        </is>
      </c>
      <c r="D58" s="15" t="n"/>
      <c r="E58" s="15" t="n"/>
      <c r="F58" s="15" t="n"/>
      <c r="G58" s="15" t="n"/>
    </row>
    <row r="59">
      <c r="A59" s="15" t="inlineStr">
        <is>
          <t>disposal_way</t>
        </is>
      </c>
      <c r="B59" s="15" t="inlineStr">
        <is>
          <t>string</t>
        </is>
      </c>
      <c r="C59" s="15" t="inlineStr">
        <is>
          <t>新增：处置方式</t>
        </is>
      </c>
      <c r="D59" s="15" t="n"/>
      <c r="E59" s="15" t="n"/>
      <c r="F59" s="15" t="n"/>
      <c r="G59" s="15" t="n"/>
    </row>
    <row r="60">
      <c r="A60" s="15" t="inlineStr">
        <is>
          <t>create_time</t>
        </is>
      </c>
      <c r="B60" s="15" t="inlineStr">
        <is>
          <t>timestamp</t>
        </is>
      </c>
      <c r="C60" s="15" t="inlineStr">
        <is>
          <t>创建时间</t>
        </is>
      </c>
      <c r="D60" s="15" t="n"/>
      <c r="E60" s="15" t="n"/>
      <c r="F60" s="15" t="n"/>
      <c r="G60" s="15" t="n"/>
    </row>
    <row r="61">
      <c r="A61" s="15" t="inlineStr">
        <is>
          <t>last_upd_time</t>
        </is>
      </c>
      <c r="B61" s="15" t="inlineStr">
        <is>
          <t>timestamp</t>
        </is>
      </c>
      <c r="C61" s="15" t="inlineStr">
        <is>
          <t>修改时间</t>
        </is>
      </c>
      <c r="D61" s="15" t="n"/>
      <c r="E61" s="15" t="n"/>
      <c r="F61" s="15" t="n"/>
      <c r="G61" s="15" t="n"/>
    </row>
  </sheetData>
  <mergeCells count="1">
    <mergeCell ref="C1:G2"/>
  </mergeCells>
  <pageMargins bottom="1" footer="0.5" header="0.5" left="0.75" right="0.75" top="1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dm_case_registration_dd_f_last</t>
        </is>
      </c>
      <c r="C1" s="25" t="n"/>
      <c r="D1" s="15" t="n"/>
      <c r="E1" s="15" t="n"/>
      <c r="F1" s="15" t="n"/>
      <c r="G1" s="15" t="n"/>
      <c r="H1" s="16">
        <f>HYPERLINK("#'目录'!E162", "返回")</f>
        <v/>
      </c>
    </row>
    <row customHeight="1" ht="16.5" r="2" s="17">
      <c r="A2" s="23" t="inlineStr">
        <is>
          <t>模型描述</t>
        </is>
      </c>
      <c r="B2" s="24" t="inlineStr">
        <is>
          <t>案件登记表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关联id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展示id</t>
        </is>
      </c>
      <c r="D5" s="15" t="n"/>
      <c r="E5" s="15" t="n"/>
      <c r="F5" s="15" t="n"/>
      <c r="G5" s="15" t="n"/>
    </row>
    <row r="6">
      <c r="A6" s="15" t="inlineStr">
        <is>
          <t>deal_agency</t>
        </is>
      </c>
      <c r="B6" s="15" t="inlineStr">
        <is>
          <t>string</t>
        </is>
      </c>
      <c r="C6" s="15" t="inlineStr">
        <is>
          <t>经办机构</t>
        </is>
      </c>
      <c r="D6" s="15" t="n"/>
      <c r="E6" s="15" t="n"/>
      <c r="F6" s="15" t="n"/>
      <c r="G6" s="15" t="n"/>
    </row>
    <row r="7">
      <c r="A7" s="15" t="inlineStr">
        <is>
          <t>legaler_phone_num</t>
        </is>
      </c>
      <c r="B7" s="15" t="inlineStr">
        <is>
          <t>string</t>
        </is>
      </c>
      <c r="C7" s="15" t="inlineStr">
        <is>
          <t>法人联系电话</t>
        </is>
      </c>
      <c r="D7" s="15" t="n"/>
      <c r="E7" s="15" t="n"/>
      <c r="F7" s="15" t="n"/>
      <c r="G7" s="15" t="n"/>
    </row>
    <row r="8">
      <c r="A8" s="15" t="inlineStr">
        <is>
          <t>manager_name</t>
        </is>
      </c>
      <c r="B8" s="15" t="inlineStr">
        <is>
          <t>string</t>
        </is>
      </c>
      <c r="C8" s="15" t="inlineStr">
        <is>
          <t>经办人</t>
        </is>
      </c>
      <c r="D8" s="15" t="n"/>
      <c r="E8" s="15" t="n"/>
      <c r="F8" s="15" t="n"/>
      <c r="G8" s="15" t="n"/>
    </row>
    <row r="9">
      <c r="A9" s="15" t="inlineStr">
        <is>
          <t>address</t>
        </is>
      </c>
      <c r="B9" s="15" t="inlineStr">
        <is>
          <t>string</t>
        </is>
      </c>
      <c r="C9" s="15" t="inlineStr">
        <is>
          <t>地址</t>
        </is>
      </c>
      <c r="D9" s="15" t="n"/>
      <c r="E9" s="15" t="n"/>
      <c r="F9" s="15" t="n"/>
      <c r="G9" s="15" t="n"/>
    </row>
    <row r="10">
      <c r="A10" s="15" t="inlineStr">
        <is>
          <t>industry</t>
        </is>
      </c>
      <c r="B10" s="15" t="inlineStr">
        <is>
          <t>string</t>
        </is>
      </c>
      <c r="C10" s="15" t="inlineStr">
        <is>
          <t>所属行业</t>
        </is>
      </c>
      <c r="D10" s="15" t="n"/>
      <c r="E10" s="15" t="n"/>
      <c r="F10" s="15" t="n"/>
      <c r="G10" s="15" t="n"/>
    </row>
    <row r="11">
      <c r="A11" s="15" t="inlineStr">
        <is>
          <t>principal_phone_num</t>
        </is>
      </c>
      <c r="B11" s="15" t="inlineStr">
        <is>
          <t>string</t>
        </is>
      </c>
      <c r="C11" s="15" t="inlineStr">
        <is>
          <t>负责人电话</t>
        </is>
      </c>
      <c r="D11" s="15" t="n"/>
      <c r="E11" s="15" t="n"/>
      <c r="F11" s="15" t="n"/>
      <c r="G11" s="15" t="n"/>
    </row>
    <row r="12">
      <c r="A12" s="15" t="inlineStr">
        <is>
          <t>principal_name</t>
        </is>
      </c>
      <c r="B12" s="15" t="inlineStr">
        <is>
          <t>string</t>
        </is>
      </c>
      <c r="C12" s="15" t="inlineStr">
        <is>
          <t>负责人姓名</t>
        </is>
      </c>
      <c r="D12" s="15" t="n"/>
      <c r="E12" s="15" t="n"/>
      <c r="F12" s="15" t="n"/>
      <c r="G12" s="15" t="n"/>
    </row>
    <row r="13">
      <c r="A13" s="15" t="inlineStr">
        <is>
          <t>register_date</t>
        </is>
      </c>
      <c r="B13" s="15" t="inlineStr">
        <is>
          <t>string</t>
        </is>
      </c>
      <c r="C13" s="15" t="inlineStr">
        <is>
          <t>立案日期</t>
        </is>
      </c>
      <c r="D13" s="15" t="n"/>
      <c r="E13" s="15" t="n"/>
      <c r="F13" s="15" t="n"/>
      <c r="G13" s="15" t="n"/>
    </row>
    <row r="14">
      <c r="A14" s="15" t="inlineStr">
        <is>
          <t>register_suggest</t>
        </is>
      </c>
      <c r="B14" s="15" t="inlineStr">
        <is>
          <t>string</t>
        </is>
      </c>
      <c r="C14" s="15" t="inlineStr">
        <is>
          <t>立案建议</t>
        </is>
      </c>
      <c r="D14" s="15" t="n"/>
      <c r="E14" s="15" t="n"/>
      <c r="F14" s="15" t="n"/>
      <c r="G14" s="15" t="n"/>
    </row>
    <row r="15">
      <c r="A15" s="15" t="inlineStr">
        <is>
          <t>register_check_in_date</t>
        </is>
      </c>
      <c r="B15" s="15" t="inlineStr">
        <is>
          <t>string</t>
        </is>
      </c>
      <c r="C15" s="15" t="inlineStr">
        <is>
          <t>立案登记日期</t>
        </is>
      </c>
      <c r="D15" s="15" t="n"/>
      <c r="E15" s="15" t="n"/>
      <c r="F15" s="15" t="n"/>
      <c r="G15" s="15" t="n"/>
    </row>
    <row r="16">
      <c r="A16" s="15" t="inlineStr">
        <is>
          <t>basic_demand</t>
        </is>
      </c>
      <c r="B16" s="15" t="inlineStr">
        <is>
          <t>string</t>
        </is>
      </c>
      <c r="C16" s="15" t="inlineStr">
        <is>
          <t>基本诉求</t>
        </is>
      </c>
      <c r="D16" s="15" t="n"/>
      <c r="E16" s="15" t="n"/>
      <c r="F16" s="15" t="n"/>
      <c r="G16" s="15" t="n"/>
    </row>
    <row r="17">
      <c r="A17" s="15" t="inlineStr">
        <is>
          <t>main_ombudsman_code</t>
        </is>
      </c>
      <c r="B17" s="15" t="inlineStr">
        <is>
          <t>string</t>
        </is>
      </c>
      <c r="C17" s="15" t="inlineStr">
        <is>
          <t>主办监察员</t>
        </is>
      </c>
      <c r="D17" s="15" t="n"/>
      <c r="E17" s="15" t="n"/>
      <c r="F17" s="15" t="n"/>
      <c r="G17" s="15" t="n"/>
    </row>
    <row r="18">
      <c r="A18" s="15" t="inlineStr">
        <is>
          <t>case_describe</t>
        </is>
      </c>
      <c r="B18" s="15" t="inlineStr">
        <is>
          <t>string</t>
        </is>
      </c>
      <c r="C18" s="15" t="inlineStr">
        <is>
          <t>基本案情</t>
        </is>
      </c>
      <c r="D18" s="15" t="n"/>
      <c r="E18" s="15" t="n"/>
      <c r="F18" s="15" t="n"/>
      <c r="G18" s="15" t="n"/>
    </row>
    <row r="19">
      <c r="A19" s="15" t="inlineStr">
        <is>
          <t>minor_ombudsman_code</t>
        </is>
      </c>
      <c r="B19" s="15" t="inlineStr">
        <is>
          <t>string</t>
        </is>
      </c>
      <c r="C19" s="15" t="inlineStr">
        <is>
          <t>协办监察员</t>
        </is>
      </c>
      <c r="D19" s="15" t="n"/>
      <c r="E19" s="15" t="n"/>
      <c r="F19" s="15" t="n"/>
      <c r="G19" s="15" t="n"/>
    </row>
    <row r="20">
      <c r="A20" s="15" t="inlineStr">
        <is>
          <t>register_accordance</t>
        </is>
      </c>
      <c r="B20" s="15" t="inlineStr">
        <is>
          <t>string</t>
        </is>
      </c>
      <c r="C20" s="15" t="inlineStr">
        <is>
          <t>立案依据</t>
        </is>
      </c>
      <c r="D20" s="15" t="n"/>
      <c r="E20" s="15" t="n"/>
      <c r="F20" s="15" t="n"/>
      <c r="G20" s="15" t="n"/>
    </row>
    <row r="21">
      <c r="A21" s="15" t="inlineStr">
        <is>
          <t>case_cause</t>
        </is>
      </c>
      <c r="B21" s="15" t="inlineStr">
        <is>
          <t>string</t>
        </is>
      </c>
      <c r="C21" s="15" t="inlineStr">
        <is>
          <t>案情分类(案由)</t>
        </is>
      </c>
      <c r="D21" s="15" t="n"/>
      <c r="E21" s="15" t="n"/>
      <c r="F21" s="15" t="n"/>
      <c r="G21" s="15" t="n"/>
    </row>
    <row r="22">
      <c r="A22" s="15" t="inlineStr">
        <is>
          <t>case_source_code</t>
        </is>
      </c>
      <c r="B22" s="15" t="inlineStr">
        <is>
          <t>string</t>
        </is>
      </c>
      <c r="C22" s="15" t="inlineStr">
        <is>
          <t>案件来源编号</t>
        </is>
      </c>
      <c r="D22" s="15" t="n"/>
      <c r="E22" s="15" t="n"/>
      <c r="F22" s="15" t="n"/>
      <c r="G22" s="15" t="n"/>
    </row>
    <row r="23">
      <c r="A23" s="15" t="inlineStr">
        <is>
          <t>case_source</t>
        </is>
      </c>
      <c r="B23" s="15" t="inlineStr">
        <is>
          <t>string</t>
        </is>
      </c>
      <c r="C23" s="15" t="inlineStr">
        <is>
          <t>案件来源</t>
        </is>
      </c>
      <c r="D23" s="15" t="n"/>
      <c r="E23" s="15" t="n"/>
      <c r="F23" s="15" t="n"/>
      <c r="G23" s="15" t="n"/>
    </row>
    <row r="24">
      <c r="A24" s="15" t="inlineStr">
        <is>
          <t>deal_time</t>
        </is>
      </c>
      <c r="B24" s="15" t="inlineStr">
        <is>
          <t>string</t>
        </is>
      </c>
      <c r="C24" s="15" t="inlineStr">
        <is>
          <t>经办时间</t>
        </is>
      </c>
      <c r="D24" s="15" t="n"/>
      <c r="E24" s="15" t="n"/>
      <c r="F24" s="15" t="n"/>
      <c r="G24" s="15" t="n"/>
    </row>
    <row r="25">
      <c r="A25" s="15" t="inlineStr">
        <is>
          <t>legaler_name</t>
        </is>
      </c>
      <c r="B25" s="15" t="inlineStr">
        <is>
          <t>string</t>
        </is>
      </c>
      <c r="C25" s="15" t="inlineStr">
        <is>
          <t>法人姓名</t>
        </is>
      </c>
      <c r="D25" s="15" t="n"/>
      <c r="E25" s="15" t="n"/>
      <c r="F25" s="15" t="n"/>
      <c r="G25" s="15" t="n"/>
    </row>
    <row r="26">
      <c r="A26" s="15" t="inlineStr">
        <is>
          <t>enterprise_code</t>
        </is>
      </c>
      <c r="B26" s="15" t="inlineStr">
        <is>
          <t>string</t>
        </is>
      </c>
      <c r="C26" s="15" t="inlineStr">
        <is>
          <t>单位ID</t>
        </is>
      </c>
      <c r="D26" s="15" t="n"/>
      <c r="E26" s="15" t="n"/>
      <c r="F26" s="15" t="n"/>
      <c r="G26" s="15" t="n"/>
    </row>
    <row r="27">
      <c r="A27" s="15" t="inlineStr">
        <is>
          <t>enterprise_name</t>
        </is>
      </c>
      <c r="B27" s="15" t="inlineStr">
        <is>
          <t>string</t>
        </is>
      </c>
      <c r="C27" s="15" t="inlineStr">
        <is>
          <t>单位名称</t>
        </is>
      </c>
      <c r="D27" s="15" t="n"/>
      <c r="E27" s="15" t="n"/>
      <c r="F27" s="15" t="n"/>
      <c r="G27" s="15" t="n"/>
    </row>
    <row r="28">
      <c r="A28" s="15" t="inlineStr">
        <is>
          <t>undertake_agency_code</t>
        </is>
      </c>
      <c r="B28" s="15" t="inlineStr">
        <is>
          <t>string</t>
        </is>
      </c>
      <c r="C28" s="15" t="inlineStr">
        <is>
          <t>承办机构编号</t>
        </is>
      </c>
      <c r="D28" s="15" t="n"/>
      <c r="E28" s="15" t="n"/>
      <c r="F28" s="15" t="n"/>
      <c r="G28" s="15" t="n"/>
    </row>
    <row r="29">
      <c r="A29" s="15" t="inlineStr">
        <is>
          <t>minor_ombudsman</t>
        </is>
      </c>
      <c r="B29" s="15" t="inlineStr">
        <is>
          <t>string</t>
        </is>
      </c>
      <c r="C29" s="15" t="inlineStr">
        <is>
          <t>协办监察员姓名</t>
        </is>
      </c>
      <c r="D29" s="15" t="n"/>
      <c r="E29" s="15" t="n"/>
      <c r="F29" s="15" t="n"/>
      <c r="G29" s="15" t="n"/>
    </row>
    <row r="30">
      <c r="A30" s="15" t="inlineStr">
        <is>
          <t>main_ombudsman</t>
        </is>
      </c>
      <c r="B30" s="15" t="inlineStr">
        <is>
          <t>string</t>
        </is>
      </c>
      <c r="C30" s="15" t="inlineStr">
        <is>
          <t>主办监察员姓名</t>
        </is>
      </c>
      <c r="D30" s="15" t="n"/>
      <c r="E30" s="15" t="n"/>
      <c r="F30" s="15" t="n"/>
      <c r="G30" s="15" t="n"/>
    </row>
    <row r="31">
      <c r="A31" s="15" t="inlineStr">
        <is>
          <t>complainant_name</t>
        </is>
      </c>
      <c r="B31" s="15" t="inlineStr">
        <is>
          <t>string</t>
        </is>
      </c>
      <c r="C31" s="15" t="inlineStr">
        <is>
          <t>投诉人</t>
        </is>
      </c>
      <c r="D31" s="15" t="n"/>
      <c r="E31" s="15" t="n"/>
      <c r="F31" s="15" t="n"/>
      <c r="G31" s="15" t="n"/>
    </row>
    <row r="32">
      <c r="A32" s="15" t="inlineStr">
        <is>
          <t>info_sources</t>
        </is>
      </c>
      <c r="B32" s="15" t="inlineStr">
        <is>
          <t>string</t>
        </is>
      </c>
      <c r="C32" s="15" t="inlineStr">
        <is>
          <t>信息来源</t>
        </is>
      </c>
      <c r="D32" s="15" t="n"/>
      <c r="E32" s="15" t="n"/>
      <c r="F32" s="15" t="n"/>
      <c r="G32" s="15" t="n"/>
    </row>
    <row r="33">
      <c r="A33" s="15" t="inlineStr">
        <is>
          <t>agency_code</t>
        </is>
      </c>
      <c r="B33" s="15" t="inlineStr">
        <is>
          <t>string</t>
        </is>
      </c>
      <c r="C33" s="15" t="inlineStr">
        <is>
          <t>单位机构编号</t>
        </is>
      </c>
      <c r="D33" s="15" t="n"/>
      <c r="E33" s="15" t="n"/>
      <c r="F33" s="15" t="n"/>
      <c r="G33" s="15" t="n"/>
    </row>
    <row r="34">
      <c r="A34" s="15" t="inlineStr">
        <is>
          <t>agency_name</t>
        </is>
      </c>
      <c r="B34" s="15" t="inlineStr">
        <is>
          <t>string</t>
        </is>
      </c>
      <c r="C34" s="15" t="inlineStr">
        <is>
          <t>单位机构名称</t>
        </is>
      </c>
      <c r="D34" s="15" t="n"/>
      <c r="E34" s="15" t="n"/>
      <c r="F34" s="15" t="n"/>
      <c r="G34" s="15" t="n"/>
    </row>
    <row r="35">
      <c r="A35" s="15" t="inlineStr">
        <is>
          <t>agency_location_code</t>
        </is>
      </c>
      <c r="B35" s="15" t="inlineStr">
        <is>
          <t>string</t>
        </is>
      </c>
      <c r="C35" s="15" t="inlineStr">
        <is>
          <t>单位网格编号</t>
        </is>
      </c>
      <c r="D35" s="15" t="n"/>
      <c r="E35" s="15" t="n"/>
      <c r="F35" s="15" t="n"/>
      <c r="G35" s="15" t="n"/>
    </row>
    <row r="36">
      <c r="A36" s="15" t="inlineStr">
        <is>
          <t>agency_location</t>
        </is>
      </c>
      <c r="B36" s="15" t="inlineStr">
        <is>
          <t>string</t>
        </is>
      </c>
      <c r="C36" s="15" t="inlineStr">
        <is>
          <t>单位网格名称</t>
        </is>
      </c>
      <c r="D36" s="15" t="n"/>
      <c r="E36" s="15" t="n"/>
      <c r="F36" s="15" t="n"/>
      <c r="G36" s="15" t="n"/>
    </row>
    <row r="37">
      <c r="A37" s="15" t="inlineStr">
        <is>
          <t>is_delete</t>
        </is>
      </c>
      <c r="B37" s="15" t="inlineStr">
        <is>
          <t>string</t>
        </is>
      </c>
      <c r="C37" s="15" t="inlineStr">
        <is>
          <t>是否删除 0-否，1-是</t>
        </is>
      </c>
      <c r="D37" s="15" t="n"/>
      <c r="E37" s="15" t="n"/>
      <c r="F37" s="15" t="n"/>
      <c r="G37" s="15" t="n"/>
    </row>
    <row r="38">
      <c r="A38" s="15" t="inlineStr">
        <is>
          <t>enterprise_scale</t>
        </is>
      </c>
      <c r="B38" s="15" t="inlineStr">
        <is>
          <t>string</t>
        </is>
      </c>
      <c r="C38" s="15" t="inlineStr">
        <is>
          <t>企业规模 (规上企业|规下企业)</t>
        </is>
      </c>
      <c r="D38" s="15" t="n"/>
      <c r="E38" s="15" t="n"/>
      <c r="F38" s="15" t="n"/>
      <c r="G38" s="15" t="n"/>
    </row>
    <row r="39">
      <c r="A39" s="15" t="inlineStr">
        <is>
          <t>involve_money</t>
        </is>
      </c>
      <c r="B39" s="15" t="inlineStr">
        <is>
          <t>decimal(10,2)</t>
        </is>
      </c>
      <c r="C39" s="15" t="inlineStr">
        <is>
          <t>涉案金额</t>
        </is>
      </c>
      <c r="D39" s="15" t="n"/>
      <c r="E39" s="15" t="n"/>
      <c r="F39" s="15" t="n"/>
      <c r="G39" s="15" t="n"/>
    </row>
    <row r="40">
      <c r="A40" s="15" t="inlineStr">
        <is>
          <t>involve_person_num</t>
        </is>
      </c>
      <c r="B40" s="15" t="inlineStr">
        <is>
          <t>string</t>
        </is>
      </c>
      <c r="C40" s="15" t="inlineStr">
        <is>
          <t>涉案人数</t>
        </is>
      </c>
      <c r="D40" s="15" t="n"/>
      <c r="E40" s="15" t="n"/>
      <c r="F40" s="15" t="n"/>
      <c r="G40" s="15" t="n"/>
    </row>
    <row r="41">
      <c r="A41" s="15" t="inlineStr">
        <is>
          <t>question_status</t>
        </is>
      </c>
      <c r="B41" s="15" t="inlineStr">
        <is>
          <t>string</t>
        </is>
      </c>
      <c r="C41" s="15" t="inlineStr">
        <is>
          <t>案件状态</t>
        </is>
      </c>
      <c r="D41" s="15" t="n"/>
      <c r="E41" s="15" t="n"/>
      <c r="F41" s="15" t="n"/>
      <c r="G41" s="15" t="n"/>
    </row>
    <row r="42">
      <c r="A42" s="15" t="inlineStr">
        <is>
          <t>event_source</t>
        </is>
      </c>
      <c r="B42" s="15" t="inlineStr">
        <is>
          <t>string</t>
        </is>
      </c>
      <c r="C42" s="15" t="inlineStr">
        <is>
          <t>事件来源</t>
        </is>
      </c>
      <c r="D42" s="15" t="n"/>
      <c r="E42" s="15" t="n"/>
      <c r="F42" s="15" t="n"/>
      <c r="G42" s="15" t="n"/>
    </row>
    <row r="43">
      <c r="A43" s="15" t="inlineStr">
        <is>
          <t>case_number</t>
        </is>
      </c>
      <c r="B43" s="15" t="inlineStr">
        <is>
          <t>string</t>
        </is>
      </c>
      <c r="C43" s="15" t="inlineStr">
        <is>
          <t>新增：案件编号</t>
        </is>
      </c>
      <c r="D43" s="15" t="n"/>
      <c r="E43" s="15" t="n"/>
      <c r="F43" s="15" t="n"/>
      <c r="G43" s="15" t="n"/>
    </row>
    <row r="44">
      <c r="A44" s="15" t="inlineStr">
        <is>
          <t>current_link</t>
        </is>
      </c>
      <c r="B44" s="15" t="inlineStr">
        <is>
          <t>string</t>
        </is>
      </c>
      <c r="C44" s="15" t="inlineStr">
        <is>
          <t>新增：当前环节</t>
        </is>
      </c>
      <c r="D44" s="15" t="n"/>
      <c r="E44" s="15" t="n"/>
      <c r="F44" s="15" t="n"/>
      <c r="G44" s="15" t="n"/>
    </row>
    <row r="45">
      <c r="A45" s="15" t="inlineStr">
        <is>
          <t>current_transactor</t>
        </is>
      </c>
      <c r="B45" s="15" t="inlineStr">
        <is>
          <t>string</t>
        </is>
      </c>
      <c r="C45" s="15" t="inlineStr">
        <is>
          <t>新增：当前办理人</t>
        </is>
      </c>
      <c r="D45" s="15" t="n"/>
      <c r="E45" s="15" t="n"/>
      <c r="F45" s="15" t="n"/>
      <c r="G45" s="15" t="n"/>
    </row>
    <row r="46">
      <c r="A46" s="15" t="inlineStr">
        <is>
          <t>entry_time</t>
        </is>
      </c>
      <c r="B46" s="15" t="inlineStr">
        <is>
          <t>string</t>
        </is>
      </c>
      <c r="C46" s="15" t="inlineStr">
        <is>
          <t>新增：录入时间</t>
        </is>
      </c>
      <c r="D46" s="15" t="n"/>
      <c r="E46" s="15" t="n"/>
      <c r="F46" s="15" t="n"/>
      <c r="G46" s="15" t="n"/>
    </row>
    <row r="47">
      <c r="A47" s="15" t="inlineStr">
        <is>
          <t>remaining_working_days</t>
        </is>
      </c>
      <c r="B47" s="15" t="inlineStr">
        <is>
          <t>string</t>
        </is>
      </c>
      <c r="C47" s="15" t="inlineStr">
        <is>
          <t>新增：剩余工作日/基期</t>
        </is>
      </c>
      <c r="D47" s="15" t="n"/>
      <c r="E47" s="15" t="n"/>
      <c r="F47" s="15" t="n"/>
      <c r="G47" s="15" t="n"/>
    </row>
    <row r="48">
      <c r="A48" s="15" t="inlineStr">
        <is>
          <t>settlement_method</t>
        </is>
      </c>
      <c r="B48" s="15" t="inlineStr">
        <is>
          <t>string</t>
        </is>
      </c>
      <c r="C48" s="15" t="inlineStr">
        <is>
          <t>新增：结案处置方式</t>
        </is>
      </c>
      <c r="D48" s="15" t="n"/>
      <c r="E48" s="15" t="n"/>
      <c r="F48" s="15" t="n"/>
      <c r="G48" s="15" t="n"/>
    </row>
    <row r="49">
      <c r="A49" s="15" t="inlineStr">
        <is>
          <t>result_type</t>
        </is>
      </c>
      <c r="B49" s="15" t="inlineStr">
        <is>
          <t>string</t>
        </is>
      </c>
      <c r="C49" s="15" t="inlineStr">
        <is>
          <t>新增：结果类型</t>
        </is>
      </c>
      <c r="D49" s="15" t="n"/>
      <c r="E49" s="15" t="n"/>
      <c r="F49" s="15" t="n"/>
      <c r="G49" s="15" t="n"/>
    </row>
    <row r="50">
      <c r="A50" s="15" t="inlineStr">
        <is>
          <t>event_type</t>
        </is>
      </c>
      <c r="B50" s="15" t="inlineStr">
        <is>
          <t>string</t>
        </is>
      </c>
      <c r="C50" s="15" t="inlineStr">
        <is>
          <t>新增：问题类型[原]</t>
        </is>
      </c>
      <c r="D50" s="15" t="n"/>
      <c r="E50" s="15" t="n"/>
      <c r="F50" s="15" t="n"/>
      <c r="G50" s="15" t="n"/>
    </row>
    <row r="51">
      <c r="A51" s="15" t="inlineStr">
        <is>
          <t>first_class</t>
        </is>
      </c>
      <c r="B51" s="15" t="inlineStr">
        <is>
          <t>string</t>
        </is>
      </c>
      <c r="C51" s="15" t="inlineStr">
        <is>
          <t>新增：一级类[原]</t>
        </is>
      </c>
      <c r="D51" s="15" t="n"/>
      <c r="E51" s="15" t="n"/>
      <c r="F51" s="15" t="n"/>
      <c r="G51" s="15" t="n"/>
    </row>
    <row r="52">
      <c r="A52" s="15" t="inlineStr">
        <is>
          <t>second_class</t>
        </is>
      </c>
      <c r="B52" s="15" t="inlineStr">
        <is>
          <t>string</t>
        </is>
      </c>
      <c r="C52" s="15" t="inlineStr">
        <is>
          <t>新增：二级类[原]</t>
        </is>
      </c>
      <c r="D52" s="15" t="n"/>
      <c r="E52" s="15" t="n"/>
      <c r="F52" s="15" t="n"/>
      <c r="G52" s="15" t="n"/>
    </row>
    <row r="53">
      <c r="A53" s="15" t="inlineStr">
        <is>
          <t>third_class</t>
        </is>
      </c>
      <c r="B53" s="15" t="inlineStr">
        <is>
          <t>string</t>
        </is>
      </c>
      <c r="C53" s="15" t="inlineStr">
        <is>
          <t>新增：三级类[原]</t>
        </is>
      </c>
      <c r="D53" s="15" t="n"/>
      <c r="E53" s="15" t="n"/>
      <c r="F53" s="15" t="n"/>
      <c r="G53" s="15" t="n"/>
    </row>
    <row r="54">
      <c r="A54" s="15" t="inlineStr">
        <is>
          <t>fourth_class</t>
        </is>
      </c>
      <c r="B54" s="15" t="inlineStr">
        <is>
          <t>string</t>
        </is>
      </c>
      <c r="C54" s="15" t="inlineStr">
        <is>
          <t>新增：四级类[原]</t>
        </is>
      </c>
      <c r="D54" s="15" t="n"/>
      <c r="E54" s="15" t="n"/>
      <c r="F54" s="15" t="n"/>
      <c r="G54" s="15" t="n"/>
    </row>
    <row r="55">
      <c r="A55" s="15" t="inlineStr">
        <is>
          <t>new_event_type</t>
        </is>
      </c>
      <c r="B55" s="15" t="inlineStr">
        <is>
          <t>string</t>
        </is>
      </c>
      <c r="C55" s="15" t="inlineStr">
        <is>
          <t>新增：新的问题类型</t>
        </is>
      </c>
      <c r="D55" s="15" t="n"/>
      <c r="E55" s="15" t="n"/>
      <c r="F55" s="15" t="n"/>
      <c r="G55" s="15" t="n"/>
    </row>
    <row r="56">
      <c r="A56" s="15" t="inlineStr">
        <is>
          <t>main_class_23</t>
        </is>
      </c>
      <c r="B56" s="15" t="inlineStr">
        <is>
          <t>string</t>
        </is>
      </c>
      <c r="C56" s="15" t="inlineStr">
        <is>
          <t>新增：社会治理23大类</t>
        </is>
      </c>
      <c r="D56" s="15" t="n"/>
      <c r="E56" s="15" t="n"/>
      <c r="F56" s="15" t="n"/>
      <c r="G56" s="15" t="n"/>
    </row>
    <row r="57">
      <c r="A57" s="15" t="inlineStr">
        <is>
          <t>risk_class</t>
        </is>
      </c>
      <c r="B57" s="15" t="inlineStr">
        <is>
          <t>string</t>
        </is>
      </c>
      <c r="C57" s="15" t="inlineStr">
        <is>
          <t>新增：风险类别</t>
        </is>
      </c>
      <c r="D57" s="15" t="n"/>
      <c r="E57" s="15" t="n"/>
      <c r="F57" s="15" t="n"/>
      <c r="G57" s="15" t="n"/>
    </row>
    <row r="58">
      <c r="A58" s="15" t="inlineStr">
        <is>
          <t>deal_state</t>
        </is>
      </c>
      <c r="B58" s="15" t="inlineStr">
        <is>
          <t>string</t>
        </is>
      </c>
      <c r="C58" s="15" t="inlineStr">
        <is>
          <t>新增：处理状态</t>
        </is>
      </c>
      <c r="D58" s="15" t="n"/>
      <c r="E58" s="15" t="n"/>
      <c r="F58" s="15" t="n"/>
      <c r="G58" s="15" t="n"/>
    </row>
    <row r="59">
      <c r="A59" s="15" t="inlineStr">
        <is>
          <t>create_time</t>
        </is>
      </c>
      <c r="B59" s="15" t="inlineStr">
        <is>
          <t>timestamp</t>
        </is>
      </c>
      <c r="C59" s="15" t="inlineStr">
        <is>
          <t>创建时间</t>
        </is>
      </c>
      <c r="D59" s="15" t="n"/>
      <c r="E59" s="15" t="n"/>
      <c r="F59" s="15" t="n"/>
      <c r="G59" s="15" t="n"/>
    </row>
    <row r="60">
      <c r="A60" s="15" t="inlineStr">
        <is>
          <t>last_upd_time</t>
        </is>
      </c>
      <c r="B60" s="15" t="inlineStr">
        <is>
          <t>timestamp</t>
        </is>
      </c>
      <c r="C60" s="15" t="inlineStr">
        <is>
          <t>修改时间</t>
        </is>
      </c>
      <c r="D60" s="15" t="n"/>
      <c r="E60" s="15" t="n"/>
      <c r="F60" s="15" t="n"/>
      <c r="G60" s="15" t="n"/>
    </row>
  </sheetData>
  <mergeCells count="1">
    <mergeCell ref="C1:G2"/>
  </mergeCells>
  <pageMargins bottom="1" footer="0.5" header="0.5" left="0.75" right="0.75" top="1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dm_case_registration_dd_f_test</t>
        </is>
      </c>
      <c r="C1" s="25" t="n"/>
      <c r="D1" s="15" t="n"/>
      <c r="E1" s="15" t="n"/>
      <c r="F1" s="15" t="n"/>
      <c r="G1" s="15" t="n"/>
      <c r="H1" s="16">
        <f>HYPERLINK("#'目录'!E163", "返回")</f>
        <v/>
      </c>
    </row>
    <row customHeight="1" ht="16.5" r="2" s="17">
      <c r="A2" s="23" t="inlineStr">
        <is>
          <t>模型描述</t>
        </is>
      </c>
      <c r="B2" s="24" t="inlineStr">
        <is>
          <t>案件登记表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关联id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展示id</t>
        </is>
      </c>
      <c r="D5" s="15" t="n"/>
      <c r="E5" s="15" t="n"/>
      <c r="F5" s="15" t="n"/>
      <c r="G5" s="15" t="n"/>
    </row>
    <row r="6">
      <c r="A6" s="15" t="inlineStr">
        <is>
          <t>deal_agency</t>
        </is>
      </c>
      <c r="B6" s="15" t="inlineStr">
        <is>
          <t>string</t>
        </is>
      </c>
      <c r="C6" s="15" t="inlineStr">
        <is>
          <t>经办机构</t>
        </is>
      </c>
      <c r="D6" s="15" t="n"/>
      <c r="E6" s="15" t="n"/>
      <c r="F6" s="15" t="n"/>
      <c r="G6" s="15" t="n"/>
    </row>
    <row r="7">
      <c r="A7" s="15" t="inlineStr">
        <is>
          <t>legaler_phone_num</t>
        </is>
      </c>
      <c r="B7" s="15" t="inlineStr">
        <is>
          <t>string</t>
        </is>
      </c>
      <c r="C7" s="15" t="inlineStr">
        <is>
          <t>法人联系电话</t>
        </is>
      </c>
      <c r="D7" s="15" t="n"/>
      <c r="E7" s="15" t="n"/>
      <c r="F7" s="15" t="n"/>
      <c r="G7" s="15" t="n"/>
    </row>
    <row r="8">
      <c r="A8" s="15" t="inlineStr">
        <is>
          <t>manager_name</t>
        </is>
      </c>
      <c r="B8" s="15" t="inlineStr">
        <is>
          <t>string</t>
        </is>
      </c>
      <c r="C8" s="15" t="inlineStr">
        <is>
          <t>经办人</t>
        </is>
      </c>
      <c r="D8" s="15" t="n"/>
      <c r="E8" s="15" t="n"/>
      <c r="F8" s="15" t="n"/>
      <c r="G8" s="15" t="n"/>
    </row>
    <row r="9">
      <c r="A9" s="15" t="inlineStr">
        <is>
          <t>address</t>
        </is>
      </c>
      <c r="B9" s="15" t="inlineStr">
        <is>
          <t>string</t>
        </is>
      </c>
      <c r="C9" s="15" t="inlineStr">
        <is>
          <t>地址</t>
        </is>
      </c>
      <c r="D9" s="15" t="n"/>
      <c r="E9" s="15" t="n"/>
      <c r="F9" s="15" t="n"/>
      <c r="G9" s="15" t="n"/>
    </row>
    <row r="10">
      <c r="A10" s="15" t="inlineStr">
        <is>
          <t>industry</t>
        </is>
      </c>
      <c r="B10" s="15" t="inlineStr">
        <is>
          <t>string</t>
        </is>
      </c>
      <c r="C10" s="15" t="inlineStr">
        <is>
          <t>所属行业</t>
        </is>
      </c>
      <c r="D10" s="15" t="n"/>
      <c r="E10" s="15" t="n"/>
      <c r="F10" s="15" t="n"/>
      <c r="G10" s="15" t="n"/>
    </row>
    <row r="11">
      <c r="A11" s="15" t="inlineStr">
        <is>
          <t>principal_phone_num</t>
        </is>
      </c>
      <c r="B11" s="15" t="inlineStr">
        <is>
          <t>string</t>
        </is>
      </c>
      <c r="C11" s="15" t="inlineStr">
        <is>
          <t>负责人电话</t>
        </is>
      </c>
      <c r="D11" s="15" t="n"/>
      <c r="E11" s="15" t="n"/>
      <c r="F11" s="15" t="n"/>
      <c r="G11" s="15" t="n"/>
    </row>
    <row r="12">
      <c r="A12" s="15" t="inlineStr">
        <is>
          <t>principal_name</t>
        </is>
      </c>
      <c r="B12" s="15" t="inlineStr">
        <is>
          <t>string</t>
        </is>
      </c>
      <c r="C12" s="15" t="inlineStr">
        <is>
          <t>负责人姓名</t>
        </is>
      </c>
      <c r="D12" s="15" t="n"/>
      <c r="E12" s="15" t="n"/>
      <c r="F12" s="15" t="n"/>
      <c r="G12" s="15" t="n"/>
    </row>
    <row r="13">
      <c r="A13" s="15" t="inlineStr">
        <is>
          <t>register_date</t>
        </is>
      </c>
      <c r="B13" s="15" t="inlineStr">
        <is>
          <t>string</t>
        </is>
      </c>
      <c r="C13" s="15" t="inlineStr">
        <is>
          <t>立案日期</t>
        </is>
      </c>
      <c r="D13" s="15" t="n"/>
      <c r="E13" s="15" t="n"/>
      <c r="F13" s="15" t="n"/>
      <c r="G13" s="15" t="n"/>
    </row>
    <row r="14">
      <c r="A14" s="15" t="inlineStr">
        <is>
          <t>register_suggest</t>
        </is>
      </c>
      <c r="B14" s="15" t="inlineStr">
        <is>
          <t>string</t>
        </is>
      </c>
      <c r="C14" s="15" t="inlineStr">
        <is>
          <t>立案建议</t>
        </is>
      </c>
      <c r="D14" s="15" t="n"/>
      <c r="E14" s="15" t="n"/>
      <c r="F14" s="15" t="n"/>
      <c r="G14" s="15" t="n"/>
    </row>
    <row r="15">
      <c r="A15" s="15" t="inlineStr">
        <is>
          <t>register_check_in_date</t>
        </is>
      </c>
      <c r="B15" s="15" t="inlineStr">
        <is>
          <t>string</t>
        </is>
      </c>
      <c r="C15" s="15" t="inlineStr">
        <is>
          <t>立案登记日期</t>
        </is>
      </c>
      <c r="D15" s="15" t="n"/>
      <c r="E15" s="15" t="n"/>
      <c r="F15" s="15" t="n"/>
      <c r="G15" s="15" t="n"/>
    </row>
    <row r="16">
      <c r="A16" s="15" t="inlineStr">
        <is>
          <t>basic_demand</t>
        </is>
      </c>
      <c r="B16" s="15" t="inlineStr">
        <is>
          <t>string</t>
        </is>
      </c>
      <c r="C16" s="15" t="inlineStr">
        <is>
          <t>基本诉求</t>
        </is>
      </c>
      <c r="D16" s="15" t="n"/>
      <c r="E16" s="15" t="n"/>
      <c r="F16" s="15" t="n"/>
      <c r="G16" s="15" t="n"/>
    </row>
    <row r="17">
      <c r="A17" s="15" t="inlineStr">
        <is>
          <t>main_ombudsman_code</t>
        </is>
      </c>
      <c r="B17" s="15" t="inlineStr">
        <is>
          <t>string</t>
        </is>
      </c>
      <c r="C17" s="15" t="inlineStr">
        <is>
          <t>主办监察员</t>
        </is>
      </c>
      <c r="D17" s="15" t="n"/>
      <c r="E17" s="15" t="n"/>
      <c r="F17" s="15" t="n"/>
      <c r="G17" s="15" t="n"/>
    </row>
    <row r="18">
      <c r="A18" s="15" t="inlineStr">
        <is>
          <t>case_describe</t>
        </is>
      </c>
      <c r="B18" s="15" t="inlineStr">
        <is>
          <t>string</t>
        </is>
      </c>
      <c r="C18" s="15" t="inlineStr">
        <is>
          <t>基本案情</t>
        </is>
      </c>
      <c r="D18" s="15" t="n"/>
      <c r="E18" s="15" t="n"/>
      <c r="F18" s="15" t="n"/>
      <c r="G18" s="15" t="n"/>
    </row>
    <row r="19">
      <c r="A19" s="15" t="inlineStr">
        <is>
          <t>minor_ombudsman_code</t>
        </is>
      </c>
      <c r="B19" s="15" t="inlineStr">
        <is>
          <t>string</t>
        </is>
      </c>
      <c r="C19" s="15" t="inlineStr">
        <is>
          <t>协办监察员</t>
        </is>
      </c>
      <c r="D19" s="15" t="n"/>
      <c r="E19" s="15" t="n"/>
      <c r="F19" s="15" t="n"/>
      <c r="G19" s="15" t="n"/>
    </row>
    <row r="20">
      <c r="A20" s="15" t="inlineStr">
        <is>
          <t>register_accordance</t>
        </is>
      </c>
      <c r="B20" s="15" t="inlineStr">
        <is>
          <t>string</t>
        </is>
      </c>
      <c r="C20" s="15" t="inlineStr">
        <is>
          <t>立案依据</t>
        </is>
      </c>
      <c r="D20" s="15" t="n"/>
      <c r="E20" s="15" t="n"/>
      <c r="F20" s="15" t="n"/>
      <c r="G20" s="15" t="n"/>
    </row>
    <row r="21">
      <c r="A21" s="15" t="inlineStr">
        <is>
          <t>case_cause</t>
        </is>
      </c>
      <c r="B21" s="15" t="inlineStr">
        <is>
          <t>string</t>
        </is>
      </c>
      <c r="C21" s="15" t="inlineStr">
        <is>
          <t>案情分类(案由)</t>
        </is>
      </c>
      <c r="D21" s="15" t="n"/>
      <c r="E21" s="15" t="n"/>
      <c r="F21" s="15" t="n"/>
      <c r="G21" s="15" t="n"/>
    </row>
    <row r="22">
      <c r="A22" s="15" t="inlineStr">
        <is>
          <t>case_source_code</t>
        </is>
      </c>
      <c r="B22" s="15" t="inlineStr">
        <is>
          <t>string</t>
        </is>
      </c>
      <c r="C22" s="15" t="inlineStr">
        <is>
          <t>案件来源编号</t>
        </is>
      </c>
      <c r="D22" s="15" t="n"/>
      <c r="E22" s="15" t="n"/>
      <c r="F22" s="15" t="n"/>
      <c r="G22" s="15" t="n"/>
    </row>
    <row r="23">
      <c r="A23" s="15" t="inlineStr">
        <is>
          <t>case_source</t>
        </is>
      </c>
      <c r="B23" s="15" t="inlineStr">
        <is>
          <t>string</t>
        </is>
      </c>
      <c r="C23" s="15" t="inlineStr">
        <is>
          <t>案件来源</t>
        </is>
      </c>
      <c r="D23" s="15" t="n"/>
      <c r="E23" s="15" t="n"/>
      <c r="F23" s="15" t="n"/>
      <c r="G23" s="15" t="n"/>
    </row>
    <row r="24">
      <c r="A24" s="15" t="inlineStr">
        <is>
          <t>deal_time</t>
        </is>
      </c>
      <c r="B24" s="15" t="inlineStr">
        <is>
          <t>string</t>
        </is>
      </c>
      <c r="C24" s="15" t="inlineStr">
        <is>
          <t>经办时间</t>
        </is>
      </c>
      <c r="D24" s="15" t="n"/>
      <c r="E24" s="15" t="n"/>
      <c r="F24" s="15" t="n"/>
      <c r="G24" s="15" t="n"/>
    </row>
    <row r="25">
      <c r="A25" s="15" t="inlineStr">
        <is>
          <t>legaler_name</t>
        </is>
      </c>
      <c r="B25" s="15" t="inlineStr">
        <is>
          <t>string</t>
        </is>
      </c>
      <c r="C25" s="15" t="inlineStr">
        <is>
          <t>法人姓名</t>
        </is>
      </c>
      <c r="D25" s="15" t="n"/>
      <c r="E25" s="15" t="n"/>
      <c r="F25" s="15" t="n"/>
      <c r="G25" s="15" t="n"/>
    </row>
    <row r="26">
      <c r="A26" s="15" t="inlineStr">
        <is>
          <t>enterprise_code</t>
        </is>
      </c>
      <c r="B26" s="15" t="inlineStr">
        <is>
          <t>string</t>
        </is>
      </c>
      <c r="C26" s="15" t="inlineStr">
        <is>
          <t>单位ID</t>
        </is>
      </c>
      <c r="D26" s="15" t="n"/>
      <c r="E26" s="15" t="n"/>
      <c r="F26" s="15" t="n"/>
      <c r="G26" s="15" t="n"/>
    </row>
    <row r="27">
      <c r="A27" s="15" t="inlineStr">
        <is>
          <t>enterprise_name</t>
        </is>
      </c>
      <c r="B27" s="15" t="inlineStr">
        <is>
          <t>string</t>
        </is>
      </c>
      <c r="C27" s="15" t="inlineStr">
        <is>
          <t>单位名称</t>
        </is>
      </c>
      <c r="D27" s="15" t="n"/>
      <c r="E27" s="15" t="n"/>
      <c r="F27" s="15" t="n"/>
      <c r="G27" s="15" t="n"/>
    </row>
    <row r="28">
      <c r="A28" s="15" t="inlineStr">
        <is>
          <t>undertake_agency_code</t>
        </is>
      </c>
      <c r="B28" s="15" t="inlineStr">
        <is>
          <t>string</t>
        </is>
      </c>
      <c r="C28" s="15" t="inlineStr">
        <is>
          <t>承办机构编号</t>
        </is>
      </c>
      <c r="D28" s="15" t="n"/>
      <c r="E28" s="15" t="n"/>
      <c r="F28" s="15" t="n"/>
      <c r="G28" s="15" t="n"/>
    </row>
    <row r="29">
      <c r="A29" s="15" t="inlineStr">
        <is>
          <t>minor_ombudsman</t>
        </is>
      </c>
      <c r="B29" s="15" t="inlineStr">
        <is>
          <t>string</t>
        </is>
      </c>
      <c r="C29" s="15" t="inlineStr">
        <is>
          <t>协办监察员姓名</t>
        </is>
      </c>
      <c r="D29" s="15" t="n"/>
      <c r="E29" s="15" t="n"/>
      <c r="F29" s="15" t="n"/>
      <c r="G29" s="15" t="n"/>
    </row>
    <row r="30">
      <c r="A30" s="15" t="inlineStr">
        <is>
          <t>main_ombudsman</t>
        </is>
      </c>
      <c r="B30" s="15" t="inlineStr">
        <is>
          <t>string</t>
        </is>
      </c>
      <c r="C30" s="15" t="inlineStr">
        <is>
          <t>主办监察员姓名</t>
        </is>
      </c>
      <c r="D30" s="15" t="n"/>
      <c r="E30" s="15" t="n"/>
      <c r="F30" s="15" t="n"/>
      <c r="G30" s="15" t="n"/>
    </row>
    <row r="31">
      <c r="A31" s="15" t="inlineStr">
        <is>
          <t>complainant_name</t>
        </is>
      </c>
      <c r="B31" s="15" t="inlineStr">
        <is>
          <t>string</t>
        </is>
      </c>
      <c r="C31" s="15" t="inlineStr">
        <is>
          <t>投诉人</t>
        </is>
      </c>
      <c r="D31" s="15" t="n"/>
      <c r="E31" s="15" t="n"/>
      <c r="F31" s="15" t="n"/>
      <c r="G31" s="15" t="n"/>
    </row>
    <row r="32">
      <c r="A32" s="15" t="inlineStr">
        <is>
          <t>info_sources</t>
        </is>
      </c>
      <c r="B32" s="15" t="inlineStr">
        <is>
          <t>string</t>
        </is>
      </c>
      <c r="C32" s="15" t="inlineStr">
        <is>
          <t>信息来源</t>
        </is>
      </c>
      <c r="D32" s="15" t="n"/>
      <c r="E32" s="15" t="n"/>
      <c r="F32" s="15" t="n"/>
      <c r="G32" s="15" t="n"/>
    </row>
    <row r="33">
      <c r="A33" s="15" t="inlineStr">
        <is>
          <t>agency_code</t>
        </is>
      </c>
      <c r="B33" s="15" t="inlineStr">
        <is>
          <t>string</t>
        </is>
      </c>
      <c r="C33" s="15" t="inlineStr">
        <is>
          <t>单位机构编号</t>
        </is>
      </c>
      <c r="D33" s="15" t="n"/>
      <c r="E33" s="15" t="n"/>
      <c r="F33" s="15" t="n"/>
      <c r="G33" s="15" t="n"/>
    </row>
    <row r="34">
      <c r="A34" s="15" t="inlineStr">
        <is>
          <t>agency_name</t>
        </is>
      </c>
      <c r="B34" s="15" t="inlineStr">
        <is>
          <t>string</t>
        </is>
      </c>
      <c r="C34" s="15" t="inlineStr">
        <is>
          <t>单位机构名称</t>
        </is>
      </c>
      <c r="D34" s="15" t="n"/>
      <c r="E34" s="15" t="n"/>
      <c r="F34" s="15" t="n"/>
      <c r="G34" s="15" t="n"/>
    </row>
    <row r="35">
      <c r="A35" s="15" t="inlineStr">
        <is>
          <t>agency_location_code</t>
        </is>
      </c>
      <c r="B35" s="15" t="inlineStr">
        <is>
          <t>string</t>
        </is>
      </c>
      <c r="C35" s="15" t="inlineStr">
        <is>
          <t>单位网格编号</t>
        </is>
      </c>
      <c r="D35" s="15" t="n"/>
      <c r="E35" s="15" t="n"/>
      <c r="F35" s="15" t="n"/>
      <c r="G35" s="15" t="n"/>
    </row>
    <row r="36">
      <c r="A36" s="15" t="inlineStr">
        <is>
          <t>agency_location</t>
        </is>
      </c>
      <c r="B36" s="15" t="inlineStr">
        <is>
          <t>string</t>
        </is>
      </c>
      <c r="C36" s="15" t="inlineStr">
        <is>
          <t>单位网格名称</t>
        </is>
      </c>
      <c r="D36" s="15" t="n"/>
      <c r="E36" s="15" t="n"/>
      <c r="F36" s="15" t="n"/>
      <c r="G36" s="15" t="n"/>
    </row>
    <row r="37">
      <c r="A37" s="15" t="inlineStr">
        <is>
          <t>is_delete</t>
        </is>
      </c>
      <c r="B37" s="15" t="inlineStr">
        <is>
          <t>string</t>
        </is>
      </c>
      <c r="C37" s="15" t="inlineStr">
        <is>
          <t>是否删除 0-否，1-是</t>
        </is>
      </c>
      <c r="D37" s="15" t="n"/>
      <c r="E37" s="15" t="n"/>
      <c r="F37" s="15" t="n"/>
      <c r="G37" s="15" t="n"/>
    </row>
    <row r="38">
      <c r="A38" s="15" t="inlineStr">
        <is>
          <t>enterprise_scale</t>
        </is>
      </c>
      <c r="B38" s="15" t="inlineStr">
        <is>
          <t>string</t>
        </is>
      </c>
      <c r="C38" s="15" t="inlineStr">
        <is>
          <t>企业规模 (规上企业|规下企业)</t>
        </is>
      </c>
      <c r="D38" s="15" t="n"/>
      <c r="E38" s="15" t="n"/>
      <c r="F38" s="15" t="n"/>
      <c r="G38" s="15" t="n"/>
    </row>
    <row r="39">
      <c r="A39" s="15" t="inlineStr">
        <is>
          <t>involve_money</t>
        </is>
      </c>
      <c r="B39" s="15" t="inlineStr">
        <is>
          <t>decimal(10,2)</t>
        </is>
      </c>
      <c r="C39" s="15" t="inlineStr">
        <is>
          <t>涉案金额</t>
        </is>
      </c>
      <c r="D39" s="15" t="n"/>
      <c r="E39" s="15" t="n"/>
      <c r="F39" s="15" t="n"/>
      <c r="G39" s="15" t="n"/>
    </row>
    <row r="40">
      <c r="A40" s="15" t="inlineStr">
        <is>
          <t>involve_person_num</t>
        </is>
      </c>
      <c r="B40" s="15" t="inlineStr">
        <is>
          <t>string</t>
        </is>
      </c>
      <c r="C40" s="15" t="inlineStr">
        <is>
          <t>涉案人数</t>
        </is>
      </c>
      <c r="D40" s="15" t="n"/>
      <c r="E40" s="15" t="n"/>
      <c r="F40" s="15" t="n"/>
      <c r="G40" s="15" t="n"/>
    </row>
    <row r="41">
      <c r="A41" s="15" t="inlineStr">
        <is>
          <t>question_status</t>
        </is>
      </c>
      <c r="B41" s="15" t="inlineStr">
        <is>
          <t>string</t>
        </is>
      </c>
      <c r="C41" s="15" t="inlineStr">
        <is>
          <t>案件状态</t>
        </is>
      </c>
      <c r="D41" s="15" t="n"/>
      <c r="E41" s="15" t="n"/>
      <c r="F41" s="15" t="n"/>
      <c r="G41" s="15" t="n"/>
    </row>
    <row r="42">
      <c r="A42" s="15" t="inlineStr">
        <is>
          <t>event_source</t>
        </is>
      </c>
      <c r="B42" s="15" t="inlineStr">
        <is>
          <t>string</t>
        </is>
      </c>
      <c r="C42" s="15" t="inlineStr">
        <is>
          <t>事件来源</t>
        </is>
      </c>
      <c r="D42" s="15" t="n"/>
      <c r="E42" s="15" t="n"/>
      <c r="F42" s="15" t="n"/>
      <c r="G42" s="15" t="n"/>
    </row>
    <row r="43">
      <c r="A43" s="15" t="inlineStr">
        <is>
          <t>case_number</t>
        </is>
      </c>
      <c r="B43" s="15" t="inlineStr">
        <is>
          <t>string</t>
        </is>
      </c>
      <c r="C43" s="15" t="inlineStr">
        <is>
          <t>新增：案件编号</t>
        </is>
      </c>
      <c r="D43" s="15" t="n"/>
      <c r="E43" s="15" t="n"/>
      <c r="F43" s="15" t="n"/>
      <c r="G43" s="15" t="n"/>
    </row>
    <row r="44">
      <c r="A44" s="15" t="inlineStr">
        <is>
          <t>current_link</t>
        </is>
      </c>
      <c r="B44" s="15" t="inlineStr">
        <is>
          <t>string</t>
        </is>
      </c>
      <c r="C44" s="15" t="inlineStr">
        <is>
          <t>新增：当前环节</t>
        </is>
      </c>
      <c r="D44" s="15" t="n"/>
      <c r="E44" s="15" t="n"/>
      <c r="F44" s="15" t="n"/>
      <c r="G44" s="15" t="n"/>
    </row>
    <row r="45">
      <c r="A45" s="15" t="inlineStr">
        <is>
          <t>current_transactor</t>
        </is>
      </c>
      <c r="B45" s="15" t="inlineStr">
        <is>
          <t>string</t>
        </is>
      </c>
      <c r="C45" s="15" t="inlineStr">
        <is>
          <t>新增：当前办理人</t>
        </is>
      </c>
      <c r="D45" s="15" t="n"/>
      <c r="E45" s="15" t="n"/>
      <c r="F45" s="15" t="n"/>
      <c r="G45" s="15" t="n"/>
    </row>
    <row r="46">
      <c r="A46" s="15" t="inlineStr">
        <is>
          <t>entry_time</t>
        </is>
      </c>
      <c r="B46" s="15" t="inlineStr">
        <is>
          <t>string</t>
        </is>
      </c>
      <c r="C46" s="15" t="inlineStr">
        <is>
          <t>新增：录入时间</t>
        </is>
      </c>
      <c r="D46" s="15" t="n"/>
      <c r="E46" s="15" t="n"/>
      <c r="F46" s="15" t="n"/>
      <c r="G46" s="15" t="n"/>
    </row>
    <row r="47">
      <c r="A47" s="15" t="inlineStr">
        <is>
          <t>remaining_working_days</t>
        </is>
      </c>
      <c r="B47" s="15" t="inlineStr">
        <is>
          <t>string</t>
        </is>
      </c>
      <c r="C47" s="15" t="inlineStr">
        <is>
          <t>新增：剩余工作日/基期</t>
        </is>
      </c>
      <c r="D47" s="15" t="n"/>
      <c r="E47" s="15" t="n"/>
      <c r="F47" s="15" t="n"/>
      <c r="G47" s="15" t="n"/>
    </row>
    <row r="48">
      <c r="A48" s="15" t="inlineStr">
        <is>
          <t>settlement_method</t>
        </is>
      </c>
      <c r="B48" s="15" t="inlineStr">
        <is>
          <t>string</t>
        </is>
      </c>
      <c r="C48" s="15" t="inlineStr">
        <is>
          <t>新增：结案处置方式</t>
        </is>
      </c>
      <c r="D48" s="15" t="n"/>
      <c r="E48" s="15" t="n"/>
      <c r="F48" s="15" t="n"/>
      <c r="G48" s="15" t="n"/>
    </row>
    <row r="49">
      <c r="A49" s="15" t="inlineStr">
        <is>
          <t>result_type</t>
        </is>
      </c>
      <c r="B49" s="15" t="inlineStr">
        <is>
          <t>string</t>
        </is>
      </c>
      <c r="C49" s="15" t="inlineStr">
        <is>
          <t>新增：结果类型</t>
        </is>
      </c>
      <c r="D49" s="15" t="n"/>
      <c r="E49" s="15" t="n"/>
      <c r="F49" s="15" t="n"/>
      <c r="G49" s="15" t="n"/>
    </row>
    <row r="50">
      <c r="A50" s="15" t="inlineStr">
        <is>
          <t>event_type</t>
        </is>
      </c>
      <c r="B50" s="15" t="inlineStr">
        <is>
          <t>string</t>
        </is>
      </c>
      <c r="C50" s="15" t="inlineStr">
        <is>
          <t>新增：问题类型[原]</t>
        </is>
      </c>
      <c r="D50" s="15" t="n"/>
      <c r="E50" s="15" t="n"/>
      <c r="F50" s="15" t="n"/>
      <c r="G50" s="15" t="n"/>
    </row>
    <row r="51">
      <c r="A51" s="15" t="inlineStr">
        <is>
          <t>first_class</t>
        </is>
      </c>
      <c r="B51" s="15" t="inlineStr">
        <is>
          <t>string</t>
        </is>
      </c>
      <c r="C51" s="15" t="inlineStr">
        <is>
          <t>新增：一级类[原]</t>
        </is>
      </c>
      <c r="D51" s="15" t="n"/>
      <c r="E51" s="15" t="n"/>
      <c r="F51" s="15" t="n"/>
      <c r="G51" s="15" t="n"/>
    </row>
    <row r="52">
      <c r="A52" s="15" t="inlineStr">
        <is>
          <t>second_class</t>
        </is>
      </c>
      <c r="B52" s="15" t="inlineStr">
        <is>
          <t>string</t>
        </is>
      </c>
      <c r="C52" s="15" t="inlineStr">
        <is>
          <t>新增：二级类[原]</t>
        </is>
      </c>
      <c r="D52" s="15" t="n"/>
      <c r="E52" s="15" t="n"/>
      <c r="F52" s="15" t="n"/>
      <c r="G52" s="15" t="n"/>
    </row>
    <row r="53">
      <c r="A53" s="15" t="inlineStr">
        <is>
          <t>third_class</t>
        </is>
      </c>
      <c r="B53" s="15" t="inlineStr">
        <is>
          <t>string</t>
        </is>
      </c>
      <c r="C53" s="15" t="inlineStr">
        <is>
          <t>新增：三级类[原]</t>
        </is>
      </c>
      <c r="D53" s="15" t="n"/>
      <c r="E53" s="15" t="n"/>
      <c r="F53" s="15" t="n"/>
      <c r="G53" s="15" t="n"/>
    </row>
    <row r="54">
      <c r="A54" s="15" t="inlineStr">
        <is>
          <t>fourth_class</t>
        </is>
      </c>
      <c r="B54" s="15" t="inlineStr">
        <is>
          <t>string</t>
        </is>
      </c>
      <c r="C54" s="15" t="inlineStr">
        <is>
          <t>新增：四级类[原]</t>
        </is>
      </c>
      <c r="D54" s="15" t="n"/>
      <c r="E54" s="15" t="n"/>
      <c r="F54" s="15" t="n"/>
      <c r="G54" s="15" t="n"/>
    </row>
    <row r="55">
      <c r="A55" s="15" t="inlineStr">
        <is>
          <t>new_event_type</t>
        </is>
      </c>
      <c r="B55" s="15" t="inlineStr">
        <is>
          <t>string</t>
        </is>
      </c>
      <c r="C55" s="15" t="inlineStr">
        <is>
          <t>新增：新的问题类型</t>
        </is>
      </c>
      <c r="D55" s="15" t="n"/>
      <c r="E55" s="15" t="n"/>
      <c r="F55" s="15" t="n"/>
      <c r="G55" s="15" t="n"/>
    </row>
    <row r="56">
      <c r="A56" s="15" t="inlineStr">
        <is>
          <t>main_class_23</t>
        </is>
      </c>
      <c r="B56" s="15" t="inlineStr">
        <is>
          <t>string</t>
        </is>
      </c>
      <c r="C56" s="15" t="inlineStr">
        <is>
          <t>新增：社会治理23大类</t>
        </is>
      </c>
      <c r="D56" s="15" t="n"/>
      <c r="E56" s="15" t="n"/>
      <c r="F56" s="15" t="n"/>
      <c r="G56" s="15" t="n"/>
    </row>
    <row r="57">
      <c r="A57" s="15" t="inlineStr">
        <is>
          <t>risk_class</t>
        </is>
      </c>
      <c r="B57" s="15" t="inlineStr">
        <is>
          <t>string</t>
        </is>
      </c>
      <c r="C57" s="15" t="inlineStr">
        <is>
          <t>新增：风险类别</t>
        </is>
      </c>
      <c r="D57" s="15" t="n"/>
      <c r="E57" s="15" t="n"/>
      <c r="F57" s="15" t="n"/>
      <c r="G57" s="15" t="n"/>
    </row>
    <row r="58">
      <c r="A58" s="15" t="inlineStr">
        <is>
          <t>deal_state</t>
        </is>
      </c>
      <c r="B58" s="15" t="inlineStr">
        <is>
          <t>string</t>
        </is>
      </c>
      <c r="C58" s="15" t="inlineStr">
        <is>
          <t>新增：处理状态</t>
        </is>
      </c>
      <c r="D58" s="15" t="n"/>
      <c r="E58" s="15" t="n"/>
      <c r="F58" s="15" t="n"/>
      <c r="G58" s="15" t="n"/>
    </row>
    <row r="59">
      <c r="A59" s="15" t="inlineStr">
        <is>
          <t>disposal_way</t>
        </is>
      </c>
      <c r="B59" s="15" t="inlineStr">
        <is>
          <t>string</t>
        </is>
      </c>
      <c r="C59" s="15" t="inlineStr">
        <is>
          <t>新增：处置方式</t>
        </is>
      </c>
      <c r="D59" s="15" t="n"/>
      <c r="E59" s="15" t="n"/>
      <c r="F59" s="15" t="n"/>
      <c r="G59" s="15" t="n"/>
    </row>
    <row r="60">
      <c r="A60" s="15" t="inlineStr">
        <is>
          <t>create_time</t>
        </is>
      </c>
      <c r="B60" s="15" t="inlineStr">
        <is>
          <t>timestamp</t>
        </is>
      </c>
      <c r="C60" s="15" t="inlineStr">
        <is>
          <t>创建时间</t>
        </is>
      </c>
      <c r="D60" s="15" t="n"/>
      <c r="E60" s="15" t="n"/>
      <c r="F60" s="15" t="n"/>
      <c r="G60" s="15" t="n"/>
    </row>
    <row r="61">
      <c r="A61" s="15" t="inlineStr">
        <is>
          <t>last_upd_time</t>
        </is>
      </c>
      <c r="B61" s="15" t="inlineStr">
        <is>
          <t>timestamp</t>
        </is>
      </c>
      <c r="C61" s="15" t="inlineStr">
        <is>
          <t>修改时间</t>
        </is>
      </c>
      <c r="D61" s="15" t="n"/>
      <c r="E61" s="15" t="n"/>
      <c r="F61" s="15" t="n"/>
      <c r="G61" s="15" t="n"/>
    </row>
  </sheetData>
  <mergeCells count="1">
    <mergeCell ref="C1:G2"/>
  </mergeCells>
  <pageMargins bottom="1" footer="0.5" header="0.5" left="0.75" right="0.75" top="1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dm_enterprise_list_dd_f</t>
        </is>
      </c>
      <c r="C1" s="25" t="n"/>
      <c r="D1" s="15" t="n"/>
      <c r="E1" s="15" t="n"/>
      <c r="F1" s="15" t="n"/>
      <c r="G1" s="15" t="n"/>
      <c r="H1" s="16">
        <f>HYPERLINK("#'目录'!E164", "返回")</f>
        <v/>
      </c>
    </row>
    <row customHeight="1" ht="16.5" r="2" s="17">
      <c r="A2" s="23" t="inlineStr">
        <is>
          <t>模型描述</t>
        </is>
      </c>
      <c r="B2" s="24" t="inlineStr">
        <is>
          <t>企业和个体工商户信息表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enterprise_name</t>
        </is>
      </c>
      <c r="B4" s="15" t="inlineStr">
        <is>
          <t>string</t>
        </is>
      </c>
      <c r="C4" s="15" t="inlineStr">
        <is>
          <t>企业名称</t>
        </is>
      </c>
      <c r="D4" s="15" t="n"/>
      <c r="E4" s="15" t="n"/>
      <c r="F4" s="15" t="n"/>
      <c r="G4" s="15" t="n"/>
    </row>
    <row r="5">
      <c r="A5" s="15" t="inlineStr">
        <is>
          <t>unified_social_credit_code</t>
        </is>
      </c>
      <c r="B5" s="15" t="inlineStr">
        <is>
          <t>string</t>
        </is>
      </c>
      <c r="C5" s="15" t="inlineStr">
        <is>
          <t>统一社会信用代码</t>
        </is>
      </c>
      <c r="D5" s="15" t="n"/>
      <c r="E5" s="15" t="n"/>
      <c r="F5" s="15" t="n"/>
      <c r="G5" s="15" t="n"/>
    </row>
    <row r="6">
      <c r="A6" s="15" t="inlineStr">
        <is>
          <t>address</t>
        </is>
      </c>
      <c r="B6" s="15" t="inlineStr">
        <is>
          <t>string</t>
        </is>
      </c>
      <c r="C6" s="15" t="inlineStr">
        <is>
          <t>地址</t>
        </is>
      </c>
      <c r="D6" s="15" t="n"/>
      <c r="E6" s="15" t="n"/>
      <c r="F6" s="15" t="n"/>
      <c r="G6" s="15" t="n"/>
    </row>
    <row r="7">
      <c r="A7" s="15" t="inlineStr">
        <is>
          <t>enterprise_type</t>
        </is>
      </c>
      <c r="B7" s="15" t="inlineStr">
        <is>
          <t>string</t>
        </is>
      </c>
      <c r="C7" s="15" t="inlineStr">
        <is>
          <t>企业类型</t>
        </is>
      </c>
      <c r="D7" s="15" t="n"/>
      <c r="E7" s="15" t="n"/>
      <c r="F7" s="15" t="n"/>
      <c r="G7" s="15" t="n"/>
    </row>
    <row r="8">
      <c r="A8" s="15" t="inlineStr">
        <is>
          <t>industry</t>
        </is>
      </c>
      <c r="B8" s="15" t="inlineStr">
        <is>
          <t>string</t>
        </is>
      </c>
      <c r="C8" s="15" t="inlineStr">
        <is>
          <t>行业</t>
        </is>
      </c>
      <c r="D8" s="15" t="n"/>
      <c r="E8" s="15" t="n"/>
      <c r="F8" s="15" t="n"/>
      <c r="G8" s="15" t="n"/>
    </row>
    <row r="9">
      <c r="A9" s="15" t="inlineStr">
        <is>
          <t>approved_date</t>
        </is>
      </c>
      <c r="B9" s="15" t="inlineStr">
        <is>
          <t>string</t>
        </is>
      </c>
      <c r="C9" s="15" t="inlineStr">
        <is>
          <t>核准日期</t>
        </is>
      </c>
      <c r="D9" s="15" t="n"/>
      <c r="E9" s="15" t="n"/>
      <c r="F9" s="15" t="n"/>
      <c r="G9" s="15" t="n"/>
    </row>
    <row r="10">
      <c r="A10" s="15" t="inlineStr">
        <is>
          <t>legal_representative</t>
        </is>
      </c>
      <c r="B10" s="15" t="inlineStr">
        <is>
          <t>string</t>
        </is>
      </c>
      <c r="C10" s="15" t="inlineStr">
        <is>
          <t>法定代表人</t>
        </is>
      </c>
      <c r="D10" s="15" t="n"/>
      <c r="E10" s="15" t="n"/>
      <c r="F10" s="15" t="n"/>
      <c r="G10" s="15" t="n"/>
    </row>
    <row r="11">
      <c r="A11" s="15" t="inlineStr">
        <is>
          <t>idcard_no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idcard_type</t>
        </is>
      </c>
      <c r="B12" s="15" t="inlineStr">
        <is>
          <t>string</t>
        </is>
      </c>
      <c r="C12" s="15" t="inlineStr">
        <is>
          <t>证件类型</t>
        </is>
      </c>
      <c r="D12" s="15" t="n"/>
      <c r="E12" s="15" t="n"/>
      <c r="F12" s="15" t="n"/>
      <c r="G12" s="15" t="n"/>
    </row>
    <row r="13">
      <c r="A13" s="15" t="inlineStr">
        <is>
          <t>nation</t>
        </is>
      </c>
      <c r="B13" s="15" t="inlineStr">
        <is>
          <t>string</t>
        </is>
      </c>
      <c r="C13" s="15" t="inlineStr">
        <is>
          <t>国籍</t>
        </is>
      </c>
      <c r="D13" s="15" t="n"/>
      <c r="E13" s="15" t="n"/>
      <c r="F13" s="15" t="n"/>
      <c r="G13" s="15" t="n"/>
    </row>
    <row r="14">
      <c r="A14" s="15" t="inlineStr">
        <is>
          <t>registered_capital</t>
        </is>
      </c>
      <c r="B14" s="15" t="inlineStr">
        <is>
          <t>string</t>
        </is>
      </c>
      <c r="C14" s="15" t="inlineStr">
        <is>
          <t>注册资本</t>
        </is>
      </c>
      <c r="D14" s="15" t="n"/>
      <c r="E14" s="15" t="n"/>
      <c r="F14" s="15" t="n"/>
      <c r="G14" s="15" t="n"/>
    </row>
    <row r="15">
      <c r="A15" s="15" t="inlineStr">
        <is>
          <t>registration_agency</t>
        </is>
      </c>
      <c r="B15" s="15" t="inlineStr">
        <is>
          <t>string</t>
        </is>
      </c>
      <c r="C15" s="15" t="inlineStr">
        <is>
          <t>登记机构</t>
        </is>
      </c>
      <c r="D15" s="15" t="n"/>
      <c r="E15" s="15" t="n"/>
      <c r="F15" s="15" t="n"/>
      <c r="G15" s="15" t="n"/>
    </row>
    <row r="16">
      <c r="A16" s="15" t="inlineStr">
        <is>
          <t>status_code</t>
        </is>
      </c>
      <c r="B16" s="15" t="inlineStr">
        <is>
          <t>string</t>
        </is>
      </c>
      <c r="C16" s="15" t="inlineStr">
        <is>
          <t>状态 D是吊销，Q是迁移，X是注销，其他都是开业</t>
        </is>
      </c>
      <c r="D16" s="15" t="n"/>
      <c r="E16" s="15" t="n"/>
      <c r="F16" s="15" t="n"/>
      <c r="G16" s="15" t="n"/>
    </row>
    <row r="17">
      <c r="A17" s="15" t="inlineStr">
        <is>
          <t>phone_number</t>
        </is>
      </c>
      <c r="B17" s="15" t="inlineStr">
        <is>
          <t>string</t>
        </is>
      </c>
      <c r="C17" s="15" t="inlineStr">
        <is>
          <t>电话</t>
        </is>
      </c>
      <c r="D17" s="15" t="n"/>
      <c r="E17" s="15" t="n"/>
      <c r="F17" s="15" t="n"/>
      <c r="G17" s="15" t="n"/>
    </row>
    <row r="18">
      <c r="A18" s="15" t="inlineStr">
        <is>
          <t>attribution</t>
        </is>
      </c>
      <c r="B18" s="15" t="inlineStr">
        <is>
          <t>string</t>
        </is>
      </c>
      <c r="C18" s="15" t="inlineStr">
        <is>
          <t>1是企业 2是个体工商户</t>
        </is>
      </c>
      <c r="D18" s="15" t="n"/>
      <c r="E18" s="15" t="n"/>
      <c r="F18" s="15" t="n"/>
      <c r="G18" s="15" t="n"/>
    </row>
    <row r="19">
      <c r="A19" s="15" t="inlineStr">
        <is>
          <t>enterprise_bigtype_name</t>
        </is>
      </c>
      <c r="B19" s="15" t="inlineStr">
        <is>
          <t>string</t>
        </is>
      </c>
      <c r="C19" s="15" t="inlineStr">
        <is>
          <t>企业类型大类名称</t>
        </is>
      </c>
      <c r="D19" s="15" t="n"/>
      <c r="E19" s="15" t="n"/>
      <c r="F19" s="15" t="n"/>
      <c r="G19" s="15" t="n"/>
    </row>
    <row r="20">
      <c r="A20" s="15" t="inlineStr">
        <is>
          <t>street</t>
        </is>
      </c>
      <c r="B20" s="15" t="inlineStr">
        <is>
          <t>string</t>
        </is>
      </c>
      <c r="C20" s="15" t="inlineStr">
        <is>
          <t>镇街</t>
        </is>
      </c>
      <c r="D20" s="15" t="n"/>
      <c r="E20" s="15" t="n"/>
      <c r="F20" s="15" t="n"/>
      <c r="G20" s="15" t="n"/>
    </row>
    <row r="21">
      <c r="A21" s="15" t="inlineStr">
        <is>
          <t>community</t>
        </is>
      </c>
      <c r="B21" s="15" t="inlineStr">
        <is>
          <t>string</t>
        </is>
      </c>
      <c r="C21" s="15" t="inlineStr">
        <is>
          <t>社区</t>
        </is>
      </c>
      <c r="D21" s="15" t="n"/>
      <c r="E21" s="15" t="n"/>
      <c r="F21" s="15" t="n"/>
      <c r="G21" s="15" t="n"/>
    </row>
    <row r="22">
      <c r="A22" s="15" t="inlineStr">
        <is>
          <t>location_xy</t>
        </is>
      </c>
      <c r="B22" s="15" t="inlineStr">
        <is>
          <t>string</t>
        </is>
      </c>
      <c r="C22" s="15" t="inlineStr">
        <is>
          <t>位置</t>
        </is>
      </c>
      <c r="D22" s="15" t="n"/>
      <c r="E22" s="15" t="n"/>
      <c r="F22" s="15" t="n"/>
      <c r="G22" s="15" t="n"/>
    </row>
    <row r="23">
      <c r="A23" s="15" t="inlineStr">
        <is>
          <t>create_time</t>
        </is>
      </c>
      <c r="B23" s="15" t="inlineStr">
        <is>
          <t>date</t>
        </is>
      </c>
      <c r="C23" s="15" t="inlineStr">
        <is>
          <t>创建时间</t>
        </is>
      </c>
      <c r="D23" s="15" t="n"/>
      <c r="E23" s="15" t="n"/>
      <c r="F23" s="15" t="n"/>
      <c r="G23" s="15" t="n"/>
    </row>
    <row r="24">
      <c r="A24" s="15" t="inlineStr">
        <is>
          <t>last_upd_time</t>
        </is>
      </c>
      <c r="B24" s="15" t="inlineStr">
        <is>
          <t>date</t>
        </is>
      </c>
      <c r="C24" s="15" t="inlineStr">
        <is>
          <t>最后修改时间</t>
        </is>
      </c>
      <c r="D24" s="15" t="n"/>
      <c r="E24" s="15" t="n"/>
      <c r="F24" s="15" t="n"/>
      <c r="G24" s="15" t="n"/>
    </row>
  </sheetData>
  <mergeCells count="1">
    <mergeCell ref="C1:G2"/>
  </mergeCells>
  <pageMargins bottom="1" footer="0.5" header="0.5" left="0.75" right="0.75" top="1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dm_enterprise_list_dd_f_test</t>
        </is>
      </c>
      <c r="C1" s="25" t="n"/>
      <c r="D1" s="15" t="n"/>
      <c r="E1" s="15" t="n"/>
      <c r="F1" s="15" t="n"/>
      <c r="G1" s="15" t="n"/>
      <c r="H1" s="16">
        <f>HYPERLINK("#'目录'!E165", "返回")</f>
        <v/>
      </c>
    </row>
    <row customHeight="1" ht="16.5" r="2" s="17">
      <c r="A2" s="23" t="inlineStr">
        <is>
          <t>模型描述</t>
        </is>
      </c>
      <c r="B2" s="24" t="inlineStr">
        <is>
          <t>企业和个体工商户信息表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enterprise_name</t>
        </is>
      </c>
      <c r="B4" s="15" t="inlineStr">
        <is>
          <t>string</t>
        </is>
      </c>
      <c r="C4" s="15" t="inlineStr">
        <is>
          <t>企业名称</t>
        </is>
      </c>
      <c r="D4" s="15" t="n"/>
      <c r="E4" s="15" t="n"/>
      <c r="F4" s="15" t="n"/>
      <c r="G4" s="15" t="n"/>
    </row>
    <row r="5">
      <c r="A5" s="15" t="inlineStr">
        <is>
          <t>unified_social_credit_code</t>
        </is>
      </c>
      <c r="B5" s="15" t="inlineStr">
        <is>
          <t>string</t>
        </is>
      </c>
      <c r="C5" s="15" t="inlineStr">
        <is>
          <t>统一社会信用代码</t>
        </is>
      </c>
      <c r="D5" s="15" t="n"/>
      <c r="E5" s="15" t="n"/>
      <c r="F5" s="15" t="n"/>
      <c r="G5" s="15" t="n"/>
    </row>
    <row r="6">
      <c r="A6" s="15" t="inlineStr">
        <is>
          <t>address</t>
        </is>
      </c>
      <c r="B6" s="15" t="inlineStr">
        <is>
          <t>string</t>
        </is>
      </c>
      <c r="C6" s="15" t="inlineStr">
        <is>
          <t>地址</t>
        </is>
      </c>
      <c r="D6" s="15" t="n"/>
      <c r="E6" s="15" t="n"/>
      <c r="F6" s="15" t="n"/>
      <c r="G6" s="15" t="n"/>
    </row>
    <row r="7">
      <c r="A7" s="15" t="inlineStr">
        <is>
          <t>enterprise_type</t>
        </is>
      </c>
      <c r="B7" s="15" t="inlineStr">
        <is>
          <t>string</t>
        </is>
      </c>
      <c r="C7" s="15" t="inlineStr">
        <is>
          <t>企业类型</t>
        </is>
      </c>
      <c r="D7" s="15" t="n"/>
      <c r="E7" s="15" t="n"/>
      <c r="F7" s="15" t="n"/>
      <c r="G7" s="15" t="n"/>
    </row>
    <row r="8">
      <c r="A8" s="15" t="inlineStr">
        <is>
          <t>industry</t>
        </is>
      </c>
      <c r="B8" s="15" t="inlineStr">
        <is>
          <t>string</t>
        </is>
      </c>
      <c r="C8" s="15" t="inlineStr">
        <is>
          <t>行业</t>
        </is>
      </c>
      <c r="D8" s="15" t="n"/>
      <c r="E8" s="15" t="n"/>
      <c r="F8" s="15" t="n"/>
      <c r="G8" s="15" t="n"/>
    </row>
    <row r="9">
      <c r="A9" s="15" t="inlineStr">
        <is>
          <t>approved_date</t>
        </is>
      </c>
      <c r="B9" s="15" t="inlineStr">
        <is>
          <t>string</t>
        </is>
      </c>
      <c r="C9" s="15" t="inlineStr">
        <is>
          <t>核准日期</t>
        </is>
      </c>
      <c r="D9" s="15" t="n"/>
      <c r="E9" s="15" t="n"/>
      <c r="F9" s="15" t="n"/>
      <c r="G9" s="15" t="n"/>
    </row>
    <row r="10">
      <c r="A10" s="15" t="inlineStr">
        <is>
          <t>legal_representative</t>
        </is>
      </c>
      <c r="B10" s="15" t="inlineStr">
        <is>
          <t>string</t>
        </is>
      </c>
      <c r="C10" s="15" t="inlineStr">
        <is>
          <t>法定代表人</t>
        </is>
      </c>
      <c r="D10" s="15" t="n"/>
      <c r="E10" s="15" t="n"/>
      <c r="F10" s="15" t="n"/>
      <c r="G10" s="15" t="n"/>
    </row>
    <row r="11">
      <c r="A11" s="15" t="inlineStr">
        <is>
          <t>idcard_no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idcard_type</t>
        </is>
      </c>
      <c r="B12" s="15" t="inlineStr">
        <is>
          <t>string</t>
        </is>
      </c>
      <c r="C12" s="15" t="inlineStr">
        <is>
          <t>证件类型</t>
        </is>
      </c>
      <c r="D12" s="15" t="n"/>
      <c r="E12" s="15" t="n"/>
      <c r="F12" s="15" t="n"/>
      <c r="G12" s="15" t="n"/>
    </row>
    <row r="13">
      <c r="A13" s="15" t="inlineStr">
        <is>
          <t>nation</t>
        </is>
      </c>
      <c r="B13" s="15" t="inlineStr">
        <is>
          <t>string</t>
        </is>
      </c>
      <c r="C13" s="15" t="inlineStr">
        <is>
          <t>国籍</t>
        </is>
      </c>
      <c r="D13" s="15" t="n"/>
      <c r="E13" s="15" t="n"/>
      <c r="F13" s="15" t="n"/>
      <c r="G13" s="15" t="n"/>
    </row>
    <row r="14">
      <c r="A14" s="15" t="inlineStr">
        <is>
          <t>registered_capital</t>
        </is>
      </c>
      <c r="B14" s="15" t="inlineStr">
        <is>
          <t>string</t>
        </is>
      </c>
      <c r="C14" s="15" t="inlineStr">
        <is>
          <t>注册资本</t>
        </is>
      </c>
      <c r="D14" s="15" t="n"/>
      <c r="E14" s="15" t="n"/>
      <c r="F14" s="15" t="n"/>
      <c r="G14" s="15" t="n"/>
    </row>
    <row r="15">
      <c r="A15" s="15" t="inlineStr">
        <is>
          <t>registration_agency</t>
        </is>
      </c>
      <c r="B15" s="15" t="inlineStr">
        <is>
          <t>string</t>
        </is>
      </c>
      <c r="C15" s="15" t="inlineStr">
        <is>
          <t>登记机构</t>
        </is>
      </c>
      <c r="D15" s="15" t="n"/>
      <c r="E15" s="15" t="n"/>
      <c r="F15" s="15" t="n"/>
      <c r="G15" s="15" t="n"/>
    </row>
    <row r="16">
      <c r="A16" s="15" t="inlineStr">
        <is>
          <t>status_code</t>
        </is>
      </c>
      <c r="B16" s="15" t="inlineStr">
        <is>
          <t>string</t>
        </is>
      </c>
      <c r="C16" s="15" t="inlineStr">
        <is>
          <t>状态 D是吊销，Q是迁移，X是注销，其他都是开业</t>
        </is>
      </c>
      <c r="D16" s="15" t="n"/>
      <c r="E16" s="15" t="n"/>
      <c r="F16" s="15" t="n"/>
      <c r="G16" s="15" t="n"/>
    </row>
    <row r="17">
      <c r="A17" s="15" t="inlineStr">
        <is>
          <t>phone_number</t>
        </is>
      </c>
      <c r="B17" s="15" t="inlineStr">
        <is>
          <t>string</t>
        </is>
      </c>
      <c r="C17" s="15" t="inlineStr">
        <is>
          <t>电话</t>
        </is>
      </c>
      <c r="D17" s="15" t="n"/>
      <c r="E17" s="15" t="n"/>
      <c r="F17" s="15" t="n"/>
      <c r="G17" s="15" t="n"/>
    </row>
    <row r="18">
      <c r="A18" s="15" t="inlineStr">
        <is>
          <t>attribution</t>
        </is>
      </c>
      <c r="B18" s="15" t="inlineStr">
        <is>
          <t>string</t>
        </is>
      </c>
      <c r="C18" s="15" t="inlineStr">
        <is>
          <t>1是企业 2是个体工商户</t>
        </is>
      </c>
      <c r="D18" s="15" t="n"/>
      <c r="E18" s="15" t="n"/>
      <c r="F18" s="15" t="n"/>
      <c r="G18" s="15" t="n"/>
    </row>
    <row r="19">
      <c r="A19" s="15" t="inlineStr">
        <is>
          <t>street</t>
        </is>
      </c>
      <c r="B19" s="15" t="inlineStr">
        <is>
          <t>string</t>
        </is>
      </c>
      <c r="C19" s="15" t="inlineStr">
        <is>
          <t>镇街</t>
        </is>
      </c>
      <c r="D19" s="15" t="n"/>
      <c r="E19" s="15" t="n"/>
      <c r="F19" s="15" t="n"/>
      <c r="G19" s="15" t="n"/>
    </row>
    <row r="20">
      <c r="A20" s="15" t="inlineStr">
        <is>
          <t>community</t>
        </is>
      </c>
      <c r="B20" s="15" t="inlineStr">
        <is>
          <t>string</t>
        </is>
      </c>
      <c r="C20" s="15" t="inlineStr">
        <is>
          <t>社区</t>
        </is>
      </c>
      <c r="D20" s="15" t="n"/>
      <c r="E20" s="15" t="n"/>
      <c r="F20" s="15" t="n"/>
      <c r="G20" s="15" t="n"/>
    </row>
    <row r="21">
      <c r="A21" s="15" t="inlineStr">
        <is>
          <t>location_xy</t>
        </is>
      </c>
      <c r="B21" s="15" t="inlineStr">
        <is>
          <t>string</t>
        </is>
      </c>
      <c r="C21" s="15" t="inlineStr">
        <is>
          <t>位置</t>
        </is>
      </c>
      <c r="D21" s="15" t="n"/>
      <c r="E21" s="15" t="n"/>
      <c r="F21" s="15" t="n"/>
      <c r="G21" s="15" t="n"/>
    </row>
    <row r="22">
      <c r="A22" s="15" t="inlineStr">
        <is>
          <t>create_time</t>
        </is>
      </c>
      <c r="B22" s="15" t="inlineStr">
        <is>
          <t>date</t>
        </is>
      </c>
      <c r="C22" s="15" t="inlineStr">
        <is>
          <t>创建时间</t>
        </is>
      </c>
      <c r="D22" s="15" t="n"/>
      <c r="E22" s="15" t="n"/>
      <c r="F22" s="15" t="n"/>
      <c r="G22" s="15" t="n"/>
    </row>
    <row r="23">
      <c r="A23" s="15" t="inlineStr">
        <is>
          <t>last_upd_time</t>
        </is>
      </c>
      <c r="B23" s="15" t="inlineStr">
        <is>
          <t>date</t>
        </is>
      </c>
      <c r="C23" s="15" t="inlineStr">
        <is>
          <t>最后修改时间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dm_event_recdeal_dept_dd_f</t>
        </is>
      </c>
      <c r="C1" s="25" t="n"/>
      <c r="D1" s="15" t="n"/>
      <c r="E1" s="15" t="n"/>
      <c r="F1" s="15" t="n"/>
      <c r="G1" s="15" t="n"/>
      <c r="H1" s="16">
        <f>HYPERLINK("#'目录'!E166", "返回")</f>
        <v/>
      </c>
    </row>
    <row customHeight="1" ht="16.5" r="2" s="17">
      <c r="A2" s="23" t="inlineStr">
        <is>
          <t>模型描述</t>
        </is>
      </c>
      <c r="B2" s="24" t="inlineStr">
        <is>
          <t>部门处理流转表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rec_id</t>
        </is>
      </c>
      <c r="B4" s="15" t="inlineStr">
        <is>
          <t>string</t>
        </is>
      </c>
      <c r="C4" s="15" t="inlineStr">
        <is>
          <t>案卷id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event_source</t>
        </is>
      </c>
      <c r="B6" s="15" t="inlineStr">
        <is>
          <t>string</t>
        </is>
      </c>
      <c r="C6" s="15" t="inlineStr">
        <is>
          <t>事件来源</t>
        </is>
      </c>
      <c r="D6" s="15" t="n"/>
      <c r="E6" s="15" t="n"/>
      <c r="F6" s="15" t="n"/>
      <c r="G6" s="15" t="n"/>
    </row>
    <row r="7">
      <c r="A7" s="15" t="inlineStr">
        <is>
          <t>third_class</t>
        </is>
      </c>
      <c r="B7" s="15" t="inlineStr">
        <is>
          <t>string</t>
        </is>
      </c>
      <c r="C7" s="15" t="inlineStr">
        <is>
          <t>三级类</t>
        </is>
      </c>
      <c r="D7" s="15" t="n"/>
      <c r="E7" s="15" t="n"/>
      <c r="F7" s="15" t="n"/>
      <c r="G7" s="15" t="n"/>
    </row>
    <row r="8">
      <c r="A8" s="15" t="inlineStr">
        <is>
          <t>new_event_type</t>
        </is>
      </c>
      <c r="B8" s="15" t="inlineStr">
        <is>
          <t>string</t>
        </is>
      </c>
      <c r="C8" s="15" t="inlineStr">
        <is>
          <t>新的问题类型</t>
        </is>
      </c>
      <c r="D8" s="15" t="n"/>
      <c r="E8" s="15" t="n"/>
      <c r="F8" s="15" t="n"/>
      <c r="G8" s="15" t="n"/>
    </row>
    <row r="9">
      <c r="A9" s="15" t="inlineStr">
        <is>
          <t>description</t>
        </is>
      </c>
      <c r="B9" s="15" t="inlineStr">
        <is>
          <t>string</t>
        </is>
      </c>
      <c r="C9" s="15" t="inlineStr">
        <is>
          <t>事件描述</t>
        </is>
      </c>
      <c r="D9" s="15" t="n"/>
      <c r="E9" s="15" t="n"/>
      <c r="F9" s="15" t="n"/>
      <c r="G9" s="15" t="n"/>
    </row>
    <row r="10">
      <c r="A10" s="15" t="inlineStr">
        <is>
          <t>reporting_time</t>
        </is>
      </c>
      <c r="B10" s="15" t="inlineStr">
        <is>
          <t>string</t>
        </is>
      </c>
      <c r="C10" s="15" t="inlineStr">
        <is>
          <t>事件上报时间</t>
        </is>
      </c>
      <c r="D10" s="15" t="n"/>
      <c r="E10" s="15" t="n"/>
      <c r="F10" s="15" t="n"/>
      <c r="G10" s="15" t="n"/>
    </row>
    <row r="11">
      <c r="A11" s="15" t="inlineStr">
        <is>
          <t>dispatchtime</t>
        </is>
      </c>
      <c r="B11" s="15" t="inlineStr">
        <is>
          <t>string</t>
        </is>
      </c>
      <c r="C11" s="15" t="inlineStr">
        <is>
          <t>部门派遣时间</t>
        </is>
      </c>
      <c r="D11" s="15" t="n"/>
      <c r="E11" s="15" t="n"/>
      <c r="F11" s="15" t="n"/>
      <c r="G11" s="15" t="n"/>
    </row>
    <row r="12">
      <c r="A12" s="15" t="inlineStr">
        <is>
          <t>dept_name</t>
        </is>
      </c>
      <c r="B12" s="15" t="inlineStr">
        <is>
          <t>string</t>
        </is>
      </c>
      <c r="C12" s="15" t="inlineStr">
        <is>
          <t>正在处理部门名称</t>
        </is>
      </c>
      <c r="D12" s="15" t="n"/>
      <c r="E12" s="15" t="n"/>
      <c r="F12" s="15" t="n"/>
      <c r="G12" s="15" t="n"/>
    </row>
    <row r="13">
      <c r="A13" s="15" t="inlineStr">
        <is>
          <t>first_class_dept_name</t>
        </is>
      </c>
      <c r="B13" s="15" t="inlineStr">
        <is>
          <t>string</t>
        </is>
      </c>
      <c r="C13" s="15" t="inlineStr">
        <is>
          <t>一级部门名称（映射所得）</t>
        </is>
      </c>
      <c r="D13" s="15" t="n"/>
      <c r="E13" s="15" t="n"/>
      <c r="F13" s="15" t="n"/>
      <c r="G13" s="15" t="n"/>
    </row>
    <row r="14">
      <c r="A14" s="15" t="inlineStr">
        <is>
          <t>next_dept_name</t>
        </is>
      </c>
      <c r="B14" s="15" t="inlineStr">
        <is>
          <t>string</t>
        </is>
      </c>
      <c r="C14" s="15" t="inlineStr">
        <is>
          <t>下一阶段处置部门</t>
        </is>
      </c>
      <c r="D14" s="15" t="n"/>
      <c r="E14" s="15" t="n"/>
      <c r="F14" s="15" t="n"/>
      <c r="G14" s="15" t="n"/>
    </row>
    <row r="15">
      <c r="A15" s="15" t="inlineStr">
        <is>
          <t>result</t>
        </is>
      </c>
      <c r="B15" s="15" t="inlineStr">
        <is>
          <t>string</t>
        </is>
      </c>
      <c r="C15" s="15" t="inlineStr">
        <is>
          <t>部门处置结果</t>
        </is>
      </c>
      <c r="D15" s="15" t="n"/>
      <c r="E15" s="15" t="n"/>
      <c r="F15" s="15" t="n"/>
      <c r="G15" s="15" t="n"/>
    </row>
    <row r="16">
      <c r="A16" s="15" t="inlineStr">
        <is>
          <t>excute_action</t>
        </is>
      </c>
      <c r="B16" s="15" t="inlineStr">
        <is>
          <t>string</t>
        </is>
      </c>
      <c r="C16" s="15" t="inlineStr">
        <is>
          <t>部门处理行为</t>
        </is>
      </c>
      <c r="D16" s="15" t="n"/>
      <c r="E16" s="15" t="n"/>
      <c r="F16" s="15" t="n"/>
      <c r="G16" s="15" t="n"/>
    </row>
    <row r="17">
      <c r="A17" s="15" t="inlineStr">
        <is>
          <t>log_desc_rn</t>
        </is>
      </c>
      <c r="B17" s="15" t="inlineStr">
        <is>
          <t>string</t>
        </is>
      </c>
      <c r="C17" s="15" t="inlineStr">
        <is>
          <t>对每个事件的日志按时间降序排序的序号。例如1则为最近的一条日志</t>
        </is>
      </c>
      <c r="D17" s="15" t="n"/>
      <c r="E17" s="15" t="n"/>
      <c r="F17" s="15" t="n"/>
      <c r="G17" s="15" t="n"/>
    </row>
    <row r="18">
      <c r="A18" s="15" t="inlineStr">
        <is>
          <t>pro_dept_result</t>
        </is>
      </c>
      <c r="B18" s="15" t="inlineStr">
        <is>
          <t>string</t>
        </is>
      </c>
      <c r="C18" s="15" t="inlineStr">
        <is>
          <t>专业部门处置结果</t>
        </is>
      </c>
      <c r="D18" s="15" t="n"/>
      <c r="E18" s="15" t="n"/>
      <c r="F18" s="15" t="n"/>
      <c r="G18" s="15" t="n"/>
    </row>
    <row r="19">
      <c r="A19" s="15" t="inlineStr">
        <is>
          <t>team_recdeal_detail_list</t>
        </is>
      </c>
      <c r="B19" s="15" t="inlineStr">
        <is>
          <t>string</t>
        </is>
      </c>
      <c r="C19" s="15" t="inlineStr">
        <is>
          <t>协办部门处置列表</t>
        </is>
      </c>
      <c r="D19" s="15" t="n"/>
      <c r="E19" s="15" t="n"/>
      <c r="F19" s="15" t="n"/>
      <c r="G19" s="15" t="n"/>
    </row>
    <row r="20">
      <c r="A20" s="15" t="inlineStr">
        <is>
          <t>create_time</t>
        </is>
      </c>
      <c r="B20" s="15" t="inlineStr">
        <is>
          <t>string</t>
        </is>
      </c>
      <c r="C20" s="15" t="inlineStr">
        <is>
          <t>创建时间</t>
        </is>
      </c>
      <c r="D20" s="15" t="n"/>
      <c r="E20" s="15" t="n"/>
      <c r="F20" s="15" t="n"/>
      <c r="G20" s="15" t="n"/>
    </row>
    <row r="21">
      <c r="A21" s="15" t="inlineStr">
        <is>
          <t>update_time</t>
        </is>
      </c>
      <c r="B21" s="15" t="inlineStr">
        <is>
          <t>string</t>
        </is>
      </c>
      <c r="C21" s="15" t="inlineStr">
        <is>
          <t>最后修改时间</t>
        </is>
      </c>
      <c r="D21" s="15" t="n"/>
      <c r="E21" s="15" t="n"/>
      <c r="F21" s="15" t="n"/>
      <c r="G21" s="15" t="n"/>
    </row>
  </sheetData>
  <mergeCells count="1">
    <mergeCell ref="C1:G2"/>
  </mergeCells>
  <pageMargins bottom="1" footer="0.5" header="0.5" left="0.75" right="0.75" top="1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dm_labor_dispute_dd_i</t>
        </is>
      </c>
      <c r="C1" s="25" t="n"/>
      <c r="D1" s="15" t="n"/>
      <c r="E1" s="15" t="n"/>
      <c r="F1" s="15" t="n"/>
      <c r="G1" s="15" t="n"/>
      <c r="H1" s="16">
        <f>HYPERLINK("#'目录'!E167", "返回")</f>
        <v/>
      </c>
    </row>
    <row customHeight="1" ht="16.5" r="2" s="17">
      <c r="A2" s="23" t="inlineStr">
        <is>
          <t>模型描述</t>
        </is>
      </c>
      <c r="B2" s="24" t="inlineStr">
        <is>
          <t>劳资dm表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问题编号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来电号码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money</t>
        </is>
      </c>
      <c r="B27" s="15" t="inlineStr">
        <is>
          <t>string</t>
        </is>
      </c>
      <c r="C27" s="15" t="inlineStr">
        <is>
          <t>金额</t>
        </is>
      </c>
      <c r="D27" s="15" t="n"/>
      <c r="E27" s="15" t="n"/>
      <c r="F27" s="15" t="n"/>
      <c r="G27" s="15" t="n"/>
    </row>
    <row r="28">
      <c r="A28" s="15" t="inlineStr">
        <is>
          <t>create_time</t>
        </is>
      </c>
      <c r="B28" s="15" t="inlineStr">
        <is>
          <t>string</t>
        </is>
      </c>
      <c r="C28" s="15" t="inlineStr">
        <is>
          <t>创建时间</t>
        </is>
      </c>
      <c r="D28" s="15" t="n"/>
      <c r="E28" s="15" t="n"/>
      <c r="F28" s="15" t="n"/>
      <c r="G28" s="15" t="n"/>
    </row>
    <row r="29">
      <c r="A29" s="15" t="inlineStr">
        <is>
          <t>last_upd_time</t>
        </is>
      </c>
      <c r="B29" s="15" t="inlineStr">
        <is>
          <t>string</t>
        </is>
      </c>
      <c r="C29" s="15" t="inlineStr">
        <is>
          <t>数据最后修改时间</t>
        </is>
      </c>
      <c r="D29" s="15" t="n"/>
      <c r="E29" s="15" t="n"/>
      <c r="F29" s="15" t="n"/>
      <c r="G29" s="15" t="n"/>
    </row>
    <row r="30">
      <c r="A30" s="15" t="inlineStr">
        <is>
          <t>is_satisfy</t>
        </is>
      </c>
      <c r="B30" s="15" t="inlineStr">
        <is>
          <t>string</t>
        </is>
      </c>
      <c r="C30" s="15" t="inlineStr">
        <is>
          <t>是否滿意</t>
        </is>
      </c>
      <c r="D30" s="15" t="n"/>
      <c r="E30" s="15" t="n"/>
      <c r="F30" s="15" t="n"/>
      <c r="G30" s="15" t="n"/>
    </row>
  </sheetData>
  <mergeCells count="1">
    <mergeCell ref="C1:G2"/>
  </mergeCells>
  <pageMargins bottom="1" footer="0.5" header="0.5" left="0.75" right="0.75" top="1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dm_move_cars_dd_f</t>
        </is>
      </c>
      <c r="C1" s="25" t="n"/>
      <c r="D1" s="15" t="n"/>
      <c r="E1" s="15" t="n"/>
      <c r="F1" s="15" t="n"/>
      <c r="G1" s="15" t="n"/>
      <c r="H1" s="16">
        <f>HYPERLINK("#'目录'!E168",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镇街（原始表中的镇街）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电话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location_x</t>
        </is>
      </c>
      <c r="B27" s="15" t="inlineStr">
        <is>
          <t>string</t>
        </is>
      </c>
      <c r="C27" s="15" t="inlineStr">
        <is>
          <t>经纬度x</t>
        </is>
      </c>
      <c r="D27" s="15" t="n"/>
      <c r="E27" s="15" t="n"/>
      <c r="F27" s="15" t="n"/>
      <c r="G27" s="15" t="n"/>
    </row>
    <row r="28">
      <c r="A28" s="15" t="inlineStr">
        <is>
          <t>location_y</t>
        </is>
      </c>
      <c r="B28" s="15" t="inlineStr">
        <is>
          <t>string</t>
        </is>
      </c>
      <c r="C28" s="15" t="inlineStr">
        <is>
          <t>经纬度x</t>
        </is>
      </c>
      <c r="D28" s="15" t="n"/>
      <c r="E28" s="15" t="n"/>
      <c r="F28" s="15" t="n"/>
      <c r="G28" s="15" t="n"/>
    </row>
    <row r="29">
      <c r="A29" s="15" t="inlineStr">
        <is>
          <t>create_time</t>
        </is>
      </c>
      <c r="B29" s="15" t="inlineStr">
        <is>
          <t>string</t>
        </is>
      </c>
      <c r="C29" s="15" t="inlineStr">
        <is>
          <t>创建时间</t>
        </is>
      </c>
      <c r="D29" s="15" t="n"/>
      <c r="E29" s="15" t="n"/>
      <c r="F29" s="15" t="n"/>
      <c r="G29" s="15" t="n"/>
    </row>
    <row r="30">
      <c r="A30" s="15" t="inlineStr">
        <is>
          <t>update_time</t>
        </is>
      </c>
      <c r="B30" s="15" t="inlineStr">
        <is>
          <t>string</t>
        </is>
      </c>
      <c r="C30" s="15" t="inlineStr">
        <is>
          <t>最后修改时间</t>
        </is>
      </c>
      <c r="D30" s="15" t="n"/>
      <c r="E30" s="15" t="n"/>
      <c r="F30" s="15" t="n"/>
      <c r="G30" s="15" t="n"/>
    </row>
  </sheetData>
  <mergeCells count="1">
    <mergeCell ref="C1:G2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ods_dsc_da019_tb_tjsyzsxqyhzb_xyzg_valid_old_jh_yiw_dd_f</t>
        </is>
      </c>
      <c r="C1" s="25" t="n"/>
      <c r="D1" s="15" t="n"/>
      <c r="E1" s="15" t="n"/>
      <c r="F1" s="15" t="n"/>
      <c r="G1" s="15" t="n"/>
      <c r="H1" s="16">
        <f>HYPERLINK("#'目录'!E16", "返回")</f>
        <v/>
      </c>
    </row>
    <row customHeight="1" ht="16.5" r="2" s="17">
      <c r="A2" s="23" t="inlineStr">
        <is>
          <t>模型描述</t>
        </is>
      </c>
      <c r="B2" s="24" t="inlineStr">
        <is>
          <t>省发展改革委-统计上严重失信企业信息（国家下发数据）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bz</t>
        </is>
      </c>
      <c r="B4" s="15" t="inlineStr">
        <is>
          <t>string</t>
        </is>
      </c>
      <c r="C4" s="15" t="inlineStr">
        <is>
          <t>备注</t>
        </is>
      </c>
      <c r="D4" s="15" t="n"/>
      <c r="E4" s="15" t="n"/>
      <c r="F4" s="15" t="n"/>
      <c r="G4" s="15" t="n"/>
    </row>
    <row r="5">
      <c r="A5" s="15" t="inlineStr">
        <is>
          <t>cfjdrq</t>
        </is>
      </c>
      <c r="B5" s="15" t="inlineStr">
        <is>
          <t>string</t>
        </is>
      </c>
      <c r="C5" s="15" t="inlineStr">
        <is>
          <t>处罚决定日期</t>
        </is>
      </c>
      <c r="D5" s="15" t="n"/>
      <c r="E5" s="15" t="n"/>
      <c r="F5" s="15" t="n"/>
      <c r="G5" s="15" t="n"/>
    </row>
    <row r="6">
      <c r="A6" s="15" t="inlineStr">
        <is>
          <t>cfjg</t>
        </is>
      </c>
      <c r="B6" s="15" t="inlineStr">
        <is>
          <t>string</t>
        </is>
      </c>
      <c r="C6" s="15" t="inlineStr">
        <is>
          <t>处罚结果</t>
        </is>
      </c>
      <c r="D6" s="15" t="n"/>
      <c r="E6" s="15" t="n"/>
      <c r="F6" s="15" t="n"/>
      <c r="G6" s="15" t="n"/>
    </row>
    <row r="7">
      <c r="A7" s="15" t="inlineStr">
        <is>
          <t>cfjig</t>
        </is>
      </c>
      <c r="B7" s="15" t="inlineStr">
        <is>
          <t>string</t>
        </is>
      </c>
      <c r="C7" s="15" t="inlineStr">
        <is>
          <t>处罚机关</t>
        </is>
      </c>
      <c r="D7" s="15" t="n"/>
      <c r="E7" s="15" t="n"/>
      <c r="F7" s="15" t="n"/>
      <c r="G7" s="15" t="n"/>
    </row>
    <row r="8">
      <c r="A8" s="15" t="inlineStr">
        <is>
          <t>cflb1</t>
        </is>
      </c>
      <c r="B8" s="15" t="inlineStr">
        <is>
          <t>string</t>
        </is>
      </c>
      <c r="C8" s="15" t="inlineStr">
        <is>
          <t>处罚类别一</t>
        </is>
      </c>
      <c r="D8" s="15" t="n"/>
      <c r="E8" s="15" t="n"/>
      <c r="F8" s="15" t="n"/>
      <c r="G8" s="15" t="n"/>
    </row>
    <row r="9">
      <c r="A9" s="15" t="inlineStr">
        <is>
          <t>cflb2</t>
        </is>
      </c>
      <c r="B9" s="15" t="inlineStr">
        <is>
          <t>string</t>
        </is>
      </c>
      <c r="C9" s="15" t="inlineStr">
        <is>
          <t>处罚类别二</t>
        </is>
      </c>
      <c r="D9" s="15" t="n"/>
      <c r="E9" s="15" t="n"/>
      <c r="F9" s="15" t="n"/>
      <c r="G9" s="15" t="n"/>
    </row>
    <row r="10">
      <c r="A10" s="15" t="inlineStr">
        <is>
          <t>cfmc</t>
        </is>
      </c>
      <c r="B10" s="15" t="inlineStr">
        <is>
          <t>string</t>
        </is>
      </c>
      <c r="C10" s="15" t="inlineStr">
        <is>
          <t>处罚名称</t>
        </is>
      </c>
      <c r="D10" s="15" t="n"/>
      <c r="E10" s="15" t="n"/>
      <c r="F10" s="15" t="n"/>
      <c r="G10" s="15" t="n"/>
    </row>
    <row r="11">
      <c r="A11" s="15" t="inlineStr">
        <is>
          <t>cfsy</t>
        </is>
      </c>
      <c r="B11" s="15" t="inlineStr">
        <is>
          <t>string</t>
        </is>
      </c>
      <c r="C11" s="15" t="inlineStr">
        <is>
          <t>处罚事由</t>
        </is>
      </c>
      <c r="D11" s="15" t="n"/>
      <c r="E11" s="15" t="n"/>
      <c r="F11" s="15" t="n"/>
      <c r="G11" s="15" t="n"/>
    </row>
    <row r="12">
      <c r="A12" s="15" t="inlineStr">
        <is>
          <t>cfyj</t>
        </is>
      </c>
      <c r="B12" s="15" t="inlineStr">
        <is>
          <t>string</t>
        </is>
      </c>
      <c r="C12" s="15" t="inlineStr">
        <is>
          <t>处罚依据</t>
        </is>
      </c>
      <c r="D12" s="15" t="n"/>
      <c r="E12" s="15" t="n"/>
      <c r="F12" s="15" t="n"/>
      <c r="G12" s="15" t="n"/>
    </row>
    <row r="13">
      <c r="A13" s="15" t="inlineStr">
        <is>
          <t>dfbm</t>
        </is>
      </c>
      <c r="B13" s="15" t="inlineStr">
        <is>
          <t>string</t>
        </is>
      </c>
      <c r="C13" s="15" t="inlineStr">
        <is>
          <t>地方编码</t>
        </is>
      </c>
      <c r="D13" s="15" t="n"/>
      <c r="E13" s="15" t="n"/>
      <c r="F13" s="15" t="n"/>
      <c r="G13" s="15" t="n"/>
    </row>
    <row r="14">
      <c r="A14" s="15" t="inlineStr">
        <is>
          <t>dqzt</t>
        </is>
      </c>
      <c r="B14" s="15" t="inlineStr">
        <is>
          <t>string</t>
        </is>
      </c>
      <c r="C14" s="15" t="inlineStr">
        <is>
          <t>当前状态</t>
        </is>
      </c>
      <c r="D14" s="15" t="n"/>
      <c r="E14" s="15" t="n"/>
      <c r="F14" s="15" t="n"/>
      <c r="G14" s="15" t="n"/>
    </row>
    <row r="15">
      <c r="A15" s="15" t="inlineStr">
        <is>
          <t>gsdjm</t>
        </is>
      </c>
      <c r="B15" s="15" t="inlineStr">
        <is>
          <t>string</t>
        </is>
      </c>
      <c r="C15" s="15" t="inlineStr">
        <is>
          <t>工商登记码</t>
        </is>
      </c>
      <c r="D15" s="15" t="n"/>
      <c r="E15" s="15" t="n"/>
      <c r="F15" s="15" t="n"/>
      <c r="G15" s="15" t="n"/>
    </row>
    <row r="16">
      <c r="A16" s="15" t="inlineStr">
        <is>
          <t>gsqx</t>
        </is>
      </c>
      <c r="B16" s="15" t="inlineStr">
        <is>
          <t>string</t>
        </is>
      </c>
      <c r="C16" s="15" t="inlineStr">
        <is>
          <t>公示期限</t>
        </is>
      </c>
      <c r="D16" s="15" t="n"/>
      <c r="E16" s="15" t="n"/>
      <c r="F16" s="15" t="n"/>
      <c r="G16" s="15" t="n"/>
    </row>
    <row r="17">
      <c r="A17" s="15" t="inlineStr">
        <is>
          <t>sfzh</t>
        </is>
      </c>
      <c r="B17" s="15" t="inlineStr">
        <is>
          <t>string</t>
        </is>
      </c>
      <c r="C17" s="15" t="inlineStr">
        <is>
          <t>居民身份证号</t>
        </is>
      </c>
      <c r="D17" s="15" t="n"/>
      <c r="E17" s="15" t="n"/>
      <c r="F17" s="15" t="n"/>
      <c r="G17" s="15" t="n"/>
    </row>
    <row r="18">
      <c r="A18" s="15" t="inlineStr">
        <is>
          <t>swdjh</t>
        </is>
      </c>
      <c r="B18" s="15" t="inlineStr">
        <is>
          <t>string</t>
        </is>
      </c>
      <c r="C18" s="15" t="inlineStr">
        <is>
          <t>税务登记号</t>
        </is>
      </c>
      <c r="D18" s="15" t="n"/>
      <c r="E18" s="15" t="n"/>
      <c r="F18" s="15" t="n"/>
      <c r="G18" s="15" t="n"/>
    </row>
    <row r="19">
      <c r="A19" s="15" t="inlineStr">
        <is>
          <t>tyshxydm</t>
        </is>
      </c>
      <c r="B19" s="15" t="inlineStr">
        <is>
          <t>string</t>
        </is>
      </c>
      <c r="C19" s="15" t="inlineStr">
        <is>
          <t>统一社会信用代码</t>
        </is>
      </c>
      <c r="D19" s="15" t="n"/>
      <c r="E19" s="15" t="n"/>
      <c r="F19" s="15" t="n"/>
      <c r="G19" s="15" t="n"/>
    </row>
    <row r="20">
      <c r="A20" s="15" t="inlineStr">
        <is>
          <t>xzcfjdwsh</t>
        </is>
      </c>
      <c r="B20" s="15" t="inlineStr">
        <is>
          <t>string</t>
        </is>
      </c>
      <c r="C20" s="15" t="inlineStr">
        <is>
          <t>行政处罚决定书文号</t>
        </is>
      </c>
      <c r="D20" s="15" t="n"/>
      <c r="E20" s="15" t="n"/>
      <c r="F20" s="15" t="n"/>
      <c r="G20" s="15" t="n"/>
    </row>
    <row r="21">
      <c r="A21" s="15" t="inlineStr">
        <is>
          <t>xzxdrmc</t>
        </is>
      </c>
      <c r="B21" s="15" t="inlineStr">
        <is>
          <t>string</t>
        </is>
      </c>
      <c r="C21" s="15" t="inlineStr">
        <is>
          <t>行政相对人名称</t>
        </is>
      </c>
      <c r="D21" s="15" t="n"/>
      <c r="E21" s="15" t="n"/>
      <c r="F21" s="15" t="n"/>
      <c r="G21" s="15" t="n"/>
    </row>
    <row r="22">
      <c r="A22" s="15" t="inlineStr">
        <is>
          <t>zzjgdm</t>
        </is>
      </c>
      <c r="B22" s="15" t="inlineStr">
        <is>
          <t>string</t>
        </is>
      </c>
      <c r="C22" s="15" t="inlineStr">
        <is>
          <t>组织机构代码</t>
        </is>
      </c>
      <c r="D22" s="15" t="n"/>
      <c r="E22" s="15" t="n"/>
      <c r="F22" s="15" t="n"/>
      <c r="G22" s="15" t="n"/>
    </row>
    <row r="23">
      <c r="A23" s="15" t="inlineStr">
        <is>
          <t>dsc_city</t>
        </is>
      </c>
      <c r="B23" s="15" t="inlineStr">
        <is>
          <t>string</t>
        </is>
      </c>
      <c r="C23" s="15" t="inlineStr">
        <is>
          <t>未知</t>
        </is>
      </c>
      <c r="D23" s="15" t="n"/>
      <c r="E23" s="15" t="n"/>
      <c r="F23" s="15" t="n"/>
      <c r="G23" s="15" t="n"/>
    </row>
    <row r="24">
      <c r="A24" s="15" t="inlineStr">
        <is>
          <t>dsc_adm_region</t>
        </is>
      </c>
      <c r="B24" s="15" t="inlineStr">
        <is>
          <t>string</t>
        </is>
      </c>
      <c r="C24" s="15" t="inlineStr">
        <is>
          <t>未知</t>
        </is>
      </c>
      <c r="D24" s="15" t="n"/>
      <c r="E24" s="15" t="n"/>
      <c r="F24" s="15" t="n"/>
      <c r="G24" s="15" t="n"/>
    </row>
    <row r="25">
      <c r="A25" s="15" t="inlineStr">
        <is>
          <t>dsc_sydep_code</t>
        </is>
      </c>
      <c r="B25" s="15" t="inlineStr">
        <is>
          <t>string</t>
        </is>
      </c>
      <c r="C25" s="15" t="inlineStr">
        <is>
          <t>未知</t>
        </is>
      </c>
      <c r="D25" s="15" t="n"/>
      <c r="E25" s="15" t="n"/>
      <c r="F25" s="15" t="n"/>
      <c r="G25" s="15" t="n"/>
    </row>
    <row r="26">
      <c r="A26" s="15" t="inlineStr">
        <is>
          <t>dsc_sydep_name</t>
        </is>
      </c>
      <c r="B26" s="15" t="inlineStr">
        <is>
          <t>string</t>
        </is>
      </c>
      <c r="C26" s="15" t="inlineStr">
        <is>
          <t>未知</t>
        </is>
      </c>
      <c r="D26" s="15" t="n"/>
      <c r="E26" s="15" t="n"/>
      <c r="F26" s="15" t="n"/>
      <c r="G26" s="15" t="n"/>
    </row>
    <row r="27">
      <c r="A27" s="15" t="inlineStr">
        <is>
          <t>dsc_sydep_sys</t>
        </is>
      </c>
      <c r="B27" s="15" t="inlineStr">
        <is>
          <t>string</t>
        </is>
      </c>
      <c r="C27" s="15" t="inlineStr">
        <is>
          <t>未知</t>
        </is>
      </c>
      <c r="D27" s="15" t="n"/>
      <c r="E27" s="15" t="n"/>
      <c r="F27" s="15" t="n"/>
      <c r="G27" s="15" t="n"/>
    </row>
    <row r="28">
      <c r="A28" s="15" t="inlineStr">
        <is>
          <t>dsc_sydep_tblname</t>
        </is>
      </c>
      <c r="B28" s="15" t="inlineStr">
        <is>
          <t>string</t>
        </is>
      </c>
      <c r="C28" s="15" t="inlineStr">
        <is>
          <t>未知</t>
        </is>
      </c>
      <c r="D28" s="15" t="n"/>
      <c r="E28" s="15" t="n"/>
      <c r="F28" s="15" t="n"/>
      <c r="G28" s="15" t="n"/>
    </row>
    <row r="29">
      <c r="A29" s="15" t="inlineStr">
        <is>
          <t>dsc_biz_record_id</t>
        </is>
      </c>
      <c r="B29" s="15" t="inlineStr">
        <is>
          <t>string</t>
        </is>
      </c>
      <c r="C29" s="15" t="inlineStr">
        <is>
          <t>未知</t>
        </is>
      </c>
      <c r="D29" s="15" t="n"/>
      <c r="E29" s="15" t="n"/>
      <c r="F29" s="15" t="n"/>
      <c r="G29" s="15" t="n"/>
    </row>
    <row r="30">
      <c r="A30" s="15" t="inlineStr">
        <is>
          <t>dsc_biz_operation</t>
        </is>
      </c>
      <c r="B30" s="15" t="inlineStr">
        <is>
          <t>string</t>
        </is>
      </c>
      <c r="C30" s="15" t="inlineStr">
        <is>
          <t>未知</t>
        </is>
      </c>
      <c r="D30" s="15" t="n"/>
      <c r="E30" s="15" t="n"/>
      <c r="F30" s="15" t="n"/>
      <c r="G30" s="15" t="n"/>
    </row>
    <row r="31">
      <c r="A31" s="15" t="inlineStr">
        <is>
          <t>dsc_biz_timestamp</t>
        </is>
      </c>
      <c r="B31" s="15" t="inlineStr">
        <is>
          <t>string</t>
        </is>
      </c>
      <c r="C31" s="15" t="inlineStr">
        <is>
          <t>未知</t>
        </is>
      </c>
      <c r="D31" s="15" t="n"/>
      <c r="E31" s="15" t="n"/>
      <c r="F31" s="15" t="n"/>
      <c r="G31" s="15" t="n"/>
    </row>
    <row r="32">
      <c r="A32" s="15" t="inlineStr">
        <is>
          <t>dsc_datasr_tblname</t>
        </is>
      </c>
      <c r="B32" s="15" t="inlineStr">
        <is>
          <t>string</t>
        </is>
      </c>
      <c r="C32" s="15" t="inlineStr">
        <is>
          <t>未知</t>
        </is>
      </c>
      <c r="D32" s="15" t="n"/>
      <c r="E32" s="15" t="n"/>
      <c r="F32" s="15" t="n"/>
      <c r="G32" s="15" t="n"/>
    </row>
    <row r="33">
      <c r="A33" s="15" t="inlineStr">
        <is>
          <t>dsc_hash_unique</t>
        </is>
      </c>
      <c r="B33" s="15" t="inlineStr">
        <is>
          <t>string</t>
        </is>
      </c>
      <c r="C33" s="15" t="inlineStr">
        <is>
          <t>未知</t>
        </is>
      </c>
      <c r="D33" s="15" t="n"/>
      <c r="E33" s="15" t="n"/>
      <c r="F33" s="15" t="n"/>
      <c r="G33" s="15" t="n"/>
    </row>
    <row r="34">
      <c r="A34" s="15" t="inlineStr">
        <is>
          <t>dsc_clean_timestamp</t>
        </is>
      </c>
      <c r="B34" s="15" t="inlineStr">
        <is>
          <t>string</t>
        </is>
      </c>
      <c r="C34" s="15" t="inlineStr">
        <is>
          <t>未知</t>
        </is>
      </c>
      <c r="D34" s="15" t="n"/>
      <c r="E34" s="15" t="n"/>
      <c r="F34" s="15" t="n"/>
      <c r="G34" s="15" t="n"/>
    </row>
    <row r="35">
      <c r="A35" s="15" t="inlineStr">
        <is>
          <t>dsc_dw_rksj</t>
        </is>
      </c>
      <c r="B35" s="15" t="inlineStr">
        <is>
          <t>string</t>
        </is>
      </c>
      <c r="C35" s="15" t="inlineStr">
        <is>
          <t>未知</t>
        </is>
      </c>
      <c r="D35" s="15" t="n"/>
      <c r="E35" s="15" t="n"/>
      <c r="F35" s="15" t="n"/>
      <c r="G35" s="15" t="n"/>
    </row>
    <row r="36">
      <c r="A36" s="15" t="inlineStr">
        <is>
          <t>create_time</t>
        </is>
      </c>
      <c r="B36" s="15" t="inlineStr">
        <is>
          <t>string</t>
        </is>
      </c>
      <c r="C36" s="15" t="inlineStr">
        <is>
          <t>创建时间(yyyy-mm-dd hh:mm:ss)</t>
        </is>
      </c>
      <c r="D36" s="15" t="n"/>
      <c r="E36" s="15" t="n"/>
      <c r="F36" s="15" t="n"/>
      <c r="G36" s="15" t="n"/>
    </row>
    <row r="37">
      <c r="A37" s="15" t="inlineStr">
        <is>
          <t>last_upd_time</t>
        </is>
      </c>
      <c r="B37" s="15" t="inlineStr">
        <is>
          <t>string</t>
        </is>
      </c>
      <c r="C37" s="15" t="inlineStr">
        <is>
          <t>修改时间(yyyy-mm-dd hh:mm:ss)</t>
        </is>
      </c>
      <c r="D37" s="15" t="n"/>
      <c r="E37" s="15" t="n"/>
      <c r="F37" s="15" t="n"/>
      <c r="G37" s="15" t="n"/>
    </row>
  </sheetData>
  <mergeCells count="1">
    <mergeCell ref="C1:G2"/>
  </mergeCells>
  <pageMargins bottom="1" footer="0.5" header="0.5" left="0.75" right="0.75" top="1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dm_move_cars_dd_f_temp</t>
        </is>
      </c>
      <c r="C1" s="25" t="n"/>
      <c r="D1" s="15" t="n"/>
      <c r="E1" s="15" t="n"/>
      <c r="F1" s="15" t="n"/>
      <c r="G1" s="15" t="n"/>
      <c r="H1" s="16">
        <f>HYPERLINK("#'目录'!E169",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镇街（原始表中的镇街）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电话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create_time</t>
        </is>
      </c>
      <c r="B27" s="15" t="inlineStr">
        <is>
          <t>string</t>
        </is>
      </c>
      <c r="C27" s="15" t="inlineStr">
        <is>
          <t>创建时间</t>
        </is>
      </c>
      <c r="D27" s="15" t="n"/>
      <c r="E27" s="15" t="n"/>
      <c r="F27" s="15" t="n"/>
      <c r="G27" s="15" t="n"/>
    </row>
    <row r="28">
      <c r="A28" s="15" t="inlineStr">
        <is>
          <t>update_time</t>
        </is>
      </c>
      <c r="B28" s="15" t="inlineStr">
        <is>
          <t>string</t>
        </is>
      </c>
      <c r="C28" s="15" t="inlineStr">
        <is>
          <t>最后修改时间</t>
        </is>
      </c>
      <c r="D28" s="15" t="n"/>
      <c r="E28" s="15" t="n"/>
      <c r="F28" s="15" t="n"/>
      <c r="G28" s="15" t="n"/>
    </row>
  </sheetData>
  <mergeCells count="1">
    <mergeCell ref="C1:G2"/>
  </mergeCells>
  <pageMargins bottom="1" footer="0.5" header="0.5" left="0.75" right="0.75" top="1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dm_move_cars_expl_by_license_dd_f</t>
        </is>
      </c>
      <c r="C1" s="25" t="n"/>
      <c r="D1" s="15" t="n"/>
      <c r="E1" s="15" t="n"/>
      <c r="F1" s="15" t="n"/>
      <c r="G1" s="15" t="n"/>
      <c r="H1" s="16">
        <f>HYPERLINK("#'目录'!E170",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镇街（原始表中的镇街）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电话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location_x</t>
        </is>
      </c>
      <c r="B27" s="15" t="inlineStr">
        <is>
          <t>string</t>
        </is>
      </c>
      <c r="C27" s="15" t="inlineStr">
        <is>
          <t>经纬度x</t>
        </is>
      </c>
      <c r="D27" s="15" t="n"/>
      <c r="E27" s="15" t="n"/>
      <c r="F27" s="15" t="n"/>
      <c r="G27" s="15" t="n"/>
    </row>
    <row r="28">
      <c r="A28" s="15" t="inlineStr">
        <is>
          <t>location_y</t>
        </is>
      </c>
      <c r="B28" s="15" t="inlineStr">
        <is>
          <t>string</t>
        </is>
      </c>
      <c r="C28" s="15" t="inlineStr">
        <is>
          <t>经纬度y</t>
        </is>
      </c>
      <c r="D28" s="15" t="n"/>
      <c r="E28" s="15" t="n"/>
      <c r="F28" s="15" t="n"/>
      <c r="G28" s="15" t="n"/>
    </row>
    <row r="29">
      <c r="A29" s="15" t="inlineStr">
        <is>
          <t>license</t>
        </is>
      </c>
      <c r="B29" s="15" t="inlineStr">
        <is>
          <t>string</t>
        </is>
      </c>
      <c r="C29" s="15" t="inlineStr">
        <is>
          <t>车牌号</t>
        </is>
      </c>
      <c r="D29" s="15" t="n"/>
      <c r="E29" s="15" t="n"/>
      <c r="F29" s="15" t="n"/>
      <c r="G29" s="15" t="n"/>
    </row>
    <row r="30">
      <c r="A30" s="15" t="inlineStr">
        <is>
          <t>create_time</t>
        </is>
      </c>
      <c r="B30" s="15" t="inlineStr">
        <is>
          <t>string</t>
        </is>
      </c>
      <c r="C30" s="15" t="inlineStr">
        <is>
          <t>创建时间</t>
        </is>
      </c>
      <c r="D30" s="15" t="n"/>
      <c r="E30" s="15" t="n"/>
      <c r="F30" s="15" t="n"/>
      <c r="G30" s="15" t="n"/>
    </row>
    <row r="31">
      <c r="A31" s="15" t="inlineStr">
        <is>
          <t>update_time</t>
        </is>
      </c>
      <c r="B31" s="15" t="inlineStr">
        <is>
          <t>string</t>
        </is>
      </c>
      <c r="C31" s="15" t="inlineStr">
        <is>
          <t>最后修改时间</t>
        </is>
      </c>
      <c r="D31" s="15" t="n"/>
      <c r="E31" s="15" t="n"/>
      <c r="F31" s="15" t="n"/>
      <c r="G31" s="15" t="n"/>
    </row>
  </sheetData>
  <mergeCells count="1">
    <mergeCell ref="C1:G2"/>
  </mergeCells>
  <pageMargins bottom="1" footer="0.5" header="0.5" left="0.75" right="0.75" top="1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dm_move_cars_expl_by_license_dd_f_temp</t>
        </is>
      </c>
      <c r="C1" s="25" t="n"/>
      <c r="D1" s="15" t="n"/>
      <c r="E1" s="15" t="n"/>
      <c r="F1" s="15" t="n"/>
      <c r="G1" s="15" t="n"/>
      <c r="H1" s="16">
        <f>HYPERLINK("#'目录'!E171",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镇街（原始表中的镇街）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电话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license</t>
        </is>
      </c>
      <c r="B27" s="15" t="inlineStr">
        <is>
          <t>string</t>
        </is>
      </c>
      <c r="C27" s="15" t="inlineStr">
        <is>
          <t>车牌号</t>
        </is>
      </c>
      <c r="D27" s="15" t="n"/>
      <c r="E27" s="15" t="n"/>
      <c r="F27" s="15" t="n"/>
      <c r="G27" s="15" t="n"/>
    </row>
    <row r="28">
      <c r="A28" s="15" t="inlineStr">
        <is>
          <t>create_time</t>
        </is>
      </c>
      <c r="B28" s="15" t="inlineStr">
        <is>
          <t>string</t>
        </is>
      </c>
      <c r="C28" s="15" t="inlineStr">
        <is>
          <t>创建时间</t>
        </is>
      </c>
      <c r="D28" s="15" t="n"/>
      <c r="E28" s="15" t="n"/>
      <c r="F28" s="15" t="n"/>
      <c r="G28" s="15" t="n"/>
    </row>
    <row r="29">
      <c r="A29" s="15" t="inlineStr">
        <is>
          <t>update_time</t>
        </is>
      </c>
      <c r="B29" s="15" t="inlineStr">
        <is>
          <t>string</t>
        </is>
      </c>
      <c r="C29" s="15" t="inlineStr">
        <is>
          <t>最后修改时间</t>
        </is>
      </c>
      <c r="D29" s="15" t="n"/>
      <c r="E29" s="15" t="n"/>
      <c r="F29" s="15" t="n"/>
      <c r="G29" s="15" t="n"/>
    </row>
  </sheetData>
  <mergeCells count="1">
    <mergeCell ref="C1:G2"/>
  </mergeCells>
  <pageMargins bottom="1" footer="0.5" header="0.5" left="0.75" right="0.75" top="1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dm_move_cars_expl_by_license_dd_f_tmp</t>
        </is>
      </c>
      <c r="C1" s="25" t="n"/>
      <c r="D1" s="15" t="n"/>
      <c r="E1" s="15" t="n"/>
      <c r="F1" s="15" t="n"/>
      <c r="G1" s="15" t="n"/>
      <c r="H1" s="16">
        <f>HYPERLINK("#'目录'!E172", "返回")</f>
        <v/>
      </c>
    </row>
    <row customHeight="1" ht="16.5" r="2" s="17">
      <c r="A2" s="23" t="inlineStr">
        <is>
          <t>模型描述</t>
        </is>
      </c>
      <c r="B2" s="24" t="inlineStr">
        <is>
          <t>移车表数据（一条车牌号一条数据）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镇街（原始表中的镇街）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电话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location_x</t>
        </is>
      </c>
      <c r="B27" s="15" t="inlineStr">
        <is>
          <t>string</t>
        </is>
      </c>
      <c r="C27" s="15" t="inlineStr">
        <is>
          <t>经纬度x</t>
        </is>
      </c>
      <c r="D27" s="15" t="n"/>
      <c r="E27" s="15" t="n"/>
      <c r="F27" s="15" t="n"/>
      <c r="G27" s="15" t="n"/>
    </row>
    <row r="28">
      <c r="A28" s="15" t="inlineStr">
        <is>
          <t>location_y</t>
        </is>
      </c>
      <c r="B28" s="15" t="inlineStr">
        <is>
          <t>string</t>
        </is>
      </c>
      <c r="C28" s="15" t="inlineStr">
        <is>
          <t>经纬度y</t>
        </is>
      </c>
      <c r="D28" s="15" t="n"/>
      <c r="E28" s="15" t="n"/>
      <c r="F28" s="15" t="n"/>
      <c r="G28" s="15" t="n"/>
    </row>
    <row r="29">
      <c r="A29" s="15" t="inlineStr">
        <is>
          <t>license</t>
        </is>
      </c>
      <c r="B29" s="15" t="inlineStr">
        <is>
          <t>string</t>
        </is>
      </c>
      <c r="C29" s="15" t="inlineStr">
        <is>
          <t>车牌号</t>
        </is>
      </c>
      <c r="D29" s="15" t="n"/>
      <c r="E29" s="15" t="n"/>
      <c r="F29" s="15" t="n"/>
      <c r="G29" s="15" t="n"/>
    </row>
    <row r="30">
      <c r="A30" s="15" t="inlineStr">
        <is>
          <t>create_time</t>
        </is>
      </c>
      <c r="B30" s="15" t="inlineStr">
        <is>
          <t>string</t>
        </is>
      </c>
      <c r="C30" s="15" t="inlineStr">
        <is>
          <t>创建时间</t>
        </is>
      </c>
      <c r="D30" s="15" t="n"/>
      <c r="E30" s="15" t="n"/>
      <c r="F30" s="15" t="n"/>
      <c r="G30" s="15" t="n"/>
    </row>
    <row r="31">
      <c r="A31" s="15" t="inlineStr">
        <is>
          <t>update_time</t>
        </is>
      </c>
      <c r="B31" s="15" t="inlineStr">
        <is>
          <t>string</t>
        </is>
      </c>
      <c r="C31" s="15" t="inlineStr">
        <is>
          <t>最后修改时间</t>
        </is>
      </c>
      <c r="D31" s="15" t="n"/>
      <c r="E31" s="15" t="n"/>
      <c r="F31" s="15" t="n"/>
      <c r="G31" s="15" t="n"/>
    </row>
  </sheetData>
  <mergeCells count="1">
    <mergeCell ref="C1:G2"/>
  </mergeCells>
  <pageMargins bottom="1" footer="0.5" header="0.5" left="0.75" right="0.75" top="1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dm_prepaid_card_dd_i</t>
        </is>
      </c>
      <c r="C1" s="25" t="n"/>
      <c r="D1" s="15" t="n"/>
      <c r="E1" s="15" t="n"/>
      <c r="F1" s="15" t="n"/>
      <c r="G1" s="15" t="n"/>
      <c r="H1" s="16">
        <f>HYPERLINK("#'目录'!E173",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问题编号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来电号码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money</t>
        </is>
      </c>
      <c r="B27" s="15" t="inlineStr">
        <is>
          <t>string</t>
        </is>
      </c>
      <c r="C27" s="15" t="inlineStr">
        <is>
          <t>金额</t>
        </is>
      </c>
      <c r="D27" s="15" t="n"/>
      <c r="E27" s="15" t="n"/>
      <c r="F27" s="15" t="n"/>
      <c r="G27" s="15" t="n"/>
    </row>
    <row r="28">
      <c r="A28" s="15" t="inlineStr">
        <is>
          <t>is_satisfy</t>
        </is>
      </c>
      <c r="B28" s="15" t="inlineStr">
        <is>
          <t>string</t>
        </is>
      </c>
      <c r="C28" s="15" t="inlineStr">
        <is>
          <t>是否满意，1是满意，0是不满意</t>
        </is>
      </c>
      <c r="D28" s="15" t="n"/>
      <c r="E28" s="15" t="n"/>
      <c r="F28" s="15" t="n"/>
      <c r="G28" s="15" t="n"/>
    </row>
    <row r="29">
      <c r="A29" s="15" t="inlineStr">
        <is>
          <t>create_time</t>
        </is>
      </c>
      <c r="B29" s="15" t="inlineStr">
        <is>
          <t>string</t>
        </is>
      </c>
      <c r="C29" s="15" t="inlineStr">
        <is>
          <t>创建时间</t>
        </is>
      </c>
      <c r="D29" s="15" t="n"/>
      <c r="E29" s="15" t="n"/>
      <c r="F29" s="15" t="n"/>
      <c r="G29" s="15" t="n"/>
    </row>
  </sheetData>
  <mergeCells count="1">
    <mergeCell ref="C1:G2"/>
  </mergeCells>
  <pageMargins bottom="1" footer="0.5" header="0.5" left="0.75" right="0.75" top="1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dm_questions_visits_f</t>
        </is>
      </c>
      <c r="C1" s="25" t="n"/>
      <c r="D1" s="15" t="n"/>
      <c r="E1" s="15" t="n"/>
      <c r="F1" s="15" t="n"/>
      <c r="G1" s="15" t="n"/>
      <c r="H1" s="16">
        <f>HYPERLINK("#'目录'!E174",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event_id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streets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village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webmaster_number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webmaster_name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webmaster_type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part_telephone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mass_telephone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visit_time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visit_obj_name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visit_obj_type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unified_credit_code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problem_type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problem_description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disposal_results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disposal_description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event_status_map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flag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</sheetData>
  <mergeCells count="1">
    <mergeCell ref="C1:G2"/>
  </mergeCells>
  <pageMargins bottom="1" footer="0.5" header="0.5" left="0.75" right="0.75" top="1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dm_questions_visits_f_last</t>
        </is>
      </c>
      <c r="C1" s="25" t="n"/>
      <c r="D1" s="15" t="n"/>
      <c r="E1" s="15" t="n"/>
      <c r="F1" s="15" t="n"/>
      <c r="G1" s="15" t="n"/>
      <c r="H1" s="16">
        <f>HYPERLINK("#'目录'!E175",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event_id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streets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village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webmaster_number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webmaster_name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visit_time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visit_obj_name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visit_obj_type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unified_credit_code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problem_description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disposal_results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event_status_map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disposal_description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</sheetData>
  <mergeCells count="1">
    <mergeCell ref="C1:G2"/>
  </mergeCells>
  <pageMargins bottom="1" footer="0.5" header="0.5" left="0.75" right="0.75" top="1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dm_safety_index_f</t>
        </is>
      </c>
      <c r="C1" s="25" t="n"/>
      <c r="D1" s="15" t="n"/>
      <c r="E1" s="15" t="n"/>
      <c r="F1" s="15" t="n"/>
      <c r="G1" s="15" t="n"/>
      <c r="H1" s="16">
        <f>HYPERLINK("#'目录'!E176", "返回")</f>
        <v/>
      </c>
    </row>
    <row customHeight="1" ht="16.5" r="2" s="17">
      <c r="A2" s="23" t="inlineStr">
        <is>
          <t>模型描述</t>
        </is>
      </c>
      <c r="B2" s="24" t="inlineStr">
        <is>
          <t>平安指数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name</t>
        </is>
      </c>
      <c r="B4" s="15" t="inlineStr">
        <is>
          <t>string</t>
        </is>
      </c>
      <c r="C4" s="15" t="inlineStr">
        <is>
          <t>信访人姓名</t>
        </is>
      </c>
      <c r="D4" s="15" t="n"/>
      <c r="E4" s="15" t="n"/>
      <c r="F4" s="15" t="n"/>
      <c r="G4" s="15" t="n"/>
    </row>
    <row r="5">
      <c r="A5" s="15" t="inlineStr">
        <is>
          <t>times</t>
        </is>
      </c>
      <c r="B5" s="15" t="inlineStr">
        <is>
          <t>string</t>
        </is>
      </c>
      <c r="C5" s="15" t="inlineStr">
        <is>
          <t>时间</t>
        </is>
      </c>
      <c r="D5" s="15" t="n"/>
      <c r="E5" s="15" t="n"/>
      <c r="F5" s="15" t="n"/>
      <c r="G5" s="15" t="n"/>
    </row>
    <row r="6">
      <c r="A6" s="15" t="inlineStr">
        <is>
          <t>safety_index_type</t>
        </is>
      </c>
      <c r="B6" s="15" t="inlineStr">
        <is>
          <t>string</t>
        </is>
      </c>
      <c r="C6" s="15" t="inlineStr">
        <is>
          <t>平安指数类型</t>
        </is>
      </c>
      <c r="D6" s="15" t="n"/>
      <c r="E6" s="15" t="n"/>
      <c r="F6" s="15" t="n"/>
      <c r="G6" s="15" t="n"/>
    </row>
    <row r="7">
      <c r="A7" s="15" t="inlineStr">
        <is>
          <t>event_state</t>
        </is>
      </c>
      <c r="B7" s="15" t="inlineStr">
        <is>
          <t>string</t>
        </is>
      </c>
      <c r="C7" s="15" t="inlineStr">
        <is>
          <t>事件情况</t>
        </is>
      </c>
      <c r="D7" s="15" t="n"/>
      <c r="E7" s="15" t="n"/>
      <c r="F7" s="15" t="n"/>
      <c r="G7" s="15" t="n"/>
    </row>
    <row r="8">
      <c r="A8" s="15" t="inlineStr">
        <is>
          <t>streets</t>
        </is>
      </c>
      <c r="B8" s="15" t="inlineStr">
        <is>
          <t>string</t>
        </is>
      </c>
      <c r="C8" s="15" t="inlineStr">
        <is>
          <t>镇街</t>
        </is>
      </c>
      <c r="D8" s="15" t="n"/>
      <c r="E8" s="15" t="n"/>
      <c r="F8" s="15" t="n"/>
      <c r="G8" s="15" t="n"/>
    </row>
    <row r="9">
      <c r="A9" s="15" t="inlineStr">
        <is>
          <t>village</t>
        </is>
      </c>
      <c r="B9" s="15" t="inlineStr">
        <is>
          <t>string</t>
        </is>
      </c>
      <c r="C9" s="15" t="inlineStr">
        <is>
          <t>村社</t>
        </is>
      </c>
      <c r="D9" s="15" t="n"/>
      <c r="E9" s="15" t="n"/>
      <c r="F9" s="15" t="n"/>
      <c r="G9" s="15" t="n"/>
    </row>
    <row r="10">
      <c r="A10" s="15" t="inlineStr">
        <is>
          <t>results</t>
        </is>
      </c>
      <c r="B10" s="15" t="inlineStr">
        <is>
          <t>string</t>
        </is>
      </c>
      <c r="C10" s="15" t="inlineStr">
        <is>
          <t>处理结果</t>
        </is>
      </c>
      <c r="D10" s="15" t="n"/>
      <c r="E10" s="15" t="n"/>
      <c r="F10" s="15" t="n"/>
      <c r="G10" s="15" t="n"/>
    </row>
    <row r="11">
      <c r="A11" s="15" t="inlineStr">
        <is>
          <t>source_flag</t>
        </is>
      </c>
      <c r="B11" s="15" t="inlineStr">
        <is>
          <t>string</t>
        </is>
      </c>
      <c r="C11" s="15" t="inlineStr">
        <is>
          <t>平安指标的数据来源</t>
        </is>
      </c>
      <c r="D11" s="15" t="n"/>
      <c r="E11" s="15" t="n"/>
      <c r="F11" s="15" t="n"/>
      <c r="G11" s="15" t="n"/>
    </row>
    <row r="12">
      <c r="A12" s="15" t="inlineStr">
        <is>
          <t>level_yj</t>
        </is>
      </c>
      <c r="B12" s="15" t="inlineStr">
        <is>
          <t>string</t>
        </is>
      </c>
      <c r="C12" s="15" t="inlineStr">
        <is>
          <t>信访等级（实际存储内容为去信访的信访局名称）</t>
        </is>
      </c>
      <c r="D12" s="15" t="n"/>
      <c r="E12" s="15" t="n"/>
      <c r="F12" s="15" t="n"/>
      <c r="G12" s="15" t="n"/>
    </row>
    <row r="13">
      <c r="A13" s="15" t="inlineStr">
        <is>
          <t>event_source</t>
        </is>
      </c>
      <c r="B13" s="15" t="inlineStr">
        <is>
          <t>string</t>
        </is>
      </c>
      <c r="C13" s="15" t="inlineStr">
        <is>
          <t>事件来源</t>
        </is>
      </c>
      <c r="D13" s="15" t="n"/>
      <c r="E13" s="15" t="n"/>
      <c r="F13" s="15" t="n"/>
      <c r="G13" s="15" t="n"/>
    </row>
    <row r="14">
      <c r="A14" s="15" t="inlineStr">
        <is>
          <t>create_time</t>
        </is>
      </c>
      <c r="B14" s="15" t="inlineStr">
        <is>
          <t>string</t>
        </is>
      </c>
      <c r="C14" s="15" t="inlineStr">
        <is>
          <t>创建时间</t>
        </is>
      </c>
      <c r="D14" s="15" t="n"/>
      <c r="E14" s="15" t="n"/>
      <c r="F14" s="15" t="n"/>
      <c r="G14" s="15" t="n"/>
    </row>
    <row r="15">
      <c r="A15" s="15" t="inlineStr">
        <is>
          <t>update_time</t>
        </is>
      </c>
      <c r="B15" s="15" t="inlineStr">
        <is>
          <t>string</t>
        </is>
      </c>
      <c r="C15" s="15" t="inlineStr">
        <is>
          <t>更新时间</t>
        </is>
      </c>
      <c r="D15" s="15" t="n"/>
      <c r="E15" s="15" t="n"/>
      <c r="F15" s="15" t="n"/>
      <c r="G15" s="15" t="n"/>
    </row>
  </sheetData>
  <mergeCells count="1">
    <mergeCell ref="C1:G2"/>
  </mergeCells>
  <pageMargins bottom="1" footer="0.5" header="0.5" left="0.75" right="0.75" top="1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dm_safety_index_f_original_vision_by_liuyang</t>
        </is>
      </c>
      <c r="C1" s="25" t="n"/>
      <c r="D1" s="15" t="n"/>
      <c r="E1" s="15" t="n"/>
      <c r="F1" s="15" t="n"/>
      <c r="G1" s="15" t="n"/>
      <c r="H1" s="16">
        <f>HYPERLINK("#'目录'!E177",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times</t>
        </is>
      </c>
      <c r="B4" s="15" t="inlineStr">
        <is>
          <t>string</t>
        </is>
      </c>
      <c r="C4" s="15" t="inlineStr">
        <is>
          <t>時間</t>
        </is>
      </c>
      <c r="D4" s="15" t="n"/>
      <c r="E4" s="15" t="n"/>
      <c r="F4" s="15" t="n"/>
      <c r="G4" s="15" t="n"/>
    </row>
    <row r="5">
      <c r="A5" s="15" t="inlineStr">
        <is>
          <t>safety_index_type</t>
        </is>
      </c>
      <c r="B5" s="15" t="inlineStr">
        <is>
          <t>string</t>
        </is>
      </c>
      <c r="C5" s="15" t="inlineStr">
        <is>
          <t>平安指标類型</t>
        </is>
      </c>
      <c r="D5" s="15" t="n"/>
      <c r="E5" s="15" t="n"/>
      <c r="F5" s="15" t="n"/>
      <c r="G5" s="15" t="n"/>
    </row>
    <row r="6">
      <c r="A6" s="15" t="inlineStr">
        <is>
          <t>event_state</t>
        </is>
      </c>
      <c r="B6" s="15" t="inlineStr">
        <is>
          <t>string</t>
        </is>
      </c>
      <c r="C6" s="15" t="inlineStr">
        <is>
          <t>事件情況</t>
        </is>
      </c>
      <c r="D6" s="15" t="n"/>
      <c r="E6" s="15" t="n"/>
      <c r="F6" s="15" t="n"/>
      <c r="G6" s="15" t="n"/>
    </row>
    <row r="7">
      <c r="A7" s="15" t="inlineStr">
        <is>
          <t>streets</t>
        </is>
      </c>
      <c r="B7" s="15" t="inlineStr">
        <is>
          <t>string</t>
        </is>
      </c>
      <c r="C7" s="15" t="inlineStr">
        <is>
          <t>鎮街</t>
        </is>
      </c>
      <c r="D7" s="15" t="n"/>
      <c r="E7" s="15" t="n"/>
      <c r="F7" s="15" t="n"/>
      <c r="G7" s="15" t="n"/>
    </row>
    <row r="8">
      <c r="A8" s="15" t="inlineStr">
        <is>
          <t>village</t>
        </is>
      </c>
      <c r="B8" s="15" t="inlineStr">
        <is>
          <t>string</t>
        </is>
      </c>
      <c r="C8" s="15" t="inlineStr">
        <is>
          <t>村社</t>
        </is>
      </c>
      <c r="D8" s="15" t="n"/>
      <c r="E8" s="15" t="n"/>
      <c r="F8" s="15" t="n"/>
      <c r="G8" s="15" t="n"/>
    </row>
    <row r="9">
      <c r="A9" s="15" t="inlineStr">
        <is>
          <t>results</t>
        </is>
      </c>
      <c r="B9" s="15" t="inlineStr">
        <is>
          <t>string</t>
        </is>
      </c>
      <c r="C9" s="15" t="inlineStr">
        <is>
          <t>處理結果</t>
        </is>
      </c>
      <c r="D9" s="15" t="n"/>
      <c r="E9" s="15" t="n"/>
      <c r="F9" s="15" t="n"/>
      <c r="G9" s="15" t="n"/>
    </row>
    <row r="10">
      <c r="A10" s="15" t="inlineStr">
        <is>
          <t>source_flag</t>
        </is>
      </c>
      <c r="B10" s="15" t="inlineStr">
        <is>
          <t>string</t>
        </is>
      </c>
      <c r="C10" s="15" t="inlineStr">
        <is>
          <t>平安指标的数据来源</t>
        </is>
      </c>
      <c r="D10" s="15" t="n"/>
      <c r="E10" s="15" t="n"/>
      <c r="F10" s="15" t="n"/>
      <c r="G10" s="15" t="n"/>
    </row>
    <row r="11">
      <c r="A11" s="15" t="inlineStr">
        <is>
          <t>create_time</t>
        </is>
      </c>
      <c r="B11" s="15" t="inlineStr">
        <is>
          <t>string</t>
        </is>
      </c>
      <c r="C11" s="15" t="inlineStr">
        <is>
          <t>创建时间</t>
        </is>
      </c>
      <c r="D11" s="15" t="n"/>
      <c r="E11" s="15" t="n"/>
      <c r="F11" s="15" t="n"/>
      <c r="G11" s="15" t="n"/>
    </row>
  </sheetData>
  <mergeCells count="1">
    <mergeCell ref="C1:G2"/>
  </mergeCells>
  <pageMargins bottom="1" footer="0.5" header="0.5" left="0.75" right="0.75" top="1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dm_safety_index_f_test</t>
        </is>
      </c>
      <c r="C1" s="25" t="n"/>
      <c r="D1" s="15" t="n"/>
      <c r="E1" s="15" t="n"/>
      <c r="F1" s="15" t="n"/>
      <c r="G1" s="15" t="n"/>
      <c r="H1" s="16">
        <f>HYPERLINK("#'目录'!E178", "返回")</f>
        <v/>
      </c>
    </row>
    <row customHeight="1" ht="16.5" r="2" s="17">
      <c r="A2" s="23" t="inlineStr">
        <is>
          <t>模型描述</t>
        </is>
      </c>
      <c r="B2" s="24" t="inlineStr">
        <is>
          <t>平安指数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name</t>
        </is>
      </c>
      <c r="B4" s="15" t="inlineStr">
        <is>
          <t>string</t>
        </is>
      </c>
      <c r="C4" s="15" t="inlineStr">
        <is>
          <t>信访人姓名</t>
        </is>
      </c>
      <c r="D4" s="15" t="n"/>
      <c r="E4" s="15" t="n"/>
      <c r="F4" s="15" t="n"/>
      <c r="G4" s="15" t="n"/>
    </row>
    <row r="5">
      <c r="A5" s="15" t="inlineStr">
        <is>
          <t>times</t>
        </is>
      </c>
      <c r="B5" s="15" t="inlineStr">
        <is>
          <t>string</t>
        </is>
      </c>
      <c r="C5" s="15" t="inlineStr">
        <is>
          <t>时间</t>
        </is>
      </c>
      <c r="D5" s="15" t="n"/>
      <c r="E5" s="15" t="n"/>
      <c r="F5" s="15" t="n"/>
      <c r="G5" s="15" t="n"/>
    </row>
    <row r="6">
      <c r="A6" s="15" t="inlineStr">
        <is>
          <t>safety_index_type</t>
        </is>
      </c>
      <c r="B6" s="15" t="inlineStr">
        <is>
          <t>string</t>
        </is>
      </c>
      <c r="C6" s="15" t="inlineStr">
        <is>
          <t>平安指数类型</t>
        </is>
      </c>
      <c r="D6" s="15" t="n"/>
      <c r="E6" s="15" t="n"/>
      <c r="F6" s="15" t="n"/>
      <c r="G6" s="15" t="n"/>
    </row>
    <row r="7">
      <c r="A7" s="15" t="inlineStr">
        <is>
          <t>event_state</t>
        </is>
      </c>
      <c r="B7" s="15" t="inlineStr">
        <is>
          <t>string</t>
        </is>
      </c>
      <c r="C7" s="15" t="inlineStr">
        <is>
          <t>事件情况</t>
        </is>
      </c>
      <c r="D7" s="15" t="n"/>
      <c r="E7" s="15" t="n"/>
      <c r="F7" s="15" t="n"/>
      <c r="G7" s="15" t="n"/>
    </row>
    <row r="8">
      <c r="A8" s="15" t="inlineStr">
        <is>
          <t>streets</t>
        </is>
      </c>
      <c r="B8" s="15" t="inlineStr">
        <is>
          <t>string</t>
        </is>
      </c>
      <c r="C8" s="15" t="inlineStr">
        <is>
          <t>镇街</t>
        </is>
      </c>
      <c r="D8" s="15" t="n"/>
      <c r="E8" s="15" t="n"/>
      <c r="F8" s="15" t="n"/>
      <c r="G8" s="15" t="n"/>
    </row>
    <row r="9">
      <c r="A9" s="15" t="inlineStr">
        <is>
          <t>village</t>
        </is>
      </c>
      <c r="B9" s="15" t="inlineStr">
        <is>
          <t>string</t>
        </is>
      </c>
      <c r="C9" s="15" t="inlineStr">
        <is>
          <t>村社</t>
        </is>
      </c>
      <c r="D9" s="15" t="n"/>
      <c r="E9" s="15" t="n"/>
      <c r="F9" s="15" t="n"/>
      <c r="G9" s="15" t="n"/>
    </row>
    <row r="10">
      <c r="A10" s="15" t="inlineStr">
        <is>
          <t>results</t>
        </is>
      </c>
      <c r="B10" s="15" t="inlineStr">
        <is>
          <t>string</t>
        </is>
      </c>
      <c r="C10" s="15" t="inlineStr">
        <is>
          <t>处理结果</t>
        </is>
      </c>
      <c r="D10" s="15" t="n"/>
      <c r="E10" s="15" t="n"/>
      <c r="F10" s="15" t="n"/>
      <c r="G10" s="15" t="n"/>
    </row>
    <row r="11">
      <c r="A11" s="15" t="inlineStr">
        <is>
          <t>source_flag</t>
        </is>
      </c>
      <c r="B11" s="15" t="inlineStr">
        <is>
          <t>string</t>
        </is>
      </c>
      <c r="C11" s="15" t="inlineStr">
        <is>
          <t>平安指标的数据来源</t>
        </is>
      </c>
      <c r="D11" s="15" t="n"/>
      <c r="E11" s="15" t="n"/>
      <c r="F11" s="15" t="n"/>
      <c r="G11" s="15" t="n"/>
    </row>
    <row r="12">
      <c r="A12" s="15" t="inlineStr">
        <is>
          <t>level_yj</t>
        </is>
      </c>
      <c r="B12" s="15" t="inlineStr">
        <is>
          <t>string</t>
        </is>
      </c>
      <c r="C12" s="15" t="inlineStr">
        <is>
          <t>信访等级（实际存储内容为去信访的信访局名称）</t>
        </is>
      </c>
      <c r="D12" s="15" t="n"/>
      <c r="E12" s="15" t="n"/>
      <c r="F12" s="15" t="n"/>
      <c r="G12" s="15" t="n"/>
    </row>
    <row r="13">
      <c r="A13" s="15" t="inlineStr">
        <is>
          <t>event_source</t>
        </is>
      </c>
      <c r="B13" s="15" t="inlineStr">
        <is>
          <t>string</t>
        </is>
      </c>
      <c r="C13" s="15" t="inlineStr">
        <is>
          <t>事件来源</t>
        </is>
      </c>
      <c r="D13" s="15" t="n"/>
      <c r="E13" s="15" t="n"/>
      <c r="F13" s="15" t="n"/>
      <c r="G13" s="15" t="n"/>
    </row>
    <row r="14">
      <c r="A14" s="15" t="inlineStr">
        <is>
          <t>create_time</t>
        </is>
      </c>
      <c r="B14" s="15" t="inlineStr">
        <is>
          <t>string</t>
        </is>
      </c>
      <c r="C14" s="15" t="inlineStr">
        <is>
          <t>创建时间</t>
        </is>
      </c>
      <c r="D14" s="15" t="n"/>
      <c r="E14" s="15" t="n"/>
      <c r="F14" s="15" t="n"/>
      <c r="G14" s="15" t="n"/>
    </row>
    <row r="15">
      <c r="A15" s="15" t="inlineStr">
        <is>
          <t>update_time</t>
        </is>
      </c>
      <c r="B15" s="15" t="inlineStr">
        <is>
          <t>string</t>
        </is>
      </c>
      <c r="C15" s="15" t="inlineStr">
        <is>
          <t>更新时间</t>
        </is>
      </c>
      <c r="D15" s="15" t="n"/>
      <c r="E15" s="15" t="n"/>
      <c r="F15" s="15" t="n"/>
      <c r="G15" s="15" t="n"/>
    </row>
  </sheetData>
  <mergeCells count="1">
    <mergeCell ref="C1:G2"/>
  </mergeCell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ods_dsc_da019_zdsswfajdsrmd_valid_old_jh_yiw_dd_f</t>
        </is>
      </c>
      <c r="C1" s="25" t="n"/>
      <c r="D1" s="15" t="n"/>
      <c r="E1" s="15" t="n"/>
      <c r="F1" s="15" t="n"/>
      <c r="G1" s="15" t="n"/>
      <c r="H1" s="16">
        <f>HYPERLINK("#'目录'!E17", "返回")</f>
        <v/>
      </c>
    </row>
    <row customHeight="1" ht="16.5" r="2" s="17">
      <c r="A2" s="23" t="inlineStr">
        <is>
          <t>模型描述</t>
        </is>
      </c>
      <c r="B2" s="24" t="inlineStr">
        <is>
          <t>省发展改革委-重大税收违法案件当事人名单信息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ajsbq</t>
        </is>
      </c>
      <c r="B4" s="15" t="inlineStr">
        <is>
          <t>string</t>
        </is>
      </c>
      <c r="C4" s="15" t="inlineStr">
        <is>
          <t>案件上报期</t>
        </is>
      </c>
      <c r="D4" s="15" t="n"/>
      <c r="E4" s="15" t="n"/>
      <c r="F4" s="15" t="n"/>
      <c r="G4" s="15" t="n"/>
    </row>
    <row r="5">
      <c r="A5" s="15" t="inlineStr">
        <is>
          <t>ajxz</t>
        </is>
      </c>
      <c r="B5" s="15" t="inlineStr">
        <is>
          <t>string</t>
        </is>
      </c>
      <c r="C5" s="15" t="inlineStr">
        <is>
          <t>案件性质</t>
        </is>
      </c>
      <c r="D5" s="15" t="n"/>
      <c r="E5" s="15" t="n"/>
      <c r="F5" s="15" t="n"/>
      <c r="G5" s="15" t="n"/>
    </row>
    <row r="6">
      <c r="A6" s="15" t="inlineStr">
        <is>
          <t>fddbrhzfzrmc</t>
        </is>
      </c>
      <c r="B6" s="15" t="inlineStr">
        <is>
          <t>string</t>
        </is>
      </c>
      <c r="C6" s="15" t="inlineStr">
        <is>
          <t>负责人姓名</t>
        </is>
      </c>
      <c r="D6" s="15" t="n"/>
      <c r="E6" s="15" t="n"/>
      <c r="F6" s="15" t="n"/>
      <c r="G6" s="15" t="n"/>
    </row>
    <row r="7">
      <c r="A7" s="15" t="inlineStr">
        <is>
          <t>fddbrhzfzrxb</t>
        </is>
      </c>
      <c r="B7" s="15" t="inlineStr">
        <is>
          <t>string</t>
        </is>
      </c>
      <c r="C7" s="15" t="inlineStr">
        <is>
          <t>负责人性别</t>
        </is>
      </c>
      <c r="D7" s="15" t="n"/>
      <c r="E7" s="15" t="n"/>
      <c r="F7" s="15" t="n"/>
      <c r="G7" s="15" t="n"/>
    </row>
    <row r="8">
      <c r="A8" s="15" t="inlineStr">
        <is>
          <t>fddbrhzfzrzjhm</t>
        </is>
      </c>
      <c r="B8" s="15" t="inlineStr">
        <is>
          <t>string</t>
        </is>
      </c>
      <c r="C8" s="15" t="inlineStr">
        <is>
          <t>负责人证件号码</t>
        </is>
      </c>
      <c r="D8" s="15" t="n"/>
      <c r="E8" s="15" t="n"/>
      <c r="F8" s="15" t="n"/>
      <c r="G8" s="15" t="n"/>
    </row>
    <row r="9">
      <c r="A9" s="15" t="inlineStr">
        <is>
          <t>fddbrhzfzrzjmc</t>
        </is>
      </c>
      <c r="B9" s="15" t="inlineStr">
        <is>
          <t>string</t>
        </is>
      </c>
      <c r="C9" s="15" t="inlineStr">
        <is>
          <t>负责人证件名称</t>
        </is>
      </c>
      <c r="D9" s="15" t="n"/>
      <c r="E9" s="15" t="n"/>
      <c r="F9" s="15" t="n"/>
      <c r="G9" s="15" t="n"/>
    </row>
    <row r="10">
      <c r="A10" s="15" t="inlineStr">
        <is>
          <t>fyzjzrdcwfzrxb</t>
        </is>
      </c>
      <c r="B10" s="15" t="inlineStr">
        <is>
          <t>string</t>
        </is>
      </c>
      <c r="C10" s="15" t="inlineStr">
        <is>
          <t>财务负责人性别</t>
        </is>
      </c>
      <c r="D10" s="15" t="n"/>
      <c r="E10" s="15" t="n"/>
      <c r="F10" s="15" t="n"/>
      <c r="G10" s="15" t="n"/>
    </row>
    <row r="11">
      <c r="A11" s="15" t="inlineStr">
        <is>
          <t>fyzjzrdcwfzrxm</t>
        </is>
      </c>
      <c r="B11" s="15" t="inlineStr">
        <is>
          <t>string</t>
        </is>
      </c>
      <c r="C11" s="15" t="inlineStr">
        <is>
          <t>财务负责人姓名</t>
        </is>
      </c>
      <c r="D11" s="15" t="n"/>
      <c r="E11" s="15" t="n"/>
      <c r="F11" s="15" t="n"/>
      <c r="G11" s="15" t="n"/>
    </row>
    <row r="12">
      <c r="A12" s="15" t="inlineStr">
        <is>
          <t>fyzjzrdcwfzrzjhm</t>
        </is>
      </c>
      <c r="B12" s="15" t="inlineStr">
        <is>
          <t>string</t>
        </is>
      </c>
      <c r="C12" s="15" t="inlineStr">
        <is>
          <t>财务负责人证件号码</t>
        </is>
      </c>
      <c r="D12" s="15" t="n"/>
      <c r="E12" s="15" t="n"/>
      <c r="F12" s="15" t="n"/>
      <c r="G12" s="15" t="n"/>
    </row>
    <row r="13">
      <c r="A13" s="15" t="inlineStr">
        <is>
          <t>fyzjzrdcwfzrzjmc</t>
        </is>
      </c>
      <c r="B13" s="15" t="inlineStr">
        <is>
          <t>string</t>
        </is>
      </c>
      <c r="C13" s="15" t="inlineStr">
        <is>
          <t>财务负责人证件名称</t>
        </is>
      </c>
      <c r="D13" s="15" t="n"/>
      <c r="E13" s="15" t="n"/>
      <c r="F13" s="15" t="n"/>
      <c r="G13" s="15" t="n"/>
    </row>
    <row r="14">
      <c r="A14" s="15" t="inlineStr">
        <is>
          <t>fyzjzrdzjjgxxjqcyryxx</t>
        </is>
      </c>
      <c r="B14" s="15" t="inlineStr">
        <is>
          <t>string</t>
        </is>
      </c>
      <c r="C14" s="15" t="inlineStr">
        <is>
          <t>中介机构及从业人员</t>
        </is>
      </c>
      <c r="D14" s="15" t="n"/>
      <c r="E14" s="15" t="n"/>
      <c r="F14" s="15" t="n"/>
      <c r="G14" s="15" t="n"/>
    </row>
    <row r="15">
      <c r="A15" s="15" t="inlineStr">
        <is>
          <t>nsrmc</t>
        </is>
      </c>
      <c r="B15" s="15" t="inlineStr">
        <is>
          <t>string</t>
        </is>
      </c>
      <c r="C15" s="15" t="inlineStr">
        <is>
          <t>纳税人名称</t>
        </is>
      </c>
      <c r="D15" s="15" t="n"/>
      <c r="E15" s="15" t="n"/>
      <c r="F15" s="15" t="n"/>
      <c r="G15" s="15" t="n"/>
    </row>
    <row r="16">
      <c r="A16" s="15" t="inlineStr">
        <is>
          <t>nsrsbh</t>
        </is>
      </c>
      <c r="B16" s="15" t="inlineStr">
        <is>
          <t>string</t>
        </is>
      </c>
      <c r="C16" s="15" t="inlineStr">
        <is>
          <t>纳税人识别号</t>
        </is>
      </c>
      <c r="D16" s="15" t="n"/>
      <c r="E16" s="15" t="n"/>
      <c r="F16" s="15" t="n"/>
      <c r="G16" s="15" t="n"/>
    </row>
    <row r="17">
      <c r="A17" s="15" t="inlineStr">
        <is>
          <t>xgflyjjswclcfqk</t>
        </is>
      </c>
      <c r="B17" s="15" t="inlineStr">
        <is>
          <t>string</t>
        </is>
      </c>
      <c r="C17" s="15" t="inlineStr">
        <is>
          <t>法律依据及税务处罚</t>
        </is>
      </c>
      <c r="D17" s="15" t="n"/>
      <c r="E17" s="15" t="n"/>
      <c r="F17" s="15" t="n"/>
      <c r="G17" s="15" t="n"/>
    </row>
    <row r="18">
      <c r="A18" s="15" t="inlineStr">
        <is>
          <t>zcdz</t>
        </is>
      </c>
      <c r="B18" s="15" t="inlineStr">
        <is>
          <t>string</t>
        </is>
      </c>
      <c r="C18" s="15" t="inlineStr">
        <is>
          <t>注册地址</t>
        </is>
      </c>
      <c r="D18" s="15" t="n"/>
      <c r="E18" s="15" t="n"/>
      <c r="F18" s="15" t="n"/>
      <c r="G18" s="15" t="n"/>
    </row>
    <row r="19">
      <c r="A19" s="15" t="inlineStr">
        <is>
          <t>zywfss</t>
        </is>
      </c>
      <c r="B19" s="15" t="inlineStr">
        <is>
          <t>string</t>
        </is>
      </c>
      <c r="C19" s="15" t="inlineStr">
        <is>
          <t>主要违法事实</t>
        </is>
      </c>
      <c r="D19" s="15" t="n"/>
      <c r="E19" s="15" t="n"/>
      <c r="F19" s="15" t="n"/>
      <c r="G19" s="15" t="n"/>
    </row>
    <row r="20">
      <c r="A20" s="15" t="inlineStr">
        <is>
          <t>zzjgdm</t>
        </is>
      </c>
      <c r="B20" s="15" t="inlineStr">
        <is>
          <t>string</t>
        </is>
      </c>
      <c r="C20" s="15" t="inlineStr">
        <is>
          <t>组织机构代码</t>
        </is>
      </c>
      <c r="D20" s="15" t="n"/>
      <c r="E20" s="15" t="n"/>
      <c r="F20" s="15" t="n"/>
      <c r="G20" s="15" t="n"/>
    </row>
    <row r="21">
      <c r="A21" s="15" t="inlineStr">
        <is>
          <t>dsc_city</t>
        </is>
      </c>
      <c r="B21" s="15" t="inlineStr">
        <is>
          <t>string</t>
        </is>
      </c>
      <c r="C21" s="15" t="inlineStr">
        <is>
          <t>未知</t>
        </is>
      </c>
      <c r="D21" s="15" t="n"/>
      <c r="E21" s="15" t="n"/>
      <c r="F21" s="15" t="n"/>
      <c r="G21" s="15" t="n"/>
    </row>
    <row r="22">
      <c r="A22" s="15" t="inlineStr">
        <is>
          <t>dsc_adm_region</t>
        </is>
      </c>
      <c r="B22" s="15" t="inlineStr">
        <is>
          <t>string</t>
        </is>
      </c>
      <c r="C22" s="15" t="inlineStr">
        <is>
          <t>未知</t>
        </is>
      </c>
      <c r="D22" s="15" t="n"/>
      <c r="E22" s="15" t="n"/>
      <c r="F22" s="15" t="n"/>
      <c r="G22" s="15" t="n"/>
    </row>
    <row r="23">
      <c r="A23" s="15" t="inlineStr">
        <is>
          <t>dsc_sydep_code</t>
        </is>
      </c>
      <c r="B23" s="15" t="inlineStr">
        <is>
          <t>string</t>
        </is>
      </c>
      <c r="C23" s="15" t="inlineStr">
        <is>
          <t>未知</t>
        </is>
      </c>
      <c r="D23" s="15" t="n"/>
      <c r="E23" s="15" t="n"/>
      <c r="F23" s="15" t="n"/>
      <c r="G23" s="15" t="n"/>
    </row>
    <row r="24">
      <c r="A24" s="15" t="inlineStr">
        <is>
          <t>dsc_sydep_name</t>
        </is>
      </c>
      <c r="B24" s="15" t="inlineStr">
        <is>
          <t>string</t>
        </is>
      </c>
      <c r="C24" s="15" t="inlineStr">
        <is>
          <t>未知</t>
        </is>
      </c>
      <c r="D24" s="15" t="n"/>
      <c r="E24" s="15" t="n"/>
      <c r="F24" s="15" t="n"/>
      <c r="G24" s="15" t="n"/>
    </row>
    <row r="25">
      <c r="A25" s="15" t="inlineStr">
        <is>
          <t>dsc_sydep_sys</t>
        </is>
      </c>
      <c r="B25" s="15" t="inlineStr">
        <is>
          <t>string</t>
        </is>
      </c>
      <c r="C25" s="15" t="inlineStr">
        <is>
          <t>未知</t>
        </is>
      </c>
      <c r="D25" s="15" t="n"/>
      <c r="E25" s="15" t="n"/>
      <c r="F25" s="15" t="n"/>
      <c r="G25" s="15" t="n"/>
    </row>
    <row r="26">
      <c r="A26" s="15" t="inlineStr">
        <is>
          <t>dsc_sydep_tblname</t>
        </is>
      </c>
      <c r="B26" s="15" t="inlineStr">
        <is>
          <t>string</t>
        </is>
      </c>
      <c r="C26" s="15" t="inlineStr">
        <is>
          <t>未知</t>
        </is>
      </c>
      <c r="D26" s="15" t="n"/>
      <c r="E26" s="15" t="n"/>
      <c r="F26" s="15" t="n"/>
      <c r="G26" s="15" t="n"/>
    </row>
    <row r="27">
      <c r="A27" s="15" t="inlineStr">
        <is>
          <t>dsc_biz_record_id</t>
        </is>
      </c>
      <c r="B27" s="15" t="inlineStr">
        <is>
          <t>string</t>
        </is>
      </c>
      <c r="C27" s="15" t="inlineStr">
        <is>
          <t>未知</t>
        </is>
      </c>
      <c r="D27" s="15" t="n"/>
      <c r="E27" s="15" t="n"/>
      <c r="F27" s="15" t="n"/>
      <c r="G27" s="15" t="n"/>
    </row>
    <row r="28">
      <c r="A28" s="15" t="inlineStr">
        <is>
          <t>dsc_biz_operation</t>
        </is>
      </c>
      <c r="B28" s="15" t="inlineStr">
        <is>
          <t>string</t>
        </is>
      </c>
      <c r="C28" s="15" t="inlineStr">
        <is>
          <t>未知</t>
        </is>
      </c>
      <c r="D28" s="15" t="n"/>
      <c r="E28" s="15" t="n"/>
      <c r="F28" s="15" t="n"/>
      <c r="G28" s="15" t="n"/>
    </row>
    <row r="29">
      <c r="A29" s="15" t="inlineStr">
        <is>
          <t>dsc_biz_timestamp</t>
        </is>
      </c>
      <c r="B29" s="15" t="inlineStr">
        <is>
          <t>string</t>
        </is>
      </c>
      <c r="C29" s="15" t="inlineStr">
        <is>
          <t>未知</t>
        </is>
      </c>
      <c r="D29" s="15" t="n"/>
      <c r="E29" s="15" t="n"/>
      <c r="F29" s="15" t="n"/>
      <c r="G29" s="15" t="n"/>
    </row>
    <row r="30">
      <c r="A30" s="15" t="inlineStr">
        <is>
          <t>dsc_datasr_tblname</t>
        </is>
      </c>
      <c r="B30" s="15" t="inlineStr">
        <is>
          <t>string</t>
        </is>
      </c>
      <c r="C30" s="15" t="inlineStr">
        <is>
          <t>未知</t>
        </is>
      </c>
      <c r="D30" s="15" t="n"/>
      <c r="E30" s="15" t="n"/>
      <c r="F30" s="15" t="n"/>
      <c r="G30" s="15" t="n"/>
    </row>
    <row r="31">
      <c r="A31" s="15" t="inlineStr">
        <is>
          <t>dsc_hash_unique</t>
        </is>
      </c>
      <c r="B31" s="15" t="inlineStr">
        <is>
          <t>string</t>
        </is>
      </c>
      <c r="C31" s="15" t="inlineStr">
        <is>
          <t>未知</t>
        </is>
      </c>
      <c r="D31" s="15" t="n"/>
      <c r="E31" s="15" t="n"/>
      <c r="F31" s="15" t="n"/>
      <c r="G31" s="15" t="n"/>
    </row>
    <row r="32">
      <c r="A32" s="15" t="inlineStr">
        <is>
          <t>dsc_clean_timestamp</t>
        </is>
      </c>
      <c r="B32" s="15" t="inlineStr">
        <is>
          <t>string</t>
        </is>
      </c>
      <c r="C32" s="15" t="inlineStr">
        <is>
          <t>未知</t>
        </is>
      </c>
      <c r="D32" s="15" t="n"/>
      <c r="E32" s="15" t="n"/>
      <c r="F32" s="15" t="n"/>
      <c r="G32" s="15" t="n"/>
    </row>
    <row r="33">
      <c r="A33" s="15" t="inlineStr">
        <is>
          <t>dsc_dw_rksj</t>
        </is>
      </c>
      <c r="B33" s="15" t="inlineStr">
        <is>
          <t>string</t>
        </is>
      </c>
      <c r="C33" s="15" t="inlineStr">
        <is>
          <t>未知</t>
        </is>
      </c>
      <c r="D33" s="15" t="n"/>
      <c r="E33" s="15" t="n"/>
      <c r="F33" s="15" t="n"/>
      <c r="G33" s="15" t="n"/>
    </row>
    <row r="34">
      <c r="A34" s="15" t="inlineStr">
        <is>
          <t>create_time</t>
        </is>
      </c>
      <c r="B34" s="15" t="inlineStr">
        <is>
          <t>string</t>
        </is>
      </c>
      <c r="C34" s="15" t="inlineStr">
        <is>
          <t>创建时间(yyyy-mm-dd hh:mm:ss)</t>
        </is>
      </c>
      <c r="D34" s="15" t="n"/>
      <c r="E34" s="15" t="n"/>
      <c r="F34" s="15" t="n"/>
      <c r="G34" s="15" t="n"/>
    </row>
    <row r="35">
      <c r="A35" s="15" t="inlineStr">
        <is>
          <t>last_upd_time</t>
        </is>
      </c>
      <c r="B35" s="15" t="inlineStr">
        <is>
          <t>string</t>
        </is>
      </c>
      <c r="C35" s="15" t="inlineStr">
        <is>
          <t>修改时间(yyyy-mm-dd hh:mm:ss)</t>
        </is>
      </c>
      <c r="D35" s="15" t="n"/>
      <c r="E35" s="15" t="n"/>
      <c r="F35" s="15" t="n"/>
      <c r="G35" s="15" t="n"/>
    </row>
  </sheetData>
  <mergeCells count="1">
    <mergeCell ref="C1:G2"/>
  </mergeCells>
  <pageMargins bottom="1" footer="0.5" header="0.5" left="0.75" right="0.75" top="1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dm_safety_index_static_data</t>
        </is>
      </c>
      <c r="C1" s="25" t="n"/>
      <c r="D1" s="15" t="n"/>
      <c r="E1" s="15" t="n"/>
      <c r="F1" s="15" t="n"/>
      <c r="G1" s="15" t="n"/>
      <c r="H1" s="16">
        <f>HYPERLINK("#'目录'!E179", "返回")</f>
        <v/>
      </c>
    </row>
    <row customHeight="1" ht="16.5" r="2" s="17">
      <c r="A2" s="23" t="inlineStr">
        <is>
          <t>模型描述</t>
        </is>
      </c>
      <c r="B2" s="24" t="inlineStr">
        <is>
          <t>平安指数（静态数据表-更新或修改该表之前应备份该表数据）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name</t>
        </is>
      </c>
      <c r="B4" s="15" t="inlineStr">
        <is>
          <t>string</t>
        </is>
      </c>
      <c r="C4" s="15" t="inlineStr">
        <is>
          <t>信访人姓名</t>
        </is>
      </c>
      <c r="D4" s="15" t="n"/>
      <c r="E4" s="15" t="n"/>
      <c r="F4" s="15" t="n"/>
      <c r="G4" s="15" t="n"/>
    </row>
    <row r="5">
      <c r="A5" s="15" t="inlineStr">
        <is>
          <t>times</t>
        </is>
      </c>
      <c r="B5" s="15" t="inlineStr">
        <is>
          <t>string</t>
        </is>
      </c>
      <c r="C5" s="15" t="inlineStr">
        <is>
          <t>时间</t>
        </is>
      </c>
      <c r="D5" s="15" t="n"/>
      <c r="E5" s="15" t="n"/>
      <c r="F5" s="15" t="n"/>
      <c r="G5" s="15" t="n"/>
    </row>
    <row r="6">
      <c r="A6" s="15" t="inlineStr">
        <is>
          <t>safety_index_type</t>
        </is>
      </c>
      <c r="B6" s="15" t="inlineStr">
        <is>
          <t>string</t>
        </is>
      </c>
      <c r="C6" s="15" t="inlineStr">
        <is>
          <t>平安指数类型</t>
        </is>
      </c>
      <c r="D6" s="15" t="n"/>
      <c r="E6" s="15" t="n"/>
      <c r="F6" s="15" t="n"/>
      <c r="G6" s="15" t="n"/>
    </row>
    <row r="7">
      <c r="A7" s="15" t="inlineStr">
        <is>
          <t>event_state</t>
        </is>
      </c>
      <c r="B7" s="15" t="inlineStr">
        <is>
          <t>string</t>
        </is>
      </c>
      <c r="C7" s="15" t="inlineStr">
        <is>
          <t>事件情况</t>
        </is>
      </c>
      <c r="D7" s="15" t="n"/>
      <c r="E7" s="15" t="n"/>
      <c r="F7" s="15" t="n"/>
      <c r="G7" s="15" t="n"/>
    </row>
    <row r="8">
      <c r="A8" s="15" t="inlineStr">
        <is>
          <t>streets</t>
        </is>
      </c>
      <c r="B8" s="15" t="inlineStr">
        <is>
          <t>string</t>
        </is>
      </c>
      <c r="C8" s="15" t="inlineStr">
        <is>
          <t>镇街</t>
        </is>
      </c>
      <c r="D8" s="15" t="n"/>
      <c r="E8" s="15" t="n"/>
      <c r="F8" s="15" t="n"/>
      <c r="G8" s="15" t="n"/>
    </row>
    <row r="9">
      <c r="A9" s="15" t="inlineStr">
        <is>
          <t>village</t>
        </is>
      </c>
      <c r="B9" s="15" t="inlineStr">
        <is>
          <t>string</t>
        </is>
      </c>
      <c r="C9" s="15" t="inlineStr">
        <is>
          <t>村社</t>
        </is>
      </c>
      <c r="D9" s="15" t="n"/>
      <c r="E9" s="15" t="n"/>
      <c r="F9" s="15" t="n"/>
      <c r="G9" s="15" t="n"/>
    </row>
    <row r="10">
      <c r="A10" s="15" t="inlineStr">
        <is>
          <t>results</t>
        </is>
      </c>
      <c r="B10" s="15" t="inlineStr">
        <is>
          <t>string</t>
        </is>
      </c>
      <c r="C10" s="15" t="inlineStr">
        <is>
          <t>处理结果</t>
        </is>
      </c>
      <c r="D10" s="15" t="n"/>
      <c r="E10" s="15" t="n"/>
      <c r="F10" s="15" t="n"/>
      <c r="G10" s="15" t="n"/>
    </row>
    <row r="11">
      <c r="A11" s="15" t="inlineStr">
        <is>
          <t>source_flag</t>
        </is>
      </c>
      <c r="B11" s="15" t="inlineStr">
        <is>
          <t>string</t>
        </is>
      </c>
      <c r="C11" s="15" t="inlineStr">
        <is>
          <t>平安指标的数据来源</t>
        </is>
      </c>
      <c r="D11" s="15" t="n"/>
      <c r="E11" s="15" t="n"/>
      <c r="F11" s="15" t="n"/>
      <c r="G11" s="15" t="n"/>
    </row>
    <row r="12">
      <c r="A12" s="15" t="inlineStr">
        <is>
          <t>level_yj</t>
        </is>
      </c>
      <c r="B12" s="15" t="inlineStr">
        <is>
          <t>string</t>
        </is>
      </c>
      <c r="C12" s="15" t="inlineStr">
        <is>
          <t>信访等级（实际存储内容为去信访的信访局名称）</t>
        </is>
      </c>
      <c r="D12" s="15" t="n"/>
      <c r="E12" s="15" t="n"/>
      <c r="F12" s="15" t="n"/>
      <c r="G12" s="15" t="n"/>
    </row>
    <row r="13">
      <c r="A13" s="15" t="inlineStr">
        <is>
          <t>create_time</t>
        </is>
      </c>
      <c r="B13" s="15" t="inlineStr">
        <is>
          <t>string</t>
        </is>
      </c>
      <c r="C13" s="15" t="inlineStr">
        <is>
          <t>创建时间</t>
        </is>
      </c>
      <c r="D13" s="15" t="n"/>
      <c r="E13" s="15" t="n"/>
      <c r="F13" s="15" t="n"/>
      <c r="G13" s="15" t="n"/>
    </row>
    <row r="14">
      <c r="A14" s="15" t="inlineStr">
        <is>
          <t>update_time</t>
        </is>
      </c>
      <c r="B14" s="15" t="inlineStr">
        <is>
          <t>string</t>
        </is>
      </c>
      <c r="C14" s="15" t="inlineStr">
        <is>
          <t>更新时间</t>
        </is>
      </c>
      <c r="D14" s="15" t="n"/>
      <c r="E14" s="15" t="n"/>
      <c r="F14" s="15" t="n"/>
      <c r="G14" s="15" t="n"/>
    </row>
  </sheetData>
  <mergeCells count="1">
    <mergeCell ref="C1:G2"/>
  </mergeCells>
  <pageMargins bottom="1" footer="0.5" header="0.5" left="0.75" right="0.75" top="1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dm_streets_data_permission_dd_f</t>
        </is>
      </c>
      <c r="C1" s="25" t="n"/>
      <c r="D1" s="15" t="n"/>
      <c r="E1" s="15" t="n"/>
      <c r="F1" s="15" t="n"/>
      <c r="G1" s="15" t="n"/>
      <c r="H1" s="16">
        <f>HYPERLINK("#'目录'!E180", "返回")</f>
        <v/>
      </c>
    </row>
    <row customHeight="1" ht="16.5" r="2" s="17">
      <c r="A2" s="23" t="inlineStr">
        <is>
          <t>模型描述</t>
        </is>
      </c>
      <c r="B2" s="24" t="inlineStr">
        <is>
          <t>镇街数据权限表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事件主键（唯一主键，新数据源命名方式：数据源名称拼音首字母大写_业务库id）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事件编号（业务库id）</t>
        </is>
      </c>
      <c r="D5" s="15" t="n"/>
      <c r="E5" s="15" t="n"/>
      <c r="F5" s="15" t="n"/>
      <c r="G5" s="15" t="n"/>
    </row>
    <row r="6">
      <c r="A6" s="15" t="inlineStr">
        <is>
          <t>street_code</t>
        </is>
      </c>
      <c r="B6" s="15" t="inlineStr">
        <is>
          <t>string</t>
        </is>
      </c>
      <c r="C6" s="15" t="inlineStr">
        <is>
          <t>镇街code</t>
        </is>
      </c>
      <c r="D6" s="15" t="n"/>
      <c r="E6" s="15" t="n"/>
      <c r="F6" s="15" t="n"/>
      <c r="G6" s="15" t="n"/>
    </row>
    <row r="7">
      <c r="A7" s="15" t="inlineStr">
        <is>
          <t>street_name</t>
        </is>
      </c>
      <c r="B7" s="15" t="inlineStr">
        <is>
          <t>string</t>
        </is>
      </c>
      <c r="C7" s="15" t="inlineStr">
        <is>
          <t>镇街name</t>
        </is>
      </c>
      <c r="D7" s="15" t="n"/>
      <c r="E7" s="15" t="n"/>
      <c r="F7" s="15" t="n"/>
      <c r="G7" s="15" t="n"/>
    </row>
    <row r="8">
      <c r="A8" s="15" t="inlineStr">
        <is>
          <t>street_name_aggregation</t>
        </is>
      </c>
      <c r="B8" s="15" t="inlineStr">
        <is>
          <t>string</t>
        </is>
      </c>
      <c r="C8" s="15" t="inlineStr">
        <is>
          <t>聚合一起的镇街 逗号进行分割</t>
        </is>
      </c>
      <c r="D8" s="15" t="n"/>
      <c r="E8" s="15" t="n"/>
      <c r="F8" s="15" t="n"/>
      <c r="G8" s="15" t="n"/>
    </row>
    <row r="9">
      <c r="A9" s="15" t="inlineStr">
        <is>
          <t>create_time</t>
        </is>
      </c>
      <c r="B9" s="15" t="inlineStr">
        <is>
          <t>string</t>
        </is>
      </c>
      <c r="C9" s="15" t="inlineStr">
        <is>
          <t>创建时间</t>
        </is>
      </c>
      <c r="D9" s="15" t="n"/>
      <c r="E9" s="15" t="n"/>
      <c r="F9" s="15" t="n"/>
      <c r="G9" s="15" t="n"/>
    </row>
    <row r="10">
      <c r="A10" s="15" t="inlineStr">
        <is>
          <t>last_upd_time</t>
        </is>
      </c>
      <c r="B10" s="15" t="inlineStr">
        <is>
          <t>string</t>
        </is>
      </c>
      <c r="C10" s="15" t="inlineStr">
        <is>
          <t>最后修改时间</t>
        </is>
      </c>
      <c r="D10" s="15" t="n"/>
      <c r="E10" s="15" t="n"/>
      <c r="F10" s="15" t="n"/>
      <c r="G10" s="15" t="n"/>
    </row>
  </sheetData>
  <mergeCells count="1">
    <mergeCell ref="C1:G2"/>
  </mergeCells>
  <pageMargins bottom="1" footer="0.5" header="0.5" left="0.75" right="0.75" top="1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dm_two_problem_visits_yy_f</t>
        </is>
      </c>
      <c r="C1" s="25" t="n"/>
      <c r="D1" s="15" t="n"/>
      <c r="E1" s="15" t="n"/>
      <c r="F1" s="15" t="n"/>
      <c r="G1" s="15" t="n"/>
      <c r="H1" s="16">
        <f>HYPERLINK("#'目录'!E181", "返回")</f>
        <v/>
      </c>
    </row>
    <row customHeight="1" ht="16.5" r="2" s="17">
      <c r="A2" s="23" t="inlineStr">
        <is>
          <t>模型描述</t>
        </is>
      </c>
      <c r="B2" s="24" t="inlineStr">
        <is>
          <t>两问大走访dm表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event_id</t>
        </is>
      </c>
      <c r="B4" s="15" t="inlineStr">
        <is>
          <t>string</t>
        </is>
      </c>
      <c r="C4" s="15" t="inlineStr">
        <is>
          <t>事件ID</t>
        </is>
      </c>
      <c r="D4" s="15" t="n"/>
      <c r="E4" s="15" t="n"/>
      <c r="F4" s="15" t="n"/>
      <c r="G4" s="15" t="n"/>
    </row>
    <row r="5">
      <c r="A5" s="15" t="inlineStr">
        <is>
          <t>streets</t>
        </is>
      </c>
      <c r="B5" s="15" t="inlineStr">
        <is>
          <t>string</t>
        </is>
      </c>
      <c r="C5" s="15" t="inlineStr">
        <is>
          <t>镇街</t>
        </is>
      </c>
      <c r="D5" s="15" t="n"/>
      <c r="E5" s="15" t="n"/>
      <c r="F5" s="15" t="n"/>
      <c r="G5" s="15" t="n"/>
    </row>
    <row r="6">
      <c r="A6" s="15" t="inlineStr">
        <is>
          <t>village</t>
        </is>
      </c>
      <c r="B6" s="15" t="inlineStr">
        <is>
          <t>string</t>
        </is>
      </c>
      <c r="C6" s="15" t="inlineStr">
        <is>
          <t>村社</t>
        </is>
      </c>
      <c r="D6" s="15" t="n"/>
      <c r="E6" s="15" t="n"/>
      <c r="F6" s="15" t="n"/>
      <c r="G6" s="15" t="n"/>
    </row>
    <row r="7">
      <c r="A7" s="15" t="inlineStr">
        <is>
          <t>webmaster_number</t>
        </is>
      </c>
      <c r="B7" s="15" t="inlineStr">
        <is>
          <t>string</t>
        </is>
      </c>
      <c r="C7" s="15" t="inlineStr">
        <is>
          <t>网格员编号</t>
        </is>
      </c>
      <c r="D7" s="15" t="n"/>
      <c r="E7" s="15" t="n"/>
      <c r="F7" s="15" t="n"/>
      <c r="G7" s="15" t="n"/>
    </row>
    <row r="8">
      <c r="A8" s="15" t="inlineStr">
        <is>
          <t>webmaster_name</t>
        </is>
      </c>
      <c r="B8" s="15" t="inlineStr">
        <is>
          <t>string</t>
        </is>
      </c>
      <c r="C8" s="15" t="inlineStr">
        <is>
          <t>走访人</t>
        </is>
      </c>
      <c r="D8" s="15" t="n"/>
      <c r="E8" s="15" t="n"/>
      <c r="F8" s="15" t="n"/>
      <c r="G8" s="15" t="n"/>
    </row>
    <row r="9">
      <c r="A9" s="15" t="inlineStr">
        <is>
          <t>webmaster_type</t>
        </is>
      </c>
      <c r="B9" s="15" t="inlineStr">
        <is>
          <t>string</t>
        </is>
      </c>
      <c r="C9" s="15" t="inlineStr">
        <is>
          <t>人员类型 都是党员</t>
        </is>
      </c>
      <c r="D9" s="15" t="n"/>
      <c r="E9" s="15" t="n"/>
      <c r="F9" s="15" t="n"/>
      <c r="G9" s="15" t="n"/>
    </row>
    <row r="10">
      <c r="A10" s="15" t="inlineStr">
        <is>
          <t>part_telephone</t>
        </is>
      </c>
      <c r="B10" s="15" t="inlineStr">
        <is>
          <t>string</t>
        </is>
      </c>
      <c r="C10" s="15" t="inlineStr">
        <is>
          <t>党员电话</t>
        </is>
      </c>
      <c r="D10" s="15" t="n"/>
      <c r="E10" s="15" t="n"/>
      <c r="F10" s="15" t="n"/>
      <c r="G10" s="15" t="n"/>
    </row>
    <row r="11">
      <c r="A11" s="15" t="inlineStr">
        <is>
          <t>mass_telephone</t>
        </is>
      </c>
      <c r="B11" s="15" t="inlineStr">
        <is>
          <t>string</t>
        </is>
      </c>
      <c r="C11" s="15" t="inlineStr">
        <is>
          <t>群众电话</t>
        </is>
      </c>
      <c r="D11" s="15" t="n"/>
      <c r="E11" s="15" t="n"/>
      <c r="F11" s="15" t="n"/>
      <c r="G11" s="15" t="n"/>
    </row>
    <row r="12">
      <c r="A12" s="15" t="inlineStr">
        <is>
          <t>visit_time</t>
        </is>
      </c>
      <c r="B12" s="15" t="inlineStr">
        <is>
          <t>string</t>
        </is>
      </c>
      <c r="C12" s="15" t="inlineStr">
        <is>
          <t>走访时间</t>
        </is>
      </c>
      <c r="D12" s="15" t="n"/>
      <c r="E12" s="15" t="n"/>
      <c r="F12" s="15" t="n"/>
      <c r="G12" s="15" t="n"/>
    </row>
    <row r="13">
      <c r="A13" s="15" t="inlineStr">
        <is>
          <t>visit_obj_name</t>
        </is>
      </c>
      <c r="B13" s="15" t="inlineStr">
        <is>
          <t>string</t>
        </is>
      </c>
      <c r="C13" s="15" t="inlineStr">
        <is>
          <t>走访对象名称</t>
        </is>
      </c>
      <c r="D13" s="15" t="n"/>
      <c r="E13" s="15" t="n"/>
      <c r="F13" s="15" t="n"/>
      <c r="G13" s="15" t="n"/>
    </row>
    <row r="14">
      <c r="A14" s="15" t="inlineStr">
        <is>
          <t>visit_obj_type</t>
        </is>
      </c>
      <c r="B14" s="15" t="inlineStr">
        <is>
          <t>string</t>
        </is>
      </c>
      <c r="C14" s="15" t="inlineStr">
        <is>
          <t>走访对象类型</t>
        </is>
      </c>
      <c r="D14" s="15" t="n"/>
      <c r="E14" s="15" t="n"/>
      <c r="F14" s="15" t="n"/>
      <c r="G14" s="15" t="n"/>
    </row>
    <row r="15">
      <c r="A15" s="15" t="inlineStr">
        <is>
          <t>unified_credit_code</t>
        </is>
      </c>
      <c r="B15" s="15" t="inlineStr">
        <is>
          <t>string</t>
        </is>
      </c>
      <c r="C15" s="15" t="inlineStr">
        <is>
          <t>统一信用代码</t>
        </is>
      </c>
      <c r="D15" s="15" t="n"/>
      <c r="E15" s="15" t="n"/>
      <c r="F15" s="15" t="n"/>
      <c r="G15" s="15" t="n"/>
    </row>
    <row r="16">
      <c r="A16" s="15" t="inlineStr">
        <is>
          <t>problem_type</t>
        </is>
      </c>
      <c r="B16" s="15" t="inlineStr">
        <is>
          <t>string</t>
        </is>
      </c>
      <c r="C16" s="15" t="inlineStr">
        <is>
          <t>问题类型</t>
        </is>
      </c>
      <c r="D16" s="15" t="n"/>
      <c r="E16" s="15" t="n"/>
      <c r="F16" s="15" t="n"/>
      <c r="G16" s="15" t="n"/>
    </row>
    <row r="17">
      <c r="A17" s="15" t="inlineStr">
        <is>
          <t>problem_description</t>
        </is>
      </c>
      <c r="B17" s="15" t="inlineStr">
        <is>
          <t>string</t>
        </is>
      </c>
      <c r="C17" s="15" t="inlineStr">
        <is>
          <t>问题描述</t>
        </is>
      </c>
      <c r="D17" s="15" t="n"/>
      <c r="E17" s="15" t="n"/>
      <c r="F17" s="15" t="n"/>
      <c r="G17" s="15" t="n"/>
    </row>
    <row r="18">
      <c r="A18" s="15" t="inlineStr">
        <is>
          <t>disposal_results</t>
        </is>
      </c>
      <c r="B18" s="15" t="inlineStr">
        <is>
          <t>string</t>
        </is>
      </c>
      <c r="C18" s="15" t="inlineStr">
        <is>
          <t>处置结果(已结案、进行中等等)</t>
        </is>
      </c>
      <c r="D18" s="15" t="n"/>
      <c r="E18" s="15" t="n"/>
      <c r="F18" s="15" t="n"/>
      <c r="G18" s="15" t="n"/>
    </row>
    <row r="19">
      <c r="A19" s="15" t="inlineStr">
        <is>
          <t>disposal_description</t>
        </is>
      </c>
      <c r="B19" s="15" t="inlineStr">
        <is>
          <t>string</t>
        </is>
      </c>
      <c r="C19" s="15" t="inlineStr">
        <is>
          <t>处置结果描述</t>
        </is>
      </c>
      <c r="D19" s="15" t="n"/>
      <c r="E19" s="15" t="n"/>
      <c r="F19" s="15" t="n"/>
      <c r="G19" s="15" t="n"/>
    </row>
    <row r="20">
      <c r="A20" s="15" t="inlineStr">
        <is>
          <t>event_status_map</t>
        </is>
      </c>
      <c r="B20" s="15" t="inlineStr">
        <is>
          <t>string</t>
        </is>
      </c>
      <c r="C20" s="15" t="inlineStr">
        <is>
          <t>事件状态映射</t>
        </is>
      </c>
      <c r="D20" s="15" t="n"/>
      <c r="E20" s="15" t="n"/>
      <c r="F20" s="15" t="n"/>
      <c r="G20" s="15" t="n"/>
    </row>
    <row r="21">
      <c r="A21" s="15" t="inlineStr">
        <is>
          <t>create_time</t>
        </is>
      </c>
      <c r="B21" s="15" t="inlineStr">
        <is>
          <t>string</t>
        </is>
      </c>
      <c r="C21" s="15" t="inlineStr">
        <is>
          <t>创建时间(yyyy-mm-dd hh:mm:ss)</t>
        </is>
      </c>
      <c r="D21" s="15" t="n"/>
      <c r="E21" s="15" t="n"/>
      <c r="F21" s="15" t="n"/>
      <c r="G21" s="15" t="n"/>
    </row>
    <row r="22">
      <c r="A22" s="15" t="inlineStr">
        <is>
          <t>last_upd_time</t>
        </is>
      </c>
      <c r="B22" s="15" t="inlineStr">
        <is>
          <t>string</t>
        </is>
      </c>
      <c r="C22" s="15" t="inlineStr">
        <is>
          <t>修改时间(yyyy-mm-dd hh:mm:ss)</t>
        </is>
      </c>
      <c r="D22" s="15" t="n"/>
      <c r="E22" s="15" t="n"/>
      <c r="F22" s="15" t="n"/>
      <c r="G22" s="15" t="n"/>
    </row>
  </sheetData>
  <mergeCells count="1">
    <mergeCell ref="C1:G2"/>
  </mergeCells>
  <pageMargins bottom="1" footer="0.5" header="0.5" left="0.75" right="0.75" top="1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dm_village_portrait_f</t>
        </is>
      </c>
      <c r="C1" s="25" t="n"/>
      <c r="D1" s="15" t="n"/>
      <c r="E1" s="15" t="n"/>
      <c r="F1" s="15" t="n"/>
      <c r="G1" s="15" t="n"/>
      <c r="H1" s="16">
        <f>HYPERLINK("#'目录'!E182", "返回")</f>
        <v/>
      </c>
    </row>
    <row customHeight="1" ht="16.5" r="2" s="17">
      <c r="A2" s="23" t="inlineStr">
        <is>
          <t>模型描述</t>
        </is>
      </c>
      <c r="B2" s="24" t="inlineStr">
        <is>
          <t>村社dm表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secretary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streets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village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party_cnt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village_area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arable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people_cnt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residence_cnt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rental_house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overseas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create_time</t>
        </is>
      </c>
      <c r="B14" s="15" t="inlineStr">
        <is>
          <t>timestamp</t>
        </is>
      </c>
      <c r="C14" s="15" t="n"/>
      <c r="D14" s="15" t="n"/>
      <c r="E14" s="15" t="n"/>
      <c r="F14" s="15" t="n"/>
      <c r="G14" s="15" t="n"/>
    </row>
  </sheetData>
  <mergeCells count="1">
    <mergeCell ref="C1:G2"/>
  </mergeCells>
  <pageMargins bottom="1" footer="0.5" header="0.5" left="0.75" right="0.75" top="1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dm_warning_indication_system_result_yy_i</t>
        </is>
      </c>
      <c r="C1" s="25" t="n"/>
      <c r="D1" s="15" t="n"/>
      <c r="E1" s="15" t="n"/>
      <c r="F1" s="15" t="n"/>
      <c r="G1" s="15" t="n"/>
      <c r="H1" s="16">
        <f>HYPERLINK("#'目录'!E183", "返回")</f>
        <v/>
      </c>
    </row>
    <row customHeight="1" ht="16.5" r="2" s="17">
      <c r="A2" s="23" t="inlineStr">
        <is>
          <t>模型描述</t>
        </is>
      </c>
      <c r="B2" s="24" t="inlineStr">
        <is>
          <t>事中预警指征体系结果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 dws_work_order_info_all_dd_f表的id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</t>
        </is>
      </c>
      <c r="D5" s="15" t="n"/>
      <c r="E5" s="15" t="n"/>
      <c r="F5" s="15" t="n"/>
      <c r="G5" s="15" t="n"/>
    </row>
    <row r="6">
      <c r="A6" s="15" t="inlineStr">
        <is>
          <t>event_source</t>
        </is>
      </c>
      <c r="B6" s="15" t="inlineStr">
        <is>
          <t>string</t>
        </is>
      </c>
      <c r="C6" s="15" t="inlineStr">
        <is>
          <t>事件来源 dws_work_order_info_all_dd_f表的event_source</t>
        </is>
      </c>
      <c r="D6" s="15" t="n"/>
      <c r="E6" s="15" t="n"/>
      <c r="F6" s="15" t="n"/>
      <c r="G6" s="15" t="n"/>
    </row>
    <row r="7">
      <c r="A7" s="15" t="inlineStr">
        <is>
          <t>data_source</t>
        </is>
      </c>
      <c r="B7" s="15" t="inlineStr">
        <is>
          <t>string</t>
        </is>
      </c>
      <c r="C7" s="15" t="inlineStr">
        <is>
          <t>数据类型（信访网电）</t>
        </is>
      </c>
      <c r="D7" s="15" t="n"/>
      <c r="E7" s="15" t="n"/>
      <c r="F7" s="15" t="n"/>
      <c r="G7" s="15" t="n"/>
    </row>
    <row r="8">
      <c r="A8" s="15" t="inlineStr">
        <is>
          <t>caller_id</t>
        </is>
      </c>
      <c r="B8" s="15" t="inlineStr">
        <is>
          <t>string</t>
        </is>
      </c>
      <c r="C8" s="15" t="inlineStr">
        <is>
          <t>信访人id</t>
        </is>
      </c>
      <c r="D8" s="15" t="n"/>
      <c r="E8" s="15" t="n"/>
      <c r="F8" s="15" t="n"/>
      <c r="G8" s="15" t="n"/>
    </row>
    <row r="9">
      <c r="A9" s="15" t="inlineStr">
        <is>
          <t>caller_number</t>
        </is>
      </c>
      <c r="B9" s="15" t="inlineStr">
        <is>
          <t>string</t>
        </is>
      </c>
      <c r="C9" s="15" t="inlineStr">
        <is>
          <t>来电号码</t>
        </is>
      </c>
      <c r="D9" s="15" t="n"/>
      <c r="E9" s="15" t="n"/>
      <c r="F9" s="15" t="n"/>
      <c r="G9" s="15" t="n"/>
    </row>
    <row r="10">
      <c r="A10" s="15" t="inlineStr">
        <is>
          <t>reporting_time</t>
        </is>
      </c>
      <c r="B10" s="15" t="inlineStr">
        <is>
          <t>string</t>
        </is>
      </c>
      <c r="C10" s="15" t="inlineStr">
        <is>
          <t>上报时间</t>
        </is>
      </c>
      <c r="D10" s="15" t="n"/>
      <c r="E10" s="15" t="n"/>
      <c r="F10" s="15" t="n"/>
      <c r="G10" s="15" t="n"/>
    </row>
    <row r="11">
      <c r="A11" s="15" t="inlineStr">
        <is>
          <t>phone</t>
        </is>
      </c>
      <c r="B11" s="15" t="inlineStr">
        <is>
          <t>string</t>
        </is>
      </c>
      <c r="C11" s="15" t="inlineStr">
        <is>
          <t>根据信访人信息表关联得到的手机号码</t>
        </is>
      </c>
      <c r="D11" s="15" t="n"/>
      <c r="E11" s="15" t="n"/>
      <c r="F11" s="15" t="n"/>
      <c r="G11" s="15" t="n"/>
    </row>
    <row r="12">
      <c r="A12" s="15" t="inlineStr">
        <is>
          <t>name</t>
        </is>
      </c>
      <c r="B12" s="15" t="inlineStr">
        <is>
          <t>string</t>
        </is>
      </c>
      <c r="C12" s="15" t="inlineStr">
        <is>
          <t>根据信访人信息表关联得到的姓名</t>
        </is>
      </c>
      <c r="D12" s="15" t="n"/>
      <c r="E12" s="15" t="n"/>
      <c r="F12" s="15" t="n"/>
      <c r="G12" s="15" t="n"/>
    </row>
    <row r="13">
      <c r="A13" s="15" t="inlineStr">
        <is>
          <t>idcard_no</t>
        </is>
      </c>
      <c r="B13" s="15" t="inlineStr">
        <is>
          <t>string</t>
        </is>
      </c>
      <c r="C13" s="15" t="inlineStr">
        <is>
          <t>根据信访人信息表关联得到的身份证号</t>
        </is>
      </c>
      <c r="D13" s="15" t="n"/>
      <c r="E13" s="15" t="n"/>
      <c r="F13" s="15" t="n"/>
      <c r="G13" s="15" t="n"/>
    </row>
    <row r="14">
      <c r="A14" s="15" t="inlineStr">
        <is>
          <t>description</t>
        </is>
      </c>
      <c r="B14" s="15" t="inlineStr">
        <is>
          <t>string</t>
        </is>
      </c>
      <c r="C14" s="15" t="inlineStr">
        <is>
          <t>事件描述</t>
        </is>
      </c>
      <c r="D14" s="15" t="n"/>
      <c r="E14" s="15" t="n"/>
      <c r="F14" s="15" t="n"/>
      <c r="G14" s="15" t="n"/>
    </row>
    <row r="15">
      <c r="A15" s="15" t="inlineStr">
        <is>
          <t>need_identify_description</t>
        </is>
      </c>
      <c r="B15" s="15" t="inlineStr">
        <is>
          <t>string</t>
        </is>
      </c>
      <c r="C15" s="15" t="inlineStr">
        <is>
          <t>需要识别的事件描述 去掉了处理结果：或 答复内容：之后的内容 生成需要识别的事件描述</t>
        </is>
      </c>
      <c r="D15" s="15" t="n"/>
      <c r="E15" s="15" t="n"/>
      <c r="F15" s="15" t="n"/>
      <c r="G15" s="15" t="n"/>
    </row>
    <row r="16">
      <c r="A16" s="15" t="inlineStr">
        <is>
          <t>hand_over_num</t>
        </is>
      </c>
      <c r="B16" s="15" t="inlineStr">
        <is>
          <t>string</t>
        </is>
      </c>
      <c r="C16" s="15" t="inlineStr">
        <is>
          <t>交督办次数</t>
        </is>
      </c>
      <c r="D16" s="15" t="n"/>
      <c r="E16" s="15" t="n"/>
      <c r="F16" s="15" t="n"/>
      <c r="G16" s="15" t="n"/>
    </row>
    <row r="17">
      <c r="A17" s="15" t="inlineStr">
        <is>
          <t>letter_and_net_turn_visit</t>
        </is>
      </c>
      <c r="B17" s="15" t="inlineStr">
        <is>
          <t>string</t>
        </is>
      </c>
      <c r="C17" s="15" t="inlineStr">
        <is>
          <t>信网专访</t>
        </is>
      </c>
      <c r="D17" s="15" t="n"/>
      <c r="E17" s="15" t="n"/>
      <c r="F17" s="15" t="n"/>
      <c r="G17" s="15" t="n"/>
    </row>
    <row r="18">
      <c r="A18" s="15" t="inlineStr">
        <is>
          <t>special_old_tag</t>
        </is>
      </c>
      <c r="B18" s="15" t="inlineStr">
        <is>
          <t>string</t>
        </is>
      </c>
      <c r="C18" s="15" t="inlineStr">
        <is>
          <t>信访老户标记</t>
        </is>
      </c>
      <c r="D18" s="15" t="n"/>
      <c r="E18" s="15" t="n"/>
      <c r="F18" s="15" t="n"/>
      <c r="G18" s="15" t="n"/>
    </row>
    <row r="19">
      <c r="A19" s="15" t="inlineStr">
        <is>
          <t>key_person_tag</t>
        </is>
      </c>
      <c r="B19" s="15" t="inlineStr">
        <is>
          <t>string</t>
        </is>
      </c>
      <c r="C19" s="15" t="inlineStr">
        <is>
          <t>重点人标记</t>
        </is>
      </c>
      <c r="D19" s="15" t="n"/>
      <c r="E19" s="15" t="n"/>
      <c r="F19" s="15" t="n"/>
      <c r="G19" s="15" t="n"/>
    </row>
    <row r="20">
      <c r="A20" s="15" t="inlineStr">
        <is>
          <t>person_type</t>
        </is>
      </c>
      <c r="B20" s="15" t="inlineStr">
        <is>
          <t>string</t>
        </is>
      </c>
      <c r="C20" s="15" t="inlineStr">
        <is>
          <t>哪类重点人</t>
        </is>
      </c>
      <c r="D20" s="15" t="n"/>
      <c r="E20" s="15" t="n"/>
      <c r="F20" s="15" t="n"/>
      <c r="G20" s="15" t="n"/>
    </row>
    <row r="21">
      <c r="A21" s="15" t="inlineStr">
        <is>
          <t>news_media_tag</t>
        </is>
      </c>
      <c r="B21" s="15" t="inlineStr">
        <is>
          <t>string</t>
        </is>
      </c>
      <c r="C21" s="15" t="inlineStr">
        <is>
          <t>新闻媒体标记</t>
        </is>
      </c>
      <c r="D21" s="15" t="n"/>
      <c r="E21" s="15" t="n"/>
      <c r="F21" s="15" t="n"/>
      <c r="G21" s="15" t="n"/>
    </row>
    <row r="22">
      <c r="A22" s="15" t="inlineStr">
        <is>
          <t>special_identity_personnel_tag</t>
        </is>
      </c>
      <c r="B22" s="15" t="inlineStr">
        <is>
          <t>string</t>
        </is>
      </c>
      <c r="C22" s="15" t="inlineStr">
        <is>
          <t>特殊身份人员标记</t>
        </is>
      </c>
      <c r="D22" s="15" t="n"/>
      <c r="E22" s="15" t="n"/>
      <c r="F22" s="15" t="n"/>
      <c r="G22" s="15" t="n"/>
    </row>
    <row r="23">
      <c r="A23" s="15" t="inlineStr">
        <is>
          <t>special_group_tag</t>
        </is>
      </c>
      <c r="B23" s="15" t="inlineStr">
        <is>
          <t>string</t>
        </is>
      </c>
      <c r="C23" s="15" t="inlineStr">
        <is>
          <t>特殊群体关键字标记</t>
        </is>
      </c>
      <c r="D23" s="15" t="n"/>
      <c r="E23" s="15" t="n"/>
      <c r="F23" s="15" t="n"/>
      <c r="G23" s="15" t="n"/>
    </row>
    <row r="24">
      <c r="A24" s="15" t="inlineStr">
        <is>
          <t>professional_dummy_marking_tag</t>
        </is>
      </c>
      <c r="B24" s="15" t="inlineStr">
        <is>
          <t>string</t>
        </is>
      </c>
      <c r="C24" s="15" t="inlineStr">
        <is>
          <t>职业打假人标记</t>
        </is>
      </c>
      <c r="D24" s="15" t="n"/>
      <c r="E24" s="15" t="n"/>
      <c r="F24" s="15" t="n"/>
      <c r="G24" s="15" t="n"/>
    </row>
    <row r="25">
      <c r="A25" s="15" t="inlineStr">
        <is>
          <t>serious_breach_tag</t>
        </is>
      </c>
      <c r="B25" s="15" t="inlineStr">
        <is>
          <t>string</t>
        </is>
      </c>
      <c r="C25" s="15" t="inlineStr">
        <is>
          <t>严重失信人员标记</t>
        </is>
      </c>
      <c r="D25" s="15" t="n"/>
      <c r="E25" s="15" t="n"/>
      <c r="F25" s="15" t="n"/>
      <c r="G25" s="15" t="n"/>
    </row>
    <row r="26">
      <c r="A26" s="15" t="inlineStr">
        <is>
          <t>threaten_1_tag</t>
        </is>
      </c>
      <c r="B26" s="15" t="inlineStr">
        <is>
          <t>string</t>
        </is>
      </c>
      <c r="C26" s="15" t="inlineStr">
        <is>
          <t>扬言1标记</t>
        </is>
      </c>
      <c r="D26" s="15" t="n"/>
      <c r="E26" s="15" t="n"/>
      <c r="F26" s="15" t="n"/>
      <c r="G26" s="15" t="n"/>
    </row>
    <row r="27">
      <c r="A27" s="15" t="inlineStr">
        <is>
          <t>threaten_2_tag</t>
        </is>
      </c>
      <c r="B27" s="15" t="inlineStr">
        <is>
          <t>string</t>
        </is>
      </c>
      <c r="C27" s="15" t="inlineStr">
        <is>
          <t>扬言2标记</t>
        </is>
      </c>
      <c r="D27" s="15" t="n"/>
      <c r="E27" s="15" t="n"/>
      <c r="F27" s="15" t="n"/>
      <c r="G27" s="15" t="n"/>
    </row>
    <row r="28">
      <c r="A28" s="15" t="inlineStr">
        <is>
          <t>threaten_3_tag</t>
        </is>
      </c>
      <c r="B28" s="15" t="inlineStr">
        <is>
          <t>string</t>
        </is>
      </c>
      <c r="C28" s="15" t="inlineStr">
        <is>
          <t>扬言3标记</t>
        </is>
      </c>
      <c r="D28" s="15" t="n"/>
      <c r="E28" s="15" t="n"/>
      <c r="F28" s="15" t="n"/>
      <c r="G28" s="15" t="n"/>
    </row>
    <row r="29">
      <c r="A29" s="15" t="inlineStr">
        <is>
          <t>threaten_4_tag</t>
        </is>
      </c>
      <c r="B29" s="15" t="inlineStr">
        <is>
          <t>string</t>
        </is>
      </c>
      <c r="C29" s="15" t="inlineStr">
        <is>
          <t>扬言4标记</t>
        </is>
      </c>
      <c r="D29" s="15" t="n"/>
      <c r="E29" s="15" t="n"/>
      <c r="F29" s="15" t="n"/>
      <c r="G29" s="15" t="n"/>
    </row>
    <row r="30">
      <c r="A30" s="15" t="inlineStr">
        <is>
          <t>threaten_5_tag</t>
        </is>
      </c>
      <c r="B30" s="15" t="inlineStr">
        <is>
          <t>string</t>
        </is>
      </c>
      <c r="C30" s="15" t="inlineStr">
        <is>
          <t>扬言5标记</t>
        </is>
      </c>
      <c r="D30" s="15" t="n"/>
      <c r="E30" s="15" t="n"/>
      <c r="F30" s="15" t="n"/>
      <c r="G30" s="15" t="n"/>
    </row>
    <row r="31">
      <c r="A31" s="15" t="inlineStr">
        <is>
          <t>letters_large_tag</t>
        </is>
      </c>
      <c r="B31" s="15" t="inlineStr">
        <is>
          <t>string</t>
        </is>
      </c>
      <c r="C31" s="15" t="inlineStr">
        <is>
          <t>信访大户标记</t>
        </is>
      </c>
      <c r="D31" s="15" t="n"/>
      <c r="E31" s="15" t="n"/>
      <c r="F31" s="15" t="n"/>
      <c r="G31" s="15" t="n"/>
    </row>
    <row r="32">
      <c r="A32" s="15" t="inlineStr">
        <is>
          <t>create_time</t>
        </is>
      </c>
      <c r="B32" s="15" t="inlineStr">
        <is>
          <t>string</t>
        </is>
      </c>
      <c r="C32" s="15" t="inlineStr">
        <is>
          <t>创建时间</t>
        </is>
      </c>
      <c r="D32" s="15" t="n"/>
      <c r="E32" s="15" t="n"/>
      <c r="F32" s="15" t="n"/>
      <c r="G32" s="15" t="n"/>
    </row>
    <row r="33">
      <c r="A33" s="15" t="inlineStr">
        <is>
          <t>last_upd_time</t>
        </is>
      </c>
      <c r="B33" s="15" t="inlineStr">
        <is>
          <t>string</t>
        </is>
      </c>
      <c r="C33" s="15" t="inlineStr">
        <is>
          <t>修改时间</t>
        </is>
      </c>
      <c r="D33" s="15" t="n"/>
      <c r="E33" s="15" t="n"/>
      <c r="F33" s="15" t="n"/>
      <c r="G33" s="15" t="n"/>
    </row>
  </sheetData>
  <mergeCells count="1">
    <mergeCell ref="C1:G2"/>
  </mergeCells>
  <pageMargins bottom="1" footer="0.5" header="0.5" left="0.75" right="0.75" top="1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dm_work_order_info_dd_i</t>
        </is>
      </c>
      <c r="C1" s="25" t="n"/>
      <c r="D1" s="15" t="n"/>
      <c r="E1" s="15" t="n"/>
      <c r="F1" s="15" t="n"/>
      <c r="G1" s="15" t="n"/>
      <c r="H1" s="16">
        <f>HYPERLINK("#'目录'!E184", "返回")</f>
        <v/>
      </c>
    </row>
    <row customHeight="1" ht="16.5" r="2" s="17">
      <c r="A2" s="23" t="inlineStr">
        <is>
          <t>模型描述</t>
        </is>
      </c>
      <c r="B2" s="24" t="inlineStr">
        <is>
          <t>总事件详情表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事件主键（唯一主键，新数据源命名方式：数据源名称拼音首字母大写_业务库id）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事件编号（业务库id）</t>
        </is>
      </c>
      <c r="D5" s="15" t="n"/>
      <c r="E5" s="15" t="n"/>
      <c r="F5" s="15" t="n"/>
      <c r="G5" s="15" t="n"/>
    </row>
    <row r="6">
      <c r="A6" s="15" t="inlineStr">
        <is>
          <t>is_satisfy</t>
        </is>
      </c>
      <c r="B6" s="15" t="inlineStr">
        <is>
          <t>string</t>
        </is>
      </c>
      <c r="C6" s="15" t="inlineStr">
        <is>
          <t>是否满意，1是满意，0是不满意（空字符串统一处理为null）</t>
        </is>
      </c>
      <c r="D6" s="15" t="n"/>
      <c r="E6" s="15" t="n"/>
      <c r="F6" s="15" t="n"/>
      <c r="G6" s="15" t="n"/>
    </row>
    <row r="7">
      <c r="A7" s="15" t="inlineStr">
        <is>
          <t>is_satisfy_content</t>
        </is>
      </c>
      <c r="B7" s="15" t="inlineStr">
        <is>
          <t>string</t>
        </is>
      </c>
      <c r="C7" s="15" t="inlineStr">
        <is>
          <t>回访内容（空字符串统一处理为null）</t>
        </is>
      </c>
      <c r="D7" s="15" t="n"/>
      <c r="E7" s="15" t="n"/>
      <c r="F7" s="15" t="n"/>
      <c r="G7" s="15" t="n"/>
    </row>
    <row r="8">
      <c r="A8" s="15" t="inlineStr">
        <is>
          <t>reporting_time</t>
        </is>
      </c>
      <c r="B8" s="15" t="inlineStr">
        <is>
          <t>string</t>
        </is>
      </c>
      <c r="C8" s="15" t="inlineStr">
        <is>
          <t>上报时间（空字符串统一处理为null）</t>
        </is>
      </c>
      <c r="D8" s="15" t="n"/>
      <c r="E8" s="15" t="n"/>
      <c r="F8" s="15" t="n"/>
      <c r="G8" s="15" t="n"/>
    </row>
    <row r="9">
      <c r="A9" s="15" t="inlineStr">
        <is>
          <t>event_source</t>
        </is>
      </c>
      <c r="B9" s="15" t="inlineStr">
        <is>
          <t>string</t>
        </is>
      </c>
      <c r="C9" s="15" t="inlineStr">
        <is>
          <t>事件来源</t>
        </is>
      </c>
      <c r="D9" s="15" t="n"/>
      <c r="E9" s="15" t="n"/>
      <c r="F9" s="15" t="n"/>
      <c r="G9" s="15" t="n"/>
    </row>
    <row r="10">
      <c r="A10" s="15" t="inlineStr">
        <is>
          <t>event_type</t>
        </is>
      </c>
      <c r="B10" s="15" t="inlineStr">
        <is>
          <t>string</t>
        </is>
      </c>
      <c r="C10" s="15" t="inlineStr">
        <is>
          <t>事件类型（空值统一处理为 空字符串）（若非96150数据，则需提供其填值方式）</t>
        </is>
      </c>
      <c r="D10" s="15" t="n"/>
      <c r="E10" s="15" t="n"/>
      <c r="F10" s="15" t="n"/>
      <c r="G10" s="15" t="n"/>
    </row>
    <row r="11">
      <c r="A11" s="15" t="inlineStr">
        <is>
          <t>first_class</t>
        </is>
      </c>
      <c r="B11" s="15" t="inlineStr">
        <is>
          <t>string</t>
        </is>
      </c>
      <c r="C11" s="15" t="inlineStr">
        <is>
          <t>一级类（空值统一处理为 空字符串）（若非96150数据，则需提供其填值方式）</t>
        </is>
      </c>
      <c r="D11" s="15" t="n"/>
      <c r="E11" s="15" t="n"/>
      <c r="F11" s="15" t="n"/>
      <c r="G11" s="15" t="n"/>
    </row>
    <row r="12">
      <c r="A12" s="15" t="inlineStr">
        <is>
          <t>second_class</t>
        </is>
      </c>
      <c r="B12" s="15" t="inlineStr">
        <is>
          <t>string</t>
        </is>
      </c>
      <c r="C12" s="15" t="inlineStr">
        <is>
          <t>二级类（空值统一处理为 空字符串）（若非96150数据，则需提供其填值方式）</t>
        </is>
      </c>
      <c r="D12" s="15" t="n"/>
      <c r="E12" s="15" t="n"/>
      <c r="F12" s="15" t="n"/>
      <c r="G12" s="15" t="n"/>
    </row>
    <row r="13">
      <c r="A13" s="15" t="inlineStr">
        <is>
          <t>third_class</t>
        </is>
      </c>
      <c r="B13" s="15" t="inlineStr">
        <is>
          <t>string</t>
        </is>
      </c>
      <c r="C13" s="15" t="inlineStr">
        <is>
          <t>三级类（空值统一处理为 空字符串）（若非96150数据，则需提供其填值方式）</t>
        </is>
      </c>
      <c r="D13" s="15" t="n"/>
      <c r="E13" s="15" t="n"/>
      <c r="F13" s="15" t="n"/>
      <c r="G13" s="15" t="n"/>
    </row>
    <row r="14">
      <c r="A14" s="15" t="inlineStr">
        <is>
          <t>fourth_class</t>
        </is>
      </c>
      <c r="B14" s="15" t="inlineStr">
        <is>
          <t>string</t>
        </is>
      </c>
      <c r="C14" s="15" t="inlineStr">
        <is>
          <t>四级类（空值统一处理为 空字符串）（若非96150数据，则需提供其填值方式）</t>
        </is>
      </c>
      <c r="D14" s="15" t="n"/>
      <c r="E14" s="15" t="n"/>
      <c r="F14" s="15" t="n"/>
      <c r="G14" s="15" t="n"/>
    </row>
    <row r="15">
      <c r="A15" s="15" t="inlineStr">
        <is>
          <t>old_type_str</t>
        </is>
      </c>
      <c r="B15" s="15" t="inlineStr">
        <is>
          <t>string</t>
        </is>
      </c>
      <c r="C15" s="15" t="inlineStr">
        <is>
          <t>事件类型-一级类-二级类-三级类(映射23大类字段)</t>
        </is>
      </c>
      <c r="D15" s="15" t="n"/>
      <c r="E15" s="15" t="n"/>
      <c r="F15" s="15" t="n"/>
      <c r="G15" s="15" t="n"/>
    </row>
    <row r="16">
      <c r="A16" s="15" t="inlineStr">
        <is>
          <t>new_event_type</t>
        </is>
      </c>
      <c r="B16" s="15" t="inlineStr">
        <is>
          <t>string</t>
        </is>
      </c>
      <c r="C16" s="15" t="inlineStr">
        <is>
          <t>新的问题类型（若非96150数据，则需提供23大类映射关系）</t>
        </is>
      </c>
      <c r="D16" s="15" t="n"/>
      <c r="E16" s="15" t="n"/>
      <c r="F16" s="15" t="n"/>
      <c r="G16" s="15" t="n"/>
    </row>
    <row r="17">
      <c r="A17" s="15" t="inlineStr">
        <is>
          <t>main_class_23</t>
        </is>
      </c>
      <c r="B17" s="15" t="inlineStr">
        <is>
          <t>string</t>
        </is>
      </c>
      <c r="C17" s="15" t="inlineStr">
        <is>
          <t>社会治理23大类（若非96150数据，则需提供23大类映射关系）</t>
        </is>
      </c>
      <c r="D17" s="15" t="n"/>
      <c r="E17" s="15" t="n"/>
      <c r="F17" s="15" t="n"/>
      <c r="G17" s="15" t="n"/>
    </row>
    <row r="18">
      <c r="A18" s="15" t="inlineStr">
        <is>
          <t>risk_class</t>
        </is>
      </c>
      <c r="B18" s="15" t="inlineStr">
        <is>
          <t>string</t>
        </is>
      </c>
      <c r="C18" s="15" t="inlineStr">
        <is>
          <t>社会治理23大类子类(对应二级类)（若非96150数据，则需提供23大类映射关系）</t>
        </is>
      </c>
      <c r="D18" s="15" t="n"/>
      <c r="E18" s="15" t="n"/>
      <c r="F18" s="15" t="n"/>
      <c r="G18" s="15" t="n"/>
    </row>
    <row r="19">
      <c r="A19" s="15" t="inlineStr">
        <is>
          <t>new_third_class</t>
        </is>
      </c>
      <c r="B19" s="15" t="inlineStr">
        <is>
          <t>string</t>
        </is>
      </c>
      <c r="C19" s="15" t="inlineStr">
        <is>
          <t>新三级类（即三级类将空字符串、null处理为其他）</t>
        </is>
      </c>
      <c r="D19" s="15" t="n"/>
      <c r="E19" s="15" t="n"/>
      <c r="F19" s="15" t="n"/>
      <c r="G19" s="15" t="n"/>
    </row>
    <row r="20">
      <c r="A20" s="15" t="inlineStr">
        <is>
          <t>eventclass_earliest_create_time</t>
        </is>
      </c>
      <c r="B20" s="15" t="inlineStr">
        <is>
          <t>string</t>
        </is>
      </c>
      <c r="C20" s="15" t="inlineStr">
        <is>
          <t>事件最早出现时间（特指新三级类最早出现的时间）</t>
        </is>
      </c>
      <c r="D20" s="15" t="n"/>
      <c r="E20" s="15" t="n"/>
      <c r="F20" s="15" t="n"/>
      <c r="G20" s="15" t="n"/>
    </row>
    <row r="21">
      <c r="A21" s="15" t="inlineStr">
        <is>
          <t>description</t>
        </is>
      </c>
      <c r="B21" s="15" t="inlineStr">
        <is>
          <t>string</t>
        </is>
      </c>
      <c r="C21" s="15" t="inlineStr">
        <is>
          <t>事件描述</t>
        </is>
      </c>
      <c r="D21" s="15" t="n"/>
      <c r="E21" s="15" t="n"/>
      <c r="F21" s="15" t="n"/>
      <c r="G21" s="15" t="n"/>
    </row>
    <row r="22">
      <c r="A22" s="15" t="inlineStr">
        <is>
          <t>caller_id</t>
        </is>
      </c>
      <c r="B22" s="15" t="inlineStr">
        <is>
          <t>string</t>
        </is>
      </c>
      <c r="C22" s="15" t="inlineStr">
        <is>
          <t>来电人id（算法计算需使用，需要提供）</t>
        </is>
      </c>
      <c r="D22" s="15" t="n"/>
      <c r="E22" s="15" t="n"/>
      <c r="F22" s="15" t="n"/>
      <c r="G22" s="15" t="n"/>
    </row>
    <row r="23">
      <c r="A23" s="15" t="inlineStr">
        <is>
          <t>caller_grade</t>
        </is>
      </c>
      <c r="B23" s="15" t="inlineStr">
        <is>
          <t>string</t>
        </is>
      </c>
      <c r="C23" s="15" t="inlineStr">
        <is>
          <t>是否为特殊人群（0表示非特殊人群，1表示正向人物，2表示黑名单）</t>
        </is>
      </c>
      <c r="D23" s="15" t="n"/>
      <c r="E23" s="15" t="n"/>
      <c r="F23" s="15" t="n"/>
      <c r="G23" s="15" t="n"/>
    </row>
    <row r="24">
      <c r="A24" s="15" t="inlineStr">
        <is>
          <t>caller_number</t>
        </is>
      </c>
      <c r="B24" s="15" t="inlineStr">
        <is>
          <t>string</t>
        </is>
      </c>
      <c r="C24" s="15" t="inlineStr">
        <is>
          <t>来电号码</t>
        </is>
      </c>
      <c r="D24" s="15" t="n"/>
      <c r="E24" s="15" t="n"/>
      <c r="F24" s="15" t="n"/>
      <c r="G24" s="15" t="n"/>
    </row>
    <row r="25">
      <c r="A25" s="15" t="inlineStr">
        <is>
          <t>result</t>
        </is>
      </c>
      <c r="B25" s="15" t="inlineStr">
        <is>
          <t>string</t>
        </is>
      </c>
      <c r="C25" s="15" t="inlineStr">
        <is>
          <t>处理结果（此字段为详情描述）</t>
        </is>
      </c>
      <c r="D25" s="15" t="n"/>
      <c r="E25" s="15" t="n"/>
      <c r="F25" s="15" t="n"/>
      <c r="G25" s="15" t="n"/>
    </row>
    <row r="26">
      <c r="A26" s="15" t="inlineStr">
        <is>
          <t>department</t>
        </is>
      </c>
      <c r="B26" s="15" t="inlineStr">
        <is>
          <t>string</t>
        </is>
      </c>
      <c r="C26" s="15" t="inlineStr">
        <is>
          <t>处理部门（映射一级部门维表使用，空字符串统一处理为null）</t>
        </is>
      </c>
      <c r="D26" s="15" t="n"/>
      <c r="E26" s="15" t="n"/>
      <c r="F26" s="15" t="n"/>
      <c r="G26" s="15" t="n"/>
    </row>
    <row r="27">
      <c r="A27" s="15" t="inlineStr">
        <is>
          <t>first_class_dept_name</t>
        </is>
      </c>
      <c r="B27" s="15" t="inlineStr">
        <is>
          <t>string</t>
        </is>
      </c>
      <c r="C27" s="15" t="inlineStr">
        <is>
          <t>一级部门名称（映射所得）</t>
        </is>
      </c>
      <c r="D27" s="15" t="n"/>
      <c r="E27" s="15" t="n"/>
      <c r="F27" s="15" t="n"/>
      <c r="G27" s="15" t="n"/>
    </row>
    <row r="28">
      <c r="A28" s="15" t="inlineStr">
        <is>
          <t>first_class_dept_class</t>
        </is>
      </c>
      <c r="B28" s="15" t="inlineStr">
        <is>
          <t>string</t>
        </is>
      </c>
      <c r="C28" s="15" t="inlineStr">
        <is>
          <t>一级部门类型（映射所得）</t>
        </is>
      </c>
      <c r="D28" s="15" t="n"/>
      <c r="E28" s="15" t="n"/>
      <c r="F28" s="15" t="n"/>
      <c r="G28" s="15" t="n"/>
    </row>
    <row r="29">
      <c r="A29" s="15" t="inlineStr">
        <is>
          <t>processing_time</t>
        </is>
      </c>
      <c r="B29" s="15" t="inlineStr">
        <is>
          <t>string</t>
        </is>
      </c>
      <c r="C29" s="15" t="inlineStr">
        <is>
          <t>处理时间（统一格式：yyyy-MM-dd HH:mm:ss）（为空则为null）</t>
        </is>
      </c>
      <c r="D29" s="15" t="n"/>
      <c r="E29" s="15" t="n"/>
      <c r="F29" s="15" t="n"/>
      <c r="G29" s="15" t="n"/>
    </row>
    <row r="30">
      <c r="A30" s="15" t="inlineStr">
        <is>
          <t>deal_span</t>
        </is>
      </c>
      <c r="B30" s="15" t="inlineStr">
        <is>
          <t>string</t>
        </is>
      </c>
      <c r="C30" s="15" t="inlineStr">
        <is>
          <t>处置时长</t>
        </is>
      </c>
      <c r="D30" s="15" t="n"/>
      <c r="E30" s="15" t="n"/>
      <c r="F30" s="15" t="n"/>
      <c r="G30" s="15" t="n"/>
    </row>
    <row r="31">
      <c r="A31" s="15" t="inlineStr">
        <is>
          <t>repeat_parent_id</t>
        </is>
      </c>
      <c r="B31" s="15" t="inlineStr">
        <is>
          <t>string</t>
        </is>
      </c>
      <c r="C31" s="15" t="inlineStr">
        <is>
          <t>重复件 主事件id（若为主事件则为root）</t>
        </is>
      </c>
      <c r="D31" s="15" t="n"/>
      <c r="E31" s="15" t="n"/>
      <c r="F31" s="15" t="n"/>
      <c r="G31" s="15" t="n"/>
    </row>
    <row r="32">
      <c r="A32" s="15" t="inlineStr">
        <is>
          <t>repeat_times</t>
        </is>
      </c>
      <c r="B32" s="15" t="inlineStr">
        <is>
          <t>string</t>
        </is>
      </c>
      <c r="C32" s="15" t="inlineStr">
        <is>
          <t>重复次数</t>
        </is>
      </c>
      <c r="D32" s="15" t="n"/>
      <c r="E32" s="15" t="n"/>
      <c r="F32" s="15" t="n"/>
      <c r="G32" s="15" t="n"/>
    </row>
    <row r="33">
      <c r="A33" s="15" t="inlineStr">
        <is>
          <t>event_status</t>
        </is>
      </c>
      <c r="B33" s="15" t="inlineStr">
        <is>
          <t>string</t>
        </is>
      </c>
      <c r="C33" s="15" t="inlineStr">
        <is>
          <t>案件状态（需要关联 日志（部门流转）表 获取）</t>
        </is>
      </c>
      <c r="D33" s="15" t="n"/>
      <c r="E33" s="15" t="n"/>
      <c r="F33" s="15" t="n"/>
      <c r="G33" s="15" t="n"/>
    </row>
    <row r="34">
      <c r="A34" s="15" t="inlineStr">
        <is>
          <t>event_status_map</t>
        </is>
      </c>
      <c r="B34" s="15" t="inlineStr">
        <is>
          <t>string</t>
        </is>
      </c>
      <c r="C34" s="15" t="inlineStr">
        <is>
          <t>案件状态（结案统一为‘已结案’）</t>
        </is>
      </c>
      <c r="D34" s="15" t="n"/>
      <c r="E34" s="15" t="n"/>
      <c r="F34" s="15" t="n"/>
      <c r="G34" s="15" t="n"/>
    </row>
    <row r="35">
      <c r="A35" s="15" t="inlineStr">
        <is>
          <t>street</t>
        </is>
      </c>
      <c r="B35" s="15" t="inlineStr">
        <is>
          <t>string</t>
        </is>
      </c>
      <c r="C35" s="15" t="inlineStr">
        <is>
          <t>镇街</t>
        </is>
      </c>
      <c r="D35" s="15" t="n"/>
      <c r="E35" s="15" t="n"/>
      <c r="F35" s="15" t="n"/>
      <c r="G35" s="15" t="n"/>
    </row>
    <row r="36">
      <c r="A36" s="15" t="inlineStr">
        <is>
          <t>community</t>
        </is>
      </c>
      <c r="B36" s="15" t="inlineStr">
        <is>
          <t>string</t>
        </is>
      </c>
      <c r="C36" s="15" t="inlineStr">
        <is>
          <t>社区</t>
        </is>
      </c>
      <c r="D36" s="15" t="n"/>
      <c r="E36" s="15" t="n"/>
      <c r="F36" s="15" t="n"/>
      <c r="G36" s="15" t="n"/>
    </row>
    <row r="37">
      <c r="A37" s="15" t="inlineStr">
        <is>
          <t>number_of_distributions</t>
        </is>
      </c>
      <c r="B37" s="15" t="inlineStr">
        <is>
          <t>string</t>
        </is>
      </c>
      <c r="C37" s="15" t="inlineStr">
        <is>
          <t>派发次数</t>
        </is>
      </c>
      <c r="D37" s="15" t="n"/>
      <c r="E37" s="15" t="n"/>
      <c r="F37" s="15" t="n"/>
      <c r="G37" s="15" t="n"/>
    </row>
    <row r="38">
      <c r="A38" s="15" t="inlineStr">
        <is>
          <t>address</t>
        </is>
      </c>
      <c r="B38" s="15" t="inlineStr">
        <is>
          <t>string</t>
        </is>
      </c>
      <c r="C38" s="15" t="inlineStr">
        <is>
          <t>地址</t>
        </is>
      </c>
      <c r="D38" s="15" t="n"/>
      <c r="E38" s="15" t="n"/>
      <c r="F38" s="15" t="n"/>
      <c r="G38" s="15" t="n"/>
    </row>
    <row r="39">
      <c r="A39" s="15" t="inlineStr">
        <is>
          <t>location_xy</t>
        </is>
      </c>
      <c r="B39" s="15" t="inlineStr">
        <is>
          <t>string</t>
        </is>
      </c>
      <c r="C39" s="15" t="inlineStr">
        <is>
          <t>经纬度</t>
        </is>
      </c>
      <c r="D39" s="15" t="n"/>
      <c r="E39" s="15" t="n"/>
      <c r="F39" s="15" t="n"/>
      <c r="G39" s="15" t="n"/>
    </row>
    <row r="40">
      <c r="A40" s="15" t="inlineStr">
        <is>
          <t>involve_person_num</t>
        </is>
      </c>
      <c r="B40" s="15" t="inlineStr">
        <is>
          <t>string</t>
        </is>
      </c>
      <c r="C40" s="15" t="inlineStr">
        <is>
          <t>涉及人数</t>
        </is>
      </c>
      <c r="D40" s="15" t="n"/>
      <c r="E40" s="15" t="n"/>
      <c r="F40" s="15" t="n"/>
      <c r="G40" s="15" t="n"/>
    </row>
    <row r="41">
      <c r="A41" s="15" t="inlineStr">
        <is>
          <t>retreat_num</t>
        </is>
      </c>
      <c r="B41" s="15" t="inlineStr">
        <is>
          <t>string</t>
        </is>
      </c>
      <c r="C41" s="15" t="inlineStr">
        <is>
          <t>退办次数</t>
        </is>
      </c>
      <c r="D41" s="15" t="n"/>
      <c r="E41" s="15" t="n"/>
      <c r="F41" s="15" t="n"/>
      <c r="G41" s="15" t="n"/>
    </row>
    <row r="42">
      <c r="A42" s="15" t="inlineStr">
        <is>
          <t>retreat_num_dept</t>
        </is>
      </c>
      <c r="B42" s="15" t="inlineStr">
        <is>
          <t>string</t>
        </is>
      </c>
      <c r="C42" s="15" t="inlineStr">
        <is>
          <t>部门退办次数</t>
        </is>
      </c>
      <c r="D42" s="15" t="n"/>
      <c r="E42" s="15" t="n"/>
      <c r="F42" s="15" t="n"/>
      <c r="G42" s="15" t="n"/>
    </row>
    <row r="43">
      <c r="A43" s="15" t="inlineStr">
        <is>
          <t>data_source</t>
        </is>
      </c>
      <c r="B43" s="15" t="inlineStr">
        <is>
          <t>string</t>
        </is>
      </c>
      <c r="C43" s="15" t="inlineStr">
        <is>
          <t>数据类型（信访网电）</t>
        </is>
      </c>
      <c r="D43" s="15" t="n"/>
      <c r="E43" s="15" t="n"/>
      <c r="F43" s="15" t="n"/>
      <c r="G43" s="15" t="n"/>
    </row>
    <row r="44">
      <c r="A44" s="15" t="inlineStr">
        <is>
          <t>key_words</t>
        </is>
      </c>
      <c r="B44" s="15" t="inlineStr">
        <is>
          <t>string</t>
        </is>
      </c>
      <c r="C44" s="15" t="inlineStr">
        <is>
          <t>热词</t>
        </is>
      </c>
      <c r="D44" s="15" t="n"/>
      <c r="E44" s="15" t="n"/>
      <c r="F44" s="15" t="n"/>
      <c r="G44" s="15" t="n"/>
    </row>
    <row r="45">
      <c r="A45" s="15" t="inlineStr">
        <is>
          <t>regist_dept</t>
        </is>
      </c>
      <c r="B45" s="15" t="inlineStr">
        <is>
          <t>string</t>
        </is>
      </c>
      <c r="C45" s="15" t="inlineStr">
        <is>
          <t>登记单位</t>
        </is>
      </c>
      <c r="D45" s="15" t="n"/>
      <c r="E45" s="15" t="n"/>
      <c r="F45" s="15" t="n"/>
      <c r="G45" s="15" t="n"/>
    </row>
    <row r="46">
      <c r="A46" s="15" t="inlineStr">
        <is>
          <t>is_first_event</t>
        </is>
      </c>
      <c r="B46" s="15" t="inlineStr">
        <is>
          <t>string</t>
        </is>
      </c>
      <c r="C46" s="15" t="inlineStr">
        <is>
          <t>省信访是否初件：0为初件，1为重件 其他事件源置为null</t>
        </is>
      </c>
      <c r="D46" s="15" t="n"/>
      <c r="E46" s="15" t="n"/>
      <c r="F46" s="15" t="n"/>
      <c r="G46" s="15" t="n"/>
    </row>
    <row r="47">
      <c r="A47" s="15" t="inlineStr">
        <is>
          <t>is_assign_event</t>
        </is>
      </c>
      <c r="B47" s="15" t="inlineStr">
        <is>
          <t>string</t>
        </is>
      </c>
      <c r="C47" s="15" t="inlineStr">
        <is>
          <t>省信访是否交办件：0为交办件，null为非交办件 其他事件源置为null</t>
        </is>
      </c>
      <c r="D47" s="15" t="n"/>
      <c r="E47" s="15" t="n"/>
      <c r="F47" s="15" t="n"/>
      <c r="G47" s="15" t="n"/>
    </row>
    <row r="48">
      <c r="A48" s="15" t="inlineStr">
        <is>
          <t>is_supervise_event</t>
        </is>
      </c>
      <c r="B48" s="15" t="inlineStr">
        <is>
          <t>string</t>
        </is>
      </c>
      <c r="C48" s="15" t="inlineStr">
        <is>
          <t>省信访是否督办件：0为督办件，null为非督办件 其他事件源置为null</t>
        </is>
      </c>
      <c r="D48" s="15" t="n"/>
      <c r="E48" s="15" t="n"/>
      <c r="F48" s="15" t="n"/>
      <c r="G48" s="15" t="n"/>
    </row>
    <row r="49">
      <c r="A49" s="15" t="inlineStr">
        <is>
          <t>create_time</t>
        </is>
      </c>
      <c r="B49" s="15" t="inlineStr">
        <is>
          <t>string</t>
        </is>
      </c>
      <c r="C49" s="15" t="inlineStr">
        <is>
          <t>创建时间</t>
        </is>
      </c>
      <c r="D49" s="15" t="n"/>
      <c r="E49" s="15" t="n"/>
      <c r="F49" s="15" t="n"/>
      <c r="G49" s="15" t="n"/>
    </row>
    <row r="50">
      <c r="A50" s="15" t="inlineStr">
        <is>
          <t>update_time</t>
        </is>
      </c>
      <c r="B50" s="15" t="inlineStr">
        <is>
          <t>string</t>
        </is>
      </c>
      <c r="C50" s="15" t="inlineStr">
        <is>
          <t>最后修改时间</t>
        </is>
      </c>
      <c r="D50" s="15" t="n"/>
      <c r="E50" s="15" t="n"/>
      <c r="F50" s="15" t="n"/>
      <c r="G50" s="15" t="n"/>
    </row>
  </sheetData>
  <mergeCells count="1">
    <mergeCell ref="C1:G2"/>
  </mergeCells>
  <pageMargins bottom="1" footer="0.5" header="0.5" left="0.75" right="0.75" top="1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dm_work_order_info_tmp_dd_i</t>
        </is>
      </c>
      <c r="C1" s="25" t="n"/>
      <c r="D1" s="15" t="n"/>
      <c r="E1" s="15" t="n"/>
      <c r="F1" s="15" t="n"/>
      <c r="G1" s="15" t="n"/>
      <c r="H1" s="16">
        <f>HYPERLINK("#'目录'!E185", "返回")</f>
        <v/>
      </c>
    </row>
    <row customHeight="1" ht="16.5" r="2" s="17">
      <c r="A2" s="23" t="inlineStr">
        <is>
          <t>模型描述</t>
        </is>
      </c>
      <c r="B2" s="24" t="inlineStr">
        <is>
          <t>总事件详情表临时表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事件主键</t>
        </is>
      </c>
      <c r="D4" s="15" t="n"/>
      <c r="E4" s="15" t="n"/>
      <c r="F4" s="15" t="n"/>
      <c r="G4" s="15" t="n"/>
    </row>
    <row r="5">
      <c r="A5" s="15" t="inlineStr">
        <is>
          <t>event_source</t>
        </is>
      </c>
      <c r="B5" s="15" t="inlineStr">
        <is>
          <t>string</t>
        </is>
      </c>
      <c r="C5" s="15" t="inlineStr">
        <is>
          <t>事件来源</t>
        </is>
      </c>
      <c r="D5" s="15" t="n"/>
      <c r="E5" s="15" t="n"/>
      <c r="F5" s="15" t="n"/>
      <c r="G5" s="15" t="n"/>
    </row>
    <row r="6">
      <c r="A6" s="15" t="inlineStr">
        <is>
          <t>description</t>
        </is>
      </c>
      <c r="B6" s="15" t="inlineStr">
        <is>
          <t>string</t>
        </is>
      </c>
      <c r="C6" s="15" t="inlineStr">
        <is>
          <t>事件描述</t>
        </is>
      </c>
      <c r="D6" s="15" t="n"/>
      <c r="E6" s="15" t="n"/>
      <c r="F6" s="15" t="n"/>
      <c r="G6" s="15" t="n"/>
    </row>
    <row r="7">
      <c r="A7" s="15" t="inlineStr">
        <is>
          <t>reporting_time</t>
        </is>
      </c>
      <c r="B7" s="15" t="inlineStr">
        <is>
          <t>string</t>
        </is>
      </c>
      <c r="C7" s="15" t="inlineStr">
        <is>
          <t>上报时间</t>
        </is>
      </c>
      <c r="D7" s="15" t="n"/>
      <c r="E7" s="15" t="n"/>
      <c r="F7" s="15" t="n"/>
      <c r="G7" s="15" t="n"/>
    </row>
    <row r="8">
      <c r="A8" s="15" t="inlineStr">
        <is>
          <t>key_words</t>
        </is>
      </c>
      <c r="B8" s="15" t="inlineStr">
        <is>
          <t>string</t>
        </is>
      </c>
      <c r="C8" s="15" t="inlineStr">
        <is>
          <t>热词</t>
        </is>
      </c>
      <c r="D8" s="15" t="n"/>
      <c r="E8" s="15" t="n"/>
      <c r="F8" s="15" t="n"/>
      <c r="G8" s="15" t="n"/>
    </row>
    <row r="9">
      <c r="A9" s="15" t="inlineStr">
        <is>
          <t>create_time</t>
        </is>
      </c>
      <c r="B9" s="15" t="inlineStr">
        <is>
          <t>string</t>
        </is>
      </c>
      <c r="C9" s="15" t="inlineStr">
        <is>
          <t>创建时间</t>
        </is>
      </c>
      <c r="D9" s="15" t="n"/>
      <c r="E9" s="15" t="n"/>
      <c r="F9" s="15" t="n"/>
      <c r="G9" s="15" t="n"/>
    </row>
    <row r="10">
      <c r="A10" s="15" t="inlineStr">
        <is>
          <t>update_time</t>
        </is>
      </c>
      <c r="B10" s="15" t="inlineStr">
        <is>
          <t>string</t>
        </is>
      </c>
      <c r="C10" s="15" t="inlineStr">
        <is>
          <t>最后修改时间</t>
        </is>
      </c>
      <c r="D10" s="15" t="n"/>
      <c r="E10" s="15" t="n"/>
      <c r="F10" s="15" t="n"/>
      <c r="G10" s="15" t="n"/>
    </row>
  </sheetData>
  <mergeCells count="1">
    <mergeCell ref="C1:G2"/>
  </mergeCells>
  <pageMargins bottom="1" footer="0.5" header="0.5" left="0.75" right="0.75" top="1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dm_yw_ods_vio_violation_dd_f</t>
        </is>
      </c>
      <c r="C1" s="25" t="n"/>
      <c r="D1" s="15" t="n"/>
      <c r="E1" s="15" t="n"/>
      <c r="F1" s="15" t="n"/>
      <c r="G1" s="15" t="n"/>
      <c r="H1" s="16">
        <f>HYPERLINK("#'目录'!E186", "返回")</f>
        <v/>
      </c>
    </row>
    <row customHeight="1" ht="16.5" r="2" s="17">
      <c r="A2" s="23" t="inlineStr">
        <is>
          <t>模型描述</t>
        </is>
      </c>
      <c r="B2" s="24" t="inlineStr">
        <is>
          <t>机动车违法信息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name</t>
        </is>
      </c>
      <c r="B4" s="15" t="inlineStr">
        <is>
          <t>string</t>
        </is>
      </c>
      <c r="C4" s="15" t="inlineStr">
        <is>
          <t>姓名</t>
        </is>
      </c>
      <c r="D4" s="15" t="n"/>
      <c r="E4" s="15" t="n"/>
      <c r="F4" s="15" t="n"/>
      <c r="G4" s="15" t="n"/>
    </row>
    <row r="5">
      <c r="A5" s="15" t="inlineStr">
        <is>
          <t>id_card</t>
        </is>
      </c>
      <c r="B5" s="15" t="inlineStr">
        <is>
          <t>string</t>
        </is>
      </c>
      <c r="C5" s="15" t="inlineStr">
        <is>
          <t>身份证</t>
        </is>
      </c>
      <c r="D5" s="15" t="n"/>
      <c r="E5" s="15" t="n"/>
      <c r="F5" s="15" t="n"/>
      <c r="G5" s="15" t="n"/>
    </row>
    <row r="6">
      <c r="A6" s="15" t="inlineStr">
        <is>
          <t>id_type</t>
        </is>
      </c>
      <c r="B6" s="15" t="inlineStr">
        <is>
          <t>string</t>
        </is>
      </c>
      <c r="C6" s="15" t="inlineStr">
        <is>
          <t>证件类型</t>
        </is>
      </c>
      <c r="D6" s="15" t="n"/>
      <c r="E6" s="15" t="n"/>
      <c r="F6" s="15" t="n"/>
      <c r="G6" s="15" t="n"/>
    </row>
    <row r="7">
      <c r="A7" s="15" t="inlineStr">
        <is>
          <t>license</t>
        </is>
      </c>
      <c r="B7" s="15" t="inlineStr">
        <is>
          <t>string</t>
        </is>
      </c>
      <c r="C7" s="15" t="inlineStr">
        <is>
          <t>号牌</t>
        </is>
      </c>
      <c r="D7" s="15" t="n"/>
      <c r="E7" s="15" t="n"/>
      <c r="F7" s="15" t="n"/>
      <c r="G7" s="15" t="n"/>
    </row>
    <row r="8">
      <c r="A8" s="15" t="inlineStr">
        <is>
          <t>new_license</t>
        </is>
      </c>
      <c r="B8" s="15" t="inlineStr">
        <is>
          <t>string</t>
        </is>
      </c>
      <c r="C8" s="15" t="inlineStr">
        <is>
          <t>处理后的车牌号</t>
        </is>
      </c>
      <c r="D8" s="15" t="n"/>
      <c r="E8" s="15" t="n"/>
      <c r="F8" s="15" t="n"/>
      <c r="G8" s="15" t="n"/>
    </row>
    <row r="9">
      <c r="A9" s="15" t="inlineStr">
        <is>
          <t>action_code</t>
        </is>
      </c>
      <c r="B9" s="15" t="inlineStr">
        <is>
          <t>string</t>
        </is>
      </c>
      <c r="C9" s="15" t="inlineStr">
        <is>
          <t>违法行为</t>
        </is>
      </c>
      <c r="D9" s="15" t="n"/>
      <c r="E9" s="15" t="n"/>
      <c r="F9" s="15" t="n"/>
      <c r="G9" s="15" t="n"/>
    </row>
    <row r="10">
      <c r="A10" s="15" t="inlineStr">
        <is>
          <t>sub_grade</t>
        </is>
      </c>
      <c r="B10" s="15" t="inlineStr">
        <is>
          <t>string</t>
        </is>
      </c>
      <c r="C10" s="15" t="inlineStr">
        <is>
          <t>违法记分</t>
        </is>
      </c>
      <c r="D10" s="15" t="n"/>
      <c r="E10" s="15" t="n"/>
      <c r="F10" s="15" t="n"/>
      <c r="G10" s="15" t="n"/>
    </row>
    <row r="11">
      <c r="A11" s="15" t="inlineStr">
        <is>
          <t>illegal_time</t>
        </is>
      </c>
      <c r="B11" s="15" t="inlineStr">
        <is>
          <t>string</t>
        </is>
      </c>
      <c r="C11" s="15" t="inlineStr">
        <is>
          <t>违法时间</t>
        </is>
      </c>
      <c r="D11" s="15" t="n"/>
      <c r="E11" s="15" t="n"/>
      <c r="F11" s="15" t="n"/>
      <c r="G11" s="15" t="n"/>
    </row>
    <row r="12">
      <c r="A12" s="15" t="inlineStr">
        <is>
          <t>option_time</t>
        </is>
      </c>
      <c r="B12" s="15" t="inlineStr">
        <is>
          <t>string</t>
        </is>
      </c>
      <c r="C12" s="15" t="inlineStr">
        <is>
          <t>操作时间</t>
        </is>
      </c>
      <c r="D12" s="15" t="n"/>
      <c r="E12" s="15" t="n"/>
      <c r="F12" s="15" t="n"/>
      <c r="G12" s="15" t="n"/>
    </row>
    <row r="13">
      <c r="A13" s="15" t="inlineStr">
        <is>
          <t>phone_num</t>
        </is>
      </c>
      <c r="B13" s="15" t="inlineStr">
        <is>
          <t>string</t>
        </is>
      </c>
      <c r="C13" s="15" t="inlineStr">
        <is>
          <t>电话</t>
        </is>
      </c>
      <c r="D13" s="15" t="n"/>
      <c r="E13" s="15" t="n"/>
      <c r="F13" s="15" t="n"/>
      <c r="G13" s="15" t="n"/>
    </row>
    <row r="14">
      <c r="A14" s="15" t="inlineStr">
        <is>
          <t>forfeit</t>
        </is>
      </c>
      <c r="B14" s="15" t="inlineStr">
        <is>
          <t>string</t>
        </is>
      </c>
      <c r="C14" s="15" t="inlineStr">
        <is>
          <t>罚款金额</t>
        </is>
      </c>
      <c r="D14" s="15" t="n"/>
      <c r="E14" s="15" t="n"/>
      <c r="F14" s="15" t="n"/>
      <c r="G14" s="15" t="n"/>
    </row>
    <row r="15">
      <c r="A15" s="15" t="inlineStr">
        <is>
          <t>illegal_code</t>
        </is>
      </c>
      <c r="B15" s="15" t="inlineStr">
        <is>
          <t>string</t>
        </is>
      </c>
      <c r="C15" s="15" t="inlineStr">
        <is>
          <t>违法编号</t>
        </is>
      </c>
      <c r="D15" s="15" t="n"/>
      <c r="E15" s="15" t="n"/>
      <c r="F15" s="15" t="n"/>
      <c r="G15" s="15" t="n"/>
    </row>
    <row r="16">
      <c r="A16" s="15" t="inlineStr">
        <is>
          <t>license_type</t>
        </is>
      </c>
      <c r="B16" s="15" t="inlineStr">
        <is>
          <t>string</t>
        </is>
      </c>
      <c r="C16" s="15" t="inlineStr">
        <is>
          <t>号牌种类</t>
        </is>
      </c>
      <c r="D16" s="15" t="n"/>
      <c r="E16" s="15" t="n"/>
      <c r="F16" s="15" t="n"/>
      <c r="G16" s="15" t="n"/>
    </row>
    <row r="17">
      <c r="A17" s="15" t="inlineStr">
        <is>
          <t>deal_institute</t>
        </is>
      </c>
      <c r="B17" s="15" t="inlineStr">
        <is>
          <t>string</t>
        </is>
      </c>
      <c r="C17" s="15" t="inlineStr">
        <is>
          <t>处理机构</t>
        </is>
      </c>
      <c r="D17" s="15" t="n"/>
      <c r="E17" s="15" t="n"/>
      <c r="F17" s="15" t="n"/>
      <c r="G17" s="15" t="n"/>
    </row>
    <row r="18">
      <c r="A18" s="15" t="inlineStr">
        <is>
          <t>address</t>
        </is>
      </c>
      <c r="B18" s="15" t="inlineStr">
        <is>
          <t>string</t>
        </is>
      </c>
      <c r="C18" s="15" t="inlineStr">
        <is>
          <t>违法地址</t>
        </is>
      </c>
      <c r="D18" s="15" t="n"/>
      <c r="E18" s="15" t="n"/>
      <c r="F18" s="15" t="n"/>
      <c r="G18" s="15" t="n"/>
    </row>
    <row r="19">
      <c r="A19" s="15" t="inlineStr">
        <is>
          <t>jkbj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bj1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create_time</t>
        </is>
      </c>
      <c r="B21" s="15" t="inlineStr">
        <is>
          <t>string</t>
        </is>
      </c>
      <c r="C21" s="15" t="inlineStr">
        <is>
          <t>创建时间(yyyy-MM-dd HH:mm:ss)</t>
        </is>
      </c>
      <c r="D21" s="15" t="n"/>
      <c r="E21" s="15" t="n"/>
      <c r="F21" s="15" t="n"/>
      <c r="G21" s="15" t="n"/>
    </row>
    <row r="22">
      <c r="A22" s="15" t="inlineStr">
        <is>
          <t>last_upd_time</t>
        </is>
      </c>
      <c r="B22" s="15" t="inlineStr">
        <is>
          <t>string</t>
        </is>
      </c>
      <c r="C22" s="15" t="inlineStr">
        <is>
          <t>修改时间(yyyy-MM-dd HH:mm:ss)</t>
        </is>
      </c>
      <c r="D22" s="15" t="n"/>
      <c r="E22" s="15" t="n"/>
      <c r="F22" s="15" t="n"/>
      <c r="G22" s="15" t="n"/>
    </row>
  </sheetData>
  <mergeCells count="1">
    <mergeCell ref="C1:G2"/>
  </mergeCells>
  <pageMargins bottom="1" footer="0.5" header="0.5" left="0.75" right="0.75" top="1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labor_dispute_dd_i</t>
        </is>
      </c>
      <c r="C1" s="25" t="n"/>
      <c r="D1" s="15" t="n"/>
      <c r="E1" s="15" t="n"/>
      <c r="F1" s="15" t="n"/>
      <c r="G1" s="15" t="n"/>
      <c r="H1" s="16">
        <f>HYPERLINK("#'目录'!E187", "返回")</f>
        <v/>
      </c>
    </row>
    <row customHeight="1" ht="16.5" r="2" s="17">
      <c r="A2" s="23" t="inlineStr">
        <is>
          <t>模型描述</t>
        </is>
      </c>
      <c r="B2" s="24" t="inlineStr">
        <is>
          <t>劳资dm表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事件id</t>
        </is>
      </c>
      <c r="D4" s="15" t="n"/>
      <c r="E4" s="15" t="n"/>
      <c r="F4" s="15" t="n"/>
      <c r="G4" s="15" t="n"/>
    </row>
    <row r="5">
      <c r="A5" s="15" t="inlineStr">
        <is>
          <t>outid</t>
        </is>
      </c>
      <c r="B5" s="15" t="inlineStr">
        <is>
          <t>string</t>
        </is>
      </c>
      <c r="C5" s="15" t="inlineStr">
        <is>
          <t>问题编号</t>
        </is>
      </c>
      <c r="D5" s="15" t="n"/>
      <c r="E5" s="15" t="n"/>
      <c r="F5" s="15" t="n"/>
      <c r="G5" s="15" t="n"/>
    </row>
    <row r="6">
      <c r="A6" s="15" t="inlineStr">
        <is>
          <t>reporting_time</t>
        </is>
      </c>
      <c r="B6" s="15" t="inlineStr">
        <is>
          <t>string</t>
        </is>
      </c>
      <c r="C6" s="15" t="inlineStr">
        <is>
          <t>上报时间</t>
        </is>
      </c>
      <c r="D6" s="15" t="n"/>
      <c r="E6" s="15" t="n"/>
      <c r="F6" s="15" t="n"/>
      <c r="G6" s="15" t="n"/>
    </row>
    <row r="7">
      <c r="A7" s="15" t="inlineStr">
        <is>
          <t>question_source</t>
        </is>
      </c>
      <c r="B7" s="15" t="inlineStr">
        <is>
          <t>string</t>
        </is>
      </c>
      <c r="C7" s="15" t="inlineStr">
        <is>
          <t>问题来源</t>
        </is>
      </c>
      <c r="D7" s="15" t="n"/>
      <c r="E7" s="15" t="n"/>
      <c r="F7" s="15" t="n"/>
      <c r="G7" s="15" t="n"/>
    </row>
    <row r="8">
      <c r="A8" s="15" t="inlineStr">
        <is>
          <t>question_type</t>
        </is>
      </c>
      <c r="B8" s="15" t="inlineStr">
        <is>
          <t>string</t>
        </is>
      </c>
      <c r="C8" s="15" t="inlineStr">
        <is>
          <t>问题类型</t>
        </is>
      </c>
      <c r="D8" s="15" t="n"/>
      <c r="E8" s="15" t="n"/>
      <c r="F8" s="15" t="n"/>
      <c r="G8" s="15" t="n"/>
    </row>
    <row r="9">
      <c r="A9" s="15" t="inlineStr">
        <is>
          <t>first_class</t>
        </is>
      </c>
      <c r="B9" s="15" t="inlineStr">
        <is>
          <t>string</t>
        </is>
      </c>
      <c r="C9" s="15" t="inlineStr">
        <is>
          <t>一级类</t>
        </is>
      </c>
      <c r="D9" s="15" t="n"/>
      <c r="E9" s="15" t="n"/>
      <c r="F9" s="15" t="n"/>
      <c r="G9" s="15" t="n"/>
    </row>
    <row r="10">
      <c r="A10" s="15" t="inlineStr">
        <is>
          <t>second_class</t>
        </is>
      </c>
      <c r="B10" s="15" t="inlineStr">
        <is>
          <t>string</t>
        </is>
      </c>
      <c r="C10" s="15" t="inlineStr">
        <is>
          <t>二级类</t>
        </is>
      </c>
      <c r="D10" s="15" t="n"/>
      <c r="E10" s="15" t="n"/>
      <c r="F10" s="15" t="n"/>
      <c r="G10" s="15" t="n"/>
    </row>
    <row r="11">
      <c r="A11" s="15" t="inlineStr">
        <is>
          <t>third_class</t>
        </is>
      </c>
      <c r="B11" s="15" t="inlineStr">
        <is>
          <t>string</t>
        </is>
      </c>
      <c r="C11" s="15" t="inlineStr">
        <is>
          <t>三级类</t>
        </is>
      </c>
      <c r="D11" s="15" t="n"/>
      <c r="E11" s="15" t="n"/>
      <c r="F11" s="15" t="n"/>
      <c r="G11" s="15" t="n"/>
    </row>
    <row r="12">
      <c r="A12" s="15" t="inlineStr">
        <is>
          <t>fourth_class</t>
        </is>
      </c>
      <c r="B12" s="15" t="inlineStr">
        <is>
          <t>string</t>
        </is>
      </c>
      <c r="C12" s="15" t="inlineStr">
        <is>
          <t>四级类</t>
        </is>
      </c>
      <c r="D12" s="15" t="n"/>
      <c r="E12" s="15" t="n"/>
      <c r="F12" s="15" t="n"/>
      <c r="G12" s="15" t="n"/>
    </row>
    <row r="13">
      <c r="A13" s="15" t="inlineStr">
        <is>
          <t>description</t>
        </is>
      </c>
      <c r="B13" s="15" t="inlineStr">
        <is>
          <t>string</t>
        </is>
      </c>
      <c r="C13" s="15" t="inlineStr">
        <is>
          <t>问题描述</t>
        </is>
      </c>
      <c r="D13" s="15" t="n"/>
      <c r="E13" s="15" t="n"/>
      <c r="F13" s="15" t="n"/>
      <c r="G13" s="15" t="n"/>
    </row>
    <row r="14">
      <c r="A14" s="15" t="inlineStr">
        <is>
          <t>result</t>
        </is>
      </c>
      <c r="B14" s="15" t="inlineStr">
        <is>
          <t>string</t>
        </is>
      </c>
      <c r="C14" s="15" t="inlineStr">
        <is>
          <t>处理结果</t>
        </is>
      </c>
      <c r="D14" s="15" t="n"/>
      <c r="E14" s="15" t="n"/>
      <c r="F14" s="15" t="n"/>
      <c r="G14" s="15" t="n"/>
    </row>
    <row r="15">
      <c r="A15" s="15" t="inlineStr">
        <is>
          <t>department</t>
        </is>
      </c>
      <c r="B15" s="15" t="inlineStr">
        <is>
          <t>string</t>
        </is>
      </c>
      <c r="C15" s="15" t="inlineStr">
        <is>
          <t>处理部门</t>
        </is>
      </c>
      <c r="D15" s="15" t="n"/>
      <c r="E15" s="15" t="n"/>
      <c r="F15" s="15" t="n"/>
      <c r="G15" s="15" t="n"/>
    </row>
    <row r="16">
      <c r="A16" s="15" t="inlineStr">
        <is>
          <t>processing_time</t>
        </is>
      </c>
      <c r="B16" s="15" t="inlineStr">
        <is>
          <t>string</t>
        </is>
      </c>
      <c r="C16" s="15" t="inlineStr">
        <is>
          <t>处理时间</t>
        </is>
      </c>
      <c r="D16" s="15" t="n"/>
      <c r="E16" s="15" t="n"/>
      <c r="F16" s="15" t="n"/>
      <c r="G16" s="15" t="n"/>
    </row>
    <row r="17">
      <c r="A17" s="15" t="inlineStr">
        <is>
          <t>repeat_times</t>
        </is>
      </c>
      <c r="B17" s="15" t="inlineStr">
        <is>
          <t>string</t>
        </is>
      </c>
      <c r="C17" s="15" t="inlineStr">
        <is>
          <t>重复次数</t>
        </is>
      </c>
      <c r="D17" s="15" t="n"/>
      <c r="E17" s="15" t="n"/>
      <c r="F17" s="15" t="n"/>
      <c r="G17" s="15" t="n"/>
    </row>
    <row r="18">
      <c r="A18" s="15" t="inlineStr">
        <is>
          <t>question_status</t>
        </is>
      </c>
      <c r="B18" s="15" t="inlineStr">
        <is>
          <t>string</t>
        </is>
      </c>
      <c r="C18" s="15" t="inlineStr">
        <is>
          <t>案件状态</t>
        </is>
      </c>
      <c r="D18" s="15" t="n"/>
      <c r="E18" s="15" t="n"/>
      <c r="F18" s="15" t="n"/>
      <c r="G18" s="15" t="n"/>
    </row>
    <row r="19">
      <c r="A19" s="15" t="inlineStr">
        <is>
          <t>town_or_street</t>
        </is>
      </c>
      <c r="B19" s="15" t="inlineStr">
        <is>
          <t>string</t>
        </is>
      </c>
      <c r="C19" s="15" t="inlineStr">
        <is>
          <t>镇街</t>
        </is>
      </c>
      <c r="D19" s="15" t="n"/>
      <c r="E19" s="15" t="n"/>
      <c r="F19" s="15" t="n"/>
      <c r="G19" s="15" t="n"/>
    </row>
    <row r="20">
      <c r="A20" s="15" t="inlineStr">
        <is>
          <t>number_of_distributions</t>
        </is>
      </c>
      <c r="B20" s="15" t="inlineStr">
        <is>
          <t>string</t>
        </is>
      </c>
      <c r="C20" s="15" t="inlineStr">
        <is>
          <t>派发次数</t>
        </is>
      </c>
      <c r="D20" s="15" t="n"/>
      <c r="E20" s="15" t="n"/>
      <c r="F20" s="15" t="n"/>
      <c r="G20" s="15" t="n"/>
    </row>
    <row r="21">
      <c r="A21" s="15" t="inlineStr">
        <is>
          <t>address</t>
        </is>
      </c>
      <c r="B21" s="15" t="inlineStr">
        <is>
          <t>string</t>
        </is>
      </c>
      <c r="C21" s="15" t="inlineStr">
        <is>
          <t>地址</t>
        </is>
      </c>
      <c r="D21" s="15" t="n"/>
      <c r="E21" s="15" t="n"/>
      <c r="F21" s="15" t="n"/>
      <c r="G21" s="15" t="n"/>
    </row>
    <row r="22">
      <c r="A22" s="15" t="inlineStr">
        <is>
          <t>caller_number</t>
        </is>
      </c>
      <c r="B22" s="15" t="inlineStr">
        <is>
          <t>string</t>
        </is>
      </c>
      <c r="C22" s="15" t="inlineStr">
        <is>
          <t>来电号码</t>
        </is>
      </c>
      <c r="D22" s="15" t="n"/>
      <c r="E22" s="15" t="n"/>
      <c r="F22" s="15" t="n"/>
      <c r="G22" s="15" t="n"/>
    </row>
    <row r="23">
      <c r="A23" s="15" t="inlineStr">
        <is>
          <t>stress</t>
        </is>
      </c>
      <c r="B23" s="15" t="inlineStr">
        <is>
          <t>string</t>
        </is>
      </c>
      <c r="C23" s="15" t="inlineStr">
        <is>
          <t>镇街</t>
        </is>
      </c>
      <c r="D23" s="15" t="n"/>
      <c r="E23" s="15" t="n"/>
      <c r="F23" s="15" t="n"/>
      <c r="G23" s="15" t="n"/>
    </row>
    <row r="24">
      <c r="A24" s="15" t="inlineStr">
        <is>
          <t>community</t>
        </is>
      </c>
      <c r="B24" s="15" t="inlineStr">
        <is>
          <t>string</t>
        </is>
      </c>
      <c r="C24" s="15" t="inlineStr">
        <is>
          <t>社区</t>
        </is>
      </c>
      <c r="D24" s="15" t="n"/>
      <c r="E24" s="15" t="n"/>
      <c r="F24" s="15" t="n"/>
      <c r="G24" s="15" t="n"/>
    </row>
    <row r="25">
      <c r="A25" s="15" t="inlineStr">
        <is>
          <t>road</t>
        </is>
      </c>
      <c r="B25" s="15" t="inlineStr">
        <is>
          <t>string</t>
        </is>
      </c>
      <c r="C25" s="15" t="inlineStr">
        <is>
          <t>路段</t>
        </is>
      </c>
      <c r="D25" s="15" t="n"/>
      <c r="E25" s="15" t="n"/>
      <c r="F25" s="15" t="n"/>
      <c r="G25" s="15" t="n"/>
    </row>
    <row r="26">
      <c r="A26" s="15" t="inlineStr">
        <is>
          <t>location</t>
        </is>
      </c>
      <c r="B26" s="15" t="inlineStr">
        <is>
          <t>string</t>
        </is>
      </c>
      <c r="C26" s="15" t="inlineStr">
        <is>
          <t>经纬度</t>
        </is>
      </c>
      <c r="D26" s="15" t="n"/>
      <c r="E26" s="15" t="n"/>
      <c r="F26" s="15" t="n"/>
      <c r="G26" s="15" t="n"/>
    </row>
    <row r="27">
      <c r="A27" s="15" t="inlineStr">
        <is>
          <t>money</t>
        </is>
      </c>
      <c r="B27" s="15" t="inlineStr">
        <is>
          <t>string</t>
        </is>
      </c>
      <c r="C27" s="15" t="inlineStr">
        <is>
          <t>金额</t>
        </is>
      </c>
      <c r="D27" s="15" t="n"/>
      <c r="E27" s="15" t="n"/>
      <c r="F27" s="15" t="n"/>
      <c r="G27" s="15" t="n"/>
    </row>
    <row r="28">
      <c r="A28" s="15" t="inlineStr">
        <is>
          <t>create_time</t>
        </is>
      </c>
      <c r="B28" s="15" t="inlineStr">
        <is>
          <t>string</t>
        </is>
      </c>
      <c r="C28" s="15" t="inlineStr">
        <is>
          <t>创建时间</t>
        </is>
      </c>
      <c r="D28" s="15" t="n"/>
      <c r="E28" s="15" t="n"/>
      <c r="F28" s="15" t="n"/>
      <c r="G28" s="15" t="n"/>
    </row>
    <row r="29">
      <c r="A29" s="15" t="inlineStr">
        <is>
          <t>last_upd_time</t>
        </is>
      </c>
      <c r="B29" s="15" t="inlineStr">
        <is>
          <t>string</t>
        </is>
      </c>
      <c r="C29" s="15" t="inlineStr">
        <is>
          <t>数据最后修改时间</t>
        </is>
      </c>
      <c r="D29" s="15" t="n"/>
      <c r="E29" s="15" t="n"/>
      <c r="F29" s="15" t="n"/>
      <c r="G29" s="15" t="n"/>
    </row>
    <row r="30">
      <c r="A30" s="15" t="inlineStr">
        <is>
          <t>is_satisfy</t>
        </is>
      </c>
      <c r="B30" s="15" t="inlineStr">
        <is>
          <t>string</t>
        </is>
      </c>
      <c r="C30" s="15" t="inlineStr">
        <is>
          <t>是否滿意</t>
        </is>
      </c>
      <c r="D30" s="15" t="n"/>
      <c r="E30" s="15" t="n"/>
      <c r="F30" s="15" t="n"/>
      <c r="G30" s="15" t="n"/>
    </row>
  </sheetData>
  <mergeCells count="1">
    <mergeCell ref="C1:G2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ods_dsc_da040_js_gx_sw_qyeyqsxx_valid_old_jh_yiw_dd_f</t>
        </is>
      </c>
      <c r="C1" s="25" t="n"/>
      <c r="D1" s="15" t="n"/>
      <c r="E1" s="15" t="n"/>
      <c r="F1" s="15" t="n"/>
      <c r="G1" s="15" t="n"/>
      <c r="H1" s="16">
        <f>HYPERLINK("#'目录'!E18", "返回")</f>
        <v/>
      </c>
    </row>
    <row customHeight="1" ht="16.5" r="2" s="17">
      <c r="A2" s="23" t="inlineStr">
        <is>
          <t>模型描述</t>
        </is>
      </c>
      <c r="B2" s="24" t="inlineStr">
        <is>
          <t>省税务局-企业恶意欠税信息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qmjg</t>
        </is>
      </c>
      <c r="B4" s="15" t="inlineStr">
        <is>
          <t>string</t>
        </is>
      </c>
      <c r="C4" s="15" t="inlineStr">
        <is>
          <t>签名机关</t>
        </is>
      </c>
      <c r="D4" s="15" t="n"/>
      <c r="E4" s="15" t="n"/>
      <c r="F4" s="15" t="n"/>
      <c r="G4" s="15" t="n"/>
    </row>
    <row r="5">
      <c r="A5" s="15" t="inlineStr">
        <is>
          <t>dataversion</t>
        </is>
      </c>
      <c r="B5" s="15" t="inlineStr">
        <is>
          <t>string</t>
        </is>
      </c>
      <c r="C5" s="15" t="inlineStr">
        <is>
          <t>数据版本</t>
        </is>
      </c>
      <c r="D5" s="15" t="n"/>
      <c r="E5" s="15" t="n"/>
      <c r="F5" s="15" t="n"/>
      <c r="G5" s="15" t="n"/>
    </row>
    <row r="6">
      <c r="A6" s="15" t="inlineStr">
        <is>
          <t>djxh</t>
        </is>
      </c>
      <c r="B6" s="15" t="inlineStr">
        <is>
          <t>string</t>
        </is>
      </c>
      <c r="C6" s="15" t="inlineStr">
        <is>
          <t>登记序号</t>
        </is>
      </c>
      <c r="D6" s="15" t="n"/>
      <c r="E6" s="15" t="n"/>
      <c r="F6" s="15" t="n"/>
      <c r="G6" s="15" t="n"/>
    </row>
    <row r="7">
      <c r="A7" s="15" t="inlineStr">
        <is>
          <t>shxydm</t>
        </is>
      </c>
      <c r="B7" s="15" t="inlineStr">
        <is>
          <t>string</t>
        </is>
      </c>
      <c r="C7" s="15" t="inlineStr">
        <is>
          <t>企业社会信用代码</t>
        </is>
      </c>
      <c r="D7" s="15" t="n"/>
      <c r="E7" s="15" t="n"/>
      <c r="F7" s="15" t="n"/>
      <c r="G7" s="15" t="n"/>
    </row>
    <row r="8">
      <c r="A8" s="15" t="inlineStr">
        <is>
          <t>nsrsbh</t>
        </is>
      </c>
      <c r="B8" s="15" t="inlineStr">
        <is>
          <t>string</t>
        </is>
      </c>
      <c r="C8" s="15" t="inlineStr">
        <is>
          <t>纳税人识别号</t>
        </is>
      </c>
      <c r="D8" s="15" t="n"/>
      <c r="E8" s="15" t="n"/>
      <c r="F8" s="15" t="n"/>
      <c r="G8" s="15" t="n"/>
    </row>
    <row r="9">
      <c r="A9" s="15" t="inlineStr">
        <is>
          <t>nsrmc</t>
        </is>
      </c>
      <c r="B9" s="15" t="inlineStr">
        <is>
          <t>string</t>
        </is>
      </c>
      <c r="C9" s="15" t="inlineStr">
        <is>
          <t>纳税人名称</t>
        </is>
      </c>
      <c r="D9" s="15" t="n"/>
      <c r="E9" s="15" t="n"/>
      <c r="F9" s="15" t="n"/>
      <c r="G9" s="15" t="n"/>
    </row>
    <row r="10">
      <c r="A10" s="15" t="inlineStr">
        <is>
          <t>scjydz</t>
        </is>
      </c>
      <c r="B10" s="15" t="inlineStr">
        <is>
          <t>string</t>
        </is>
      </c>
      <c r="C10" s="15" t="inlineStr">
        <is>
          <t>生产经营地址</t>
        </is>
      </c>
      <c r="D10" s="15" t="n"/>
      <c r="E10" s="15" t="n"/>
      <c r="F10" s="15" t="n"/>
      <c r="G10" s="15" t="n"/>
    </row>
    <row r="11">
      <c r="A11" s="15" t="inlineStr">
        <is>
          <t>xm</t>
        </is>
      </c>
      <c r="B11" s="15" t="inlineStr">
        <is>
          <t>string</t>
        </is>
      </c>
      <c r="C11" s="15" t="inlineStr">
        <is>
          <t>法定代表人业主姓名</t>
        </is>
      </c>
      <c r="D11" s="15" t="n"/>
      <c r="E11" s="15" t="n"/>
      <c r="F11" s="15" t="n"/>
      <c r="G11" s="15" t="n"/>
    </row>
    <row r="12">
      <c r="A12" s="15" t="inlineStr">
        <is>
          <t>zjhm</t>
        </is>
      </c>
      <c r="B12" s="15" t="inlineStr">
        <is>
          <t>string</t>
        </is>
      </c>
      <c r="C12" s="15" t="inlineStr">
        <is>
          <t>证件号码</t>
        </is>
      </c>
      <c r="D12" s="15" t="n"/>
      <c r="E12" s="15" t="n"/>
      <c r="F12" s="15" t="n"/>
      <c r="G12" s="15" t="n"/>
    </row>
    <row r="13">
      <c r="A13" s="15" t="inlineStr">
        <is>
          <t>qsjehj</t>
        </is>
      </c>
      <c r="B13" s="15" t="inlineStr">
        <is>
          <t>string</t>
        </is>
      </c>
      <c r="C13" s="15" t="inlineStr">
        <is>
          <t>欠税金额合计</t>
        </is>
      </c>
      <c r="D13" s="15" t="n"/>
      <c r="E13" s="15" t="n"/>
      <c r="F13" s="15" t="n"/>
      <c r="G13" s="15" t="n"/>
    </row>
    <row r="14">
      <c r="A14" s="15" t="inlineStr">
        <is>
          <t>tjjzny</t>
        </is>
      </c>
      <c r="B14" s="15" t="inlineStr">
        <is>
          <t>string</t>
        </is>
      </c>
      <c r="C14" s="15" t="inlineStr">
        <is>
          <t>统计截止年月</t>
        </is>
      </c>
      <c r="D14" s="15" t="n"/>
      <c r="E14" s="15" t="n"/>
      <c r="F14" s="15" t="n"/>
      <c r="G14" s="15" t="n"/>
    </row>
    <row r="15">
      <c r="A15" s="15" t="inlineStr">
        <is>
          <t>tjsj</t>
        </is>
      </c>
      <c r="B15" s="15" t="inlineStr">
        <is>
          <t>string</t>
        </is>
      </c>
      <c r="C15" s="15" t="inlineStr">
        <is>
          <t>统计时间</t>
        </is>
      </c>
      <c r="D15" s="15" t="n"/>
      <c r="E15" s="15" t="n"/>
      <c r="F15" s="15" t="n"/>
      <c r="G15" s="15" t="n"/>
    </row>
    <row r="16">
      <c r="A16" s="15" t="inlineStr">
        <is>
          <t>extend1</t>
        </is>
      </c>
      <c r="B16" s="15" t="inlineStr">
        <is>
          <t>string</t>
        </is>
      </c>
      <c r="C16" s="15" t="inlineStr">
        <is>
          <t>扩展字段1</t>
        </is>
      </c>
      <c r="D16" s="15" t="n"/>
      <c r="E16" s="15" t="n"/>
      <c r="F16" s="15" t="n"/>
      <c r="G16" s="15" t="n"/>
    </row>
    <row r="17">
      <c r="A17" s="15" t="inlineStr">
        <is>
          <t>extend2</t>
        </is>
      </c>
      <c r="B17" s="15" t="inlineStr">
        <is>
          <t>string</t>
        </is>
      </c>
      <c r="C17" s="15" t="inlineStr">
        <is>
          <t>扩展字段2</t>
        </is>
      </c>
      <c r="D17" s="15" t="n"/>
      <c r="E17" s="15" t="n"/>
      <c r="F17" s="15" t="n"/>
      <c r="G17" s="15" t="n"/>
    </row>
    <row r="18">
      <c r="A18" s="15" t="inlineStr">
        <is>
          <t>extend3</t>
        </is>
      </c>
      <c r="B18" s="15" t="inlineStr">
        <is>
          <t>string</t>
        </is>
      </c>
      <c r="C18" s="15" t="inlineStr">
        <is>
          <t>扩展字段3</t>
        </is>
      </c>
      <c r="D18" s="15" t="n"/>
      <c r="E18" s="15" t="n"/>
      <c r="F18" s="15" t="n"/>
      <c r="G18" s="15" t="n"/>
    </row>
    <row r="19">
      <c r="A19" s="15" t="inlineStr">
        <is>
          <t>extend4</t>
        </is>
      </c>
      <c r="B19" s="15" t="inlineStr">
        <is>
          <t>string</t>
        </is>
      </c>
      <c r="C19" s="15" t="inlineStr">
        <is>
          <t>扩展字段4</t>
        </is>
      </c>
      <c r="D19" s="15" t="n"/>
      <c r="E19" s="15" t="n"/>
      <c r="F19" s="15" t="n"/>
      <c r="G19" s="15" t="n"/>
    </row>
    <row r="20">
      <c r="A20" s="15" t="inlineStr">
        <is>
          <t>dsc_city</t>
        </is>
      </c>
      <c r="B20" s="15" t="inlineStr">
        <is>
          <t>string</t>
        </is>
      </c>
      <c r="C20" s="15" t="inlineStr">
        <is>
          <t>未知</t>
        </is>
      </c>
      <c r="D20" s="15" t="n"/>
      <c r="E20" s="15" t="n"/>
      <c r="F20" s="15" t="n"/>
      <c r="G20" s="15" t="n"/>
    </row>
    <row r="21">
      <c r="A21" s="15" t="inlineStr">
        <is>
          <t>dsc_adm_region</t>
        </is>
      </c>
      <c r="B21" s="15" t="inlineStr">
        <is>
          <t>string</t>
        </is>
      </c>
      <c r="C21" s="15" t="inlineStr">
        <is>
          <t>未知</t>
        </is>
      </c>
      <c r="D21" s="15" t="n"/>
      <c r="E21" s="15" t="n"/>
      <c r="F21" s="15" t="n"/>
      <c r="G21" s="15" t="n"/>
    </row>
    <row r="22">
      <c r="A22" s="15" t="inlineStr">
        <is>
          <t>dsc_sydep_code</t>
        </is>
      </c>
      <c r="B22" s="15" t="inlineStr">
        <is>
          <t>string</t>
        </is>
      </c>
      <c r="C22" s="15" t="inlineStr">
        <is>
          <t>未知</t>
        </is>
      </c>
      <c r="D22" s="15" t="n"/>
      <c r="E22" s="15" t="n"/>
      <c r="F22" s="15" t="n"/>
      <c r="G22" s="15" t="n"/>
    </row>
    <row r="23">
      <c r="A23" s="15" t="inlineStr">
        <is>
          <t>dsc_sydep_name</t>
        </is>
      </c>
      <c r="B23" s="15" t="inlineStr">
        <is>
          <t>string</t>
        </is>
      </c>
      <c r="C23" s="15" t="inlineStr">
        <is>
          <t>未知</t>
        </is>
      </c>
      <c r="D23" s="15" t="n"/>
      <c r="E23" s="15" t="n"/>
      <c r="F23" s="15" t="n"/>
      <c r="G23" s="15" t="n"/>
    </row>
    <row r="24">
      <c r="A24" s="15" t="inlineStr">
        <is>
          <t>dsc_sydep_sys</t>
        </is>
      </c>
      <c r="B24" s="15" t="inlineStr">
        <is>
          <t>string</t>
        </is>
      </c>
      <c r="C24" s="15" t="inlineStr">
        <is>
          <t>未知</t>
        </is>
      </c>
      <c r="D24" s="15" t="n"/>
      <c r="E24" s="15" t="n"/>
      <c r="F24" s="15" t="n"/>
      <c r="G24" s="15" t="n"/>
    </row>
    <row r="25">
      <c r="A25" s="15" t="inlineStr">
        <is>
          <t>dsc_sydep_tblname</t>
        </is>
      </c>
      <c r="B25" s="15" t="inlineStr">
        <is>
          <t>string</t>
        </is>
      </c>
      <c r="C25" s="15" t="inlineStr">
        <is>
          <t>未知</t>
        </is>
      </c>
      <c r="D25" s="15" t="n"/>
      <c r="E25" s="15" t="n"/>
      <c r="F25" s="15" t="n"/>
      <c r="G25" s="15" t="n"/>
    </row>
    <row r="26">
      <c r="A26" s="15" t="inlineStr">
        <is>
          <t>dsc_biz_record_id</t>
        </is>
      </c>
      <c r="B26" s="15" t="inlineStr">
        <is>
          <t>string</t>
        </is>
      </c>
      <c r="C26" s="15" t="inlineStr">
        <is>
          <t>未知</t>
        </is>
      </c>
      <c r="D26" s="15" t="n"/>
      <c r="E26" s="15" t="n"/>
      <c r="F26" s="15" t="n"/>
      <c r="G26" s="15" t="n"/>
    </row>
    <row r="27">
      <c r="A27" s="15" t="inlineStr">
        <is>
          <t>dsc_biz_operation</t>
        </is>
      </c>
      <c r="B27" s="15" t="inlineStr">
        <is>
          <t>string</t>
        </is>
      </c>
      <c r="C27" s="15" t="inlineStr">
        <is>
          <t>未知</t>
        </is>
      </c>
      <c r="D27" s="15" t="n"/>
      <c r="E27" s="15" t="n"/>
      <c r="F27" s="15" t="n"/>
      <c r="G27" s="15" t="n"/>
    </row>
    <row r="28">
      <c r="A28" s="15" t="inlineStr">
        <is>
          <t>dsc_biz_timestamp</t>
        </is>
      </c>
      <c r="B28" s="15" t="inlineStr">
        <is>
          <t>string</t>
        </is>
      </c>
      <c r="C28" s="15" t="inlineStr">
        <is>
          <t>未知</t>
        </is>
      </c>
      <c r="D28" s="15" t="n"/>
      <c r="E28" s="15" t="n"/>
      <c r="F28" s="15" t="n"/>
      <c r="G28" s="15" t="n"/>
    </row>
    <row r="29">
      <c r="A29" s="15" t="inlineStr">
        <is>
          <t>dsc_datasr_tblname</t>
        </is>
      </c>
      <c r="B29" s="15" t="inlineStr">
        <is>
          <t>string</t>
        </is>
      </c>
      <c r="C29" s="15" t="inlineStr">
        <is>
          <t>未知</t>
        </is>
      </c>
      <c r="D29" s="15" t="n"/>
      <c r="E29" s="15" t="n"/>
      <c r="F29" s="15" t="n"/>
      <c r="G29" s="15" t="n"/>
    </row>
    <row r="30">
      <c r="A30" s="15" t="inlineStr">
        <is>
          <t>dsc_hash_unique</t>
        </is>
      </c>
      <c r="B30" s="15" t="inlineStr">
        <is>
          <t>string</t>
        </is>
      </c>
      <c r="C30" s="15" t="inlineStr">
        <is>
          <t>未知</t>
        </is>
      </c>
      <c r="D30" s="15" t="n"/>
      <c r="E30" s="15" t="n"/>
      <c r="F30" s="15" t="n"/>
      <c r="G30" s="15" t="n"/>
    </row>
    <row r="31">
      <c r="A31" s="15" t="inlineStr">
        <is>
          <t>dsc_clean_timestamp</t>
        </is>
      </c>
      <c r="B31" s="15" t="inlineStr">
        <is>
          <t>string</t>
        </is>
      </c>
      <c r="C31" s="15" t="inlineStr">
        <is>
          <t>未知</t>
        </is>
      </c>
      <c r="D31" s="15" t="n"/>
      <c r="E31" s="15" t="n"/>
      <c r="F31" s="15" t="n"/>
      <c r="G31" s="15" t="n"/>
    </row>
    <row r="32">
      <c r="A32" s="15" t="inlineStr">
        <is>
          <t>dsc_dw_rksj</t>
        </is>
      </c>
      <c r="B32" s="15" t="inlineStr">
        <is>
          <t>string</t>
        </is>
      </c>
      <c r="C32" s="15" t="inlineStr">
        <is>
          <t>未知</t>
        </is>
      </c>
      <c r="D32" s="15" t="n"/>
      <c r="E32" s="15" t="n"/>
      <c r="F32" s="15" t="n"/>
      <c r="G32" s="15" t="n"/>
    </row>
    <row r="33">
      <c r="A33" s="15" t="inlineStr">
        <is>
          <t>create_time</t>
        </is>
      </c>
      <c r="B33" s="15" t="inlineStr">
        <is>
          <t>string</t>
        </is>
      </c>
      <c r="C33" s="15" t="inlineStr">
        <is>
          <t>创建时间(yyyy-mm-dd hh:mm:ss)</t>
        </is>
      </c>
      <c r="D33" s="15" t="n"/>
      <c r="E33" s="15" t="n"/>
      <c r="F33" s="15" t="n"/>
      <c r="G33" s="15" t="n"/>
    </row>
    <row r="34">
      <c r="A34" s="15" t="inlineStr">
        <is>
          <t>last_upd_time</t>
        </is>
      </c>
      <c r="B34" s="15" t="inlineStr">
        <is>
          <t>string</t>
        </is>
      </c>
      <c r="C34" s="15" t="inlineStr">
        <is>
          <t>修改时间(yyyy-mm-dd hh:mm:ss)</t>
        </is>
      </c>
      <c r="D34" s="15" t="n"/>
      <c r="E34" s="15" t="n"/>
      <c r="F34" s="15" t="n"/>
      <c r="G34" s="15" t="n"/>
    </row>
  </sheetData>
  <mergeCells count="1">
    <mergeCell ref="C1:G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K19" sqref="K19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" t="inlineStr">
        <is>
          <t>模型名称</t>
        </is>
      </c>
      <c r="B1" s="3" t="n"/>
      <c r="C1" s="4" t="n"/>
      <c r="D1" s="18" t="n"/>
      <c r="E1" s="18" t="n"/>
      <c r="F1" s="18" t="n"/>
      <c r="G1" s="19" t="n"/>
      <c r="H1" s="6" t="inlineStr">
        <is>
          <t>返回</t>
        </is>
      </c>
    </row>
    <row customHeight="1" ht="16.5" r="2" s="17">
      <c r="A2" s="2" t="inlineStr">
        <is>
          <t>模型描述</t>
        </is>
      </c>
      <c r="B2" s="3" t="n"/>
      <c r="C2" s="20" t="n"/>
      <c r="D2" s="21" t="n"/>
      <c r="E2" s="21" t="n"/>
      <c r="F2" s="21" t="n"/>
      <c r="G2" s="22" t="n"/>
      <c r="H2" s="8" t="inlineStr">
        <is>
          <t>来源</t>
        </is>
      </c>
    </row>
    <row customHeight="1" ht="16.5" r="3" s="17">
      <c r="A3" s="9" t="inlineStr">
        <is>
          <t>字段名</t>
        </is>
      </c>
      <c r="B3" s="10" t="inlineStr">
        <is>
          <t>数据类型</t>
        </is>
      </c>
      <c r="C3" s="9" t="inlineStr">
        <is>
          <t>字段说明</t>
        </is>
      </c>
      <c r="D3" s="11" t="inlineStr">
        <is>
          <t>允许为空</t>
        </is>
      </c>
      <c r="E3" s="11" t="inlineStr">
        <is>
          <t>唯一主键</t>
        </is>
      </c>
      <c r="F3" s="11" t="inlineStr">
        <is>
          <t>维度表</t>
        </is>
      </c>
      <c r="G3" s="11" t="inlineStr">
        <is>
          <t>备注</t>
        </is>
      </c>
      <c r="H3" s="12" t="n"/>
    </row>
  </sheetData>
  <mergeCells count="1">
    <mergeCell ref="C1:G2"/>
  </mergeCells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ods_dsc_da040_js_gx_sw_zdsswfhmd_valid_old_jh_yiw_dd_f</t>
        </is>
      </c>
      <c r="C1" s="25" t="n"/>
      <c r="D1" s="15" t="n"/>
      <c r="E1" s="15" t="n"/>
      <c r="F1" s="15" t="n"/>
      <c r="G1" s="15" t="n"/>
      <c r="H1" s="16">
        <f>HYPERLINK("#'目录'!E19", "返回")</f>
        <v/>
      </c>
    </row>
    <row customHeight="1" ht="16.5" r="2" s="17">
      <c r="A2" s="23" t="inlineStr">
        <is>
          <t>模型描述</t>
        </is>
      </c>
      <c r="B2" s="24" t="inlineStr">
        <is>
          <t>省税务局-税务重大税收违法黑名单信息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signhashcode</t>
        </is>
      </c>
      <c r="B4" s="15" t="inlineStr">
        <is>
          <t>string</t>
        </is>
      </c>
      <c r="C4" s="15" t="inlineStr">
        <is>
          <t>签名摘要</t>
        </is>
      </c>
      <c r="D4" s="15" t="n"/>
      <c r="E4" s="15" t="n"/>
      <c r="F4" s="15" t="n"/>
      <c r="G4" s="15" t="n"/>
    </row>
    <row r="5">
      <c r="A5" s="15" t="inlineStr">
        <is>
          <t>signkey</t>
        </is>
      </c>
      <c r="B5" s="15" t="inlineStr">
        <is>
          <t>string</t>
        </is>
      </c>
      <c r="C5" s="15" t="inlineStr">
        <is>
          <t>签名证书公钥</t>
        </is>
      </c>
      <c r="D5" s="15" t="n"/>
      <c r="E5" s="15" t="n"/>
      <c r="F5" s="15" t="n"/>
      <c r="G5" s="15" t="n"/>
    </row>
    <row r="6">
      <c r="A6" s="15" t="inlineStr">
        <is>
          <t>tnsvalue</t>
        </is>
      </c>
      <c r="B6" s="15" t="inlineStr">
        <is>
          <t>string</t>
        </is>
      </c>
      <c r="C6" s="15" t="inlineStr">
        <is>
          <t>时间戳</t>
        </is>
      </c>
      <c r="D6" s="15" t="n"/>
      <c r="E6" s="15" t="n"/>
      <c r="F6" s="15" t="n"/>
      <c r="G6" s="15" t="n"/>
    </row>
    <row r="7">
      <c r="A7" s="15" t="inlineStr">
        <is>
          <t>qmjg</t>
        </is>
      </c>
      <c r="B7" s="15" t="inlineStr">
        <is>
          <t>string</t>
        </is>
      </c>
      <c r="C7" s="15" t="inlineStr">
        <is>
          <t>签名机关</t>
        </is>
      </c>
      <c r="D7" s="15" t="n"/>
      <c r="E7" s="15" t="n"/>
      <c r="F7" s="15" t="n"/>
      <c r="G7" s="15" t="n"/>
    </row>
    <row r="8">
      <c r="A8" s="15" t="inlineStr">
        <is>
          <t>dataversion</t>
        </is>
      </c>
      <c r="B8" s="15" t="inlineStr">
        <is>
          <t>string</t>
        </is>
      </c>
      <c r="C8" s="15" t="inlineStr">
        <is>
          <t>数据版本</t>
        </is>
      </c>
      <c r="D8" s="15" t="n"/>
      <c r="E8" s="15" t="n"/>
      <c r="F8" s="15" t="n"/>
      <c r="G8" s="15" t="n"/>
    </row>
    <row r="9">
      <c r="A9" s="15" t="inlineStr">
        <is>
          <t>nsrmc</t>
        </is>
      </c>
      <c r="B9" s="15" t="inlineStr">
        <is>
          <t>string</t>
        </is>
      </c>
      <c r="C9" s="15" t="inlineStr">
        <is>
          <t>单位名称/姓名</t>
        </is>
      </c>
      <c r="D9" s="15" t="n"/>
      <c r="E9" s="15" t="n"/>
      <c r="F9" s="15" t="n"/>
      <c r="G9" s="15" t="n"/>
    </row>
    <row r="10">
      <c r="A10" s="15" t="inlineStr">
        <is>
          <t>fbsj</t>
        </is>
      </c>
      <c r="B10" s="15" t="inlineStr">
        <is>
          <t>string</t>
        </is>
      </c>
      <c r="C10" s="15" t="inlineStr">
        <is>
          <t>发布时间</t>
        </is>
      </c>
      <c r="D10" s="15" t="n"/>
      <c r="E10" s="15" t="n"/>
      <c r="F10" s="15" t="n"/>
      <c r="G10" s="15" t="n"/>
    </row>
    <row r="11">
      <c r="A11" s="15" t="inlineStr">
        <is>
          <t>fvqx</t>
        </is>
      </c>
      <c r="B11" s="15" t="inlineStr">
        <is>
          <t>string</t>
        </is>
      </c>
      <c r="C11" s="15" t="inlineStr">
        <is>
          <t>发布期限</t>
        </is>
      </c>
      <c r="D11" s="15" t="n"/>
      <c r="E11" s="15" t="n"/>
      <c r="F11" s="15" t="n"/>
      <c r="G11" s="15" t="n"/>
    </row>
    <row r="12">
      <c r="A12" s="15" t="inlineStr">
        <is>
          <t>cfss</t>
        </is>
      </c>
      <c r="B12" s="15" t="inlineStr">
        <is>
          <t>string</t>
        </is>
      </c>
      <c r="C12" s="15" t="inlineStr">
        <is>
          <t>处罚事实</t>
        </is>
      </c>
      <c r="D12" s="15" t="n"/>
      <c r="E12" s="15" t="n"/>
      <c r="F12" s="15" t="n"/>
      <c r="G12" s="15" t="n"/>
    </row>
    <row r="13">
      <c r="A13" s="15" t="inlineStr">
        <is>
          <t>cfyj</t>
        </is>
      </c>
      <c r="B13" s="15" t="inlineStr">
        <is>
          <t>string</t>
        </is>
      </c>
      <c r="C13" s="15" t="inlineStr">
        <is>
          <t>处罚依据</t>
        </is>
      </c>
      <c r="D13" s="15" t="n"/>
      <c r="E13" s="15" t="n"/>
      <c r="F13" s="15" t="n"/>
      <c r="G13" s="15" t="n"/>
    </row>
    <row r="14">
      <c r="A14" s="15" t="inlineStr">
        <is>
          <t>cfwh</t>
        </is>
      </c>
      <c r="B14" s="15" t="inlineStr">
        <is>
          <t>string</t>
        </is>
      </c>
      <c r="C14" s="15" t="inlineStr">
        <is>
          <t>处罚文号</t>
        </is>
      </c>
      <c r="D14" s="15" t="n"/>
      <c r="E14" s="15" t="n"/>
      <c r="F14" s="15" t="n"/>
      <c r="G14" s="15" t="n"/>
    </row>
    <row r="15">
      <c r="A15" s="15" t="inlineStr">
        <is>
          <t>cfsj</t>
        </is>
      </c>
      <c r="B15" s="15" t="inlineStr">
        <is>
          <t>string</t>
        </is>
      </c>
      <c r="C15" s="15" t="inlineStr">
        <is>
          <t>处罚时间</t>
        </is>
      </c>
      <c r="D15" s="15" t="n"/>
      <c r="E15" s="15" t="n"/>
      <c r="F15" s="15" t="n"/>
      <c r="G15" s="15" t="n"/>
    </row>
    <row r="16">
      <c r="A16" s="15" t="inlineStr">
        <is>
          <t>cfjg</t>
        </is>
      </c>
      <c r="B16" s="15" t="inlineStr">
        <is>
          <t>string</t>
        </is>
      </c>
      <c r="C16" s="15" t="inlineStr">
        <is>
          <t>处罚结果</t>
        </is>
      </c>
      <c r="D16" s="15" t="n"/>
      <c r="E16" s="15" t="n"/>
      <c r="F16" s="15" t="n"/>
      <c r="G16" s="15" t="n"/>
    </row>
    <row r="17">
      <c r="A17" s="15" t="inlineStr">
        <is>
          <t>fddbrxm</t>
        </is>
      </c>
      <c r="B17" s="15" t="inlineStr">
        <is>
          <t>string</t>
        </is>
      </c>
      <c r="C17" s="15" t="inlineStr">
        <is>
          <t>法定代表人姓名</t>
        </is>
      </c>
      <c r="D17" s="15" t="n"/>
      <c r="E17" s="15" t="n"/>
      <c r="F17" s="15" t="n"/>
      <c r="G17" s="15" t="n"/>
    </row>
    <row r="18">
      <c r="A18" s="15" t="inlineStr">
        <is>
          <t>frsfzh</t>
        </is>
      </c>
      <c r="B18" s="15" t="inlineStr">
        <is>
          <t>string</t>
        </is>
      </c>
      <c r="C18" s="15" t="inlineStr">
        <is>
          <t>法定代表人身份证号</t>
        </is>
      </c>
      <c r="D18" s="15" t="n"/>
      <c r="E18" s="15" t="n"/>
      <c r="F18" s="15" t="n"/>
      <c r="G18" s="15" t="n"/>
    </row>
    <row r="19">
      <c r="A19" s="15" t="inlineStr">
        <is>
          <t>tyshxydm</t>
        </is>
      </c>
      <c r="B19" s="15" t="inlineStr">
        <is>
          <t>string</t>
        </is>
      </c>
      <c r="C19" s="15" t="inlineStr">
        <is>
          <t>统一社会信用代码/身份证号</t>
        </is>
      </c>
      <c r="D19" s="15" t="n"/>
      <c r="E19" s="15" t="n"/>
      <c r="F19" s="15" t="n"/>
      <c r="G19" s="15" t="n"/>
    </row>
    <row r="20">
      <c r="A20" s="15" t="inlineStr">
        <is>
          <t>dsc_city</t>
        </is>
      </c>
      <c r="B20" s="15" t="inlineStr">
        <is>
          <t>string</t>
        </is>
      </c>
      <c r="C20" s="15" t="inlineStr">
        <is>
          <t>未知</t>
        </is>
      </c>
      <c r="D20" s="15" t="n"/>
      <c r="E20" s="15" t="n"/>
      <c r="F20" s="15" t="n"/>
      <c r="G20" s="15" t="n"/>
    </row>
    <row r="21">
      <c r="A21" s="15" t="inlineStr">
        <is>
          <t>dsc_adm_region</t>
        </is>
      </c>
      <c r="B21" s="15" t="inlineStr">
        <is>
          <t>string</t>
        </is>
      </c>
      <c r="C21" s="15" t="inlineStr">
        <is>
          <t>未知</t>
        </is>
      </c>
      <c r="D21" s="15" t="n"/>
      <c r="E21" s="15" t="n"/>
      <c r="F21" s="15" t="n"/>
      <c r="G21" s="15" t="n"/>
    </row>
    <row r="22">
      <c r="A22" s="15" t="inlineStr">
        <is>
          <t>dsc_sydep_code</t>
        </is>
      </c>
      <c r="B22" s="15" t="inlineStr">
        <is>
          <t>string</t>
        </is>
      </c>
      <c r="C22" s="15" t="inlineStr">
        <is>
          <t>未知</t>
        </is>
      </c>
      <c r="D22" s="15" t="n"/>
      <c r="E22" s="15" t="n"/>
      <c r="F22" s="15" t="n"/>
      <c r="G22" s="15" t="n"/>
    </row>
    <row r="23">
      <c r="A23" s="15" t="inlineStr">
        <is>
          <t>dsc_sydep_name</t>
        </is>
      </c>
      <c r="B23" s="15" t="inlineStr">
        <is>
          <t>string</t>
        </is>
      </c>
      <c r="C23" s="15" t="inlineStr">
        <is>
          <t>未知</t>
        </is>
      </c>
      <c r="D23" s="15" t="n"/>
      <c r="E23" s="15" t="n"/>
      <c r="F23" s="15" t="n"/>
      <c r="G23" s="15" t="n"/>
    </row>
    <row r="24">
      <c r="A24" s="15" t="inlineStr">
        <is>
          <t>dsc_sydep_sys</t>
        </is>
      </c>
      <c r="B24" s="15" t="inlineStr">
        <is>
          <t>string</t>
        </is>
      </c>
      <c r="C24" s="15" t="inlineStr">
        <is>
          <t>未知</t>
        </is>
      </c>
      <c r="D24" s="15" t="n"/>
      <c r="E24" s="15" t="n"/>
      <c r="F24" s="15" t="n"/>
      <c r="G24" s="15" t="n"/>
    </row>
    <row r="25">
      <c r="A25" s="15" t="inlineStr">
        <is>
          <t>dsc_sydep_tblname</t>
        </is>
      </c>
      <c r="B25" s="15" t="inlineStr">
        <is>
          <t>string</t>
        </is>
      </c>
      <c r="C25" s="15" t="inlineStr">
        <is>
          <t>未知</t>
        </is>
      </c>
      <c r="D25" s="15" t="n"/>
      <c r="E25" s="15" t="n"/>
      <c r="F25" s="15" t="n"/>
      <c r="G25" s="15" t="n"/>
    </row>
    <row r="26">
      <c r="A26" s="15" t="inlineStr">
        <is>
          <t>dsc_biz_record_id</t>
        </is>
      </c>
      <c r="B26" s="15" t="inlineStr">
        <is>
          <t>string</t>
        </is>
      </c>
      <c r="C26" s="15" t="inlineStr">
        <is>
          <t>未知</t>
        </is>
      </c>
      <c r="D26" s="15" t="n"/>
      <c r="E26" s="15" t="n"/>
      <c r="F26" s="15" t="n"/>
      <c r="G26" s="15" t="n"/>
    </row>
    <row r="27">
      <c r="A27" s="15" t="inlineStr">
        <is>
          <t>dsc_biz_operation</t>
        </is>
      </c>
      <c r="B27" s="15" t="inlineStr">
        <is>
          <t>string</t>
        </is>
      </c>
      <c r="C27" s="15" t="inlineStr">
        <is>
          <t>未知</t>
        </is>
      </c>
      <c r="D27" s="15" t="n"/>
      <c r="E27" s="15" t="n"/>
      <c r="F27" s="15" t="n"/>
      <c r="G27" s="15" t="n"/>
    </row>
    <row r="28">
      <c r="A28" s="15" t="inlineStr">
        <is>
          <t>dsc_biz_timestamp</t>
        </is>
      </c>
      <c r="B28" s="15" t="inlineStr">
        <is>
          <t>string</t>
        </is>
      </c>
      <c r="C28" s="15" t="inlineStr">
        <is>
          <t>未知</t>
        </is>
      </c>
      <c r="D28" s="15" t="n"/>
      <c r="E28" s="15" t="n"/>
      <c r="F28" s="15" t="n"/>
      <c r="G28" s="15" t="n"/>
    </row>
    <row r="29">
      <c r="A29" s="15" t="inlineStr">
        <is>
          <t>dsc_datasr_tblname</t>
        </is>
      </c>
      <c r="B29" s="15" t="inlineStr">
        <is>
          <t>string</t>
        </is>
      </c>
      <c r="C29" s="15" t="inlineStr">
        <is>
          <t>未知</t>
        </is>
      </c>
      <c r="D29" s="15" t="n"/>
      <c r="E29" s="15" t="n"/>
      <c r="F29" s="15" t="n"/>
      <c r="G29" s="15" t="n"/>
    </row>
    <row r="30">
      <c r="A30" s="15" t="inlineStr">
        <is>
          <t>dsc_hash_unique</t>
        </is>
      </c>
      <c r="B30" s="15" t="inlineStr">
        <is>
          <t>string</t>
        </is>
      </c>
      <c r="C30" s="15" t="inlineStr">
        <is>
          <t>未知</t>
        </is>
      </c>
      <c r="D30" s="15" t="n"/>
      <c r="E30" s="15" t="n"/>
      <c r="F30" s="15" t="n"/>
      <c r="G30" s="15" t="n"/>
    </row>
    <row r="31">
      <c r="A31" s="15" t="inlineStr">
        <is>
          <t>dsc_clean_timestamp</t>
        </is>
      </c>
      <c r="B31" s="15" t="inlineStr">
        <is>
          <t>string</t>
        </is>
      </c>
      <c r="C31" s="15" t="inlineStr">
        <is>
          <t>未知</t>
        </is>
      </c>
      <c r="D31" s="15" t="n"/>
      <c r="E31" s="15" t="n"/>
      <c r="F31" s="15" t="n"/>
      <c r="G31" s="15" t="n"/>
    </row>
    <row r="32">
      <c r="A32" s="15" t="inlineStr">
        <is>
          <t>dsc_dw_rksj</t>
        </is>
      </c>
      <c r="B32" s="15" t="inlineStr">
        <is>
          <t>string</t>
        </is>
      </c>
      <c r="C32" s="15" t="inlineStr">
        <is>
          <t>未知</t>
        </is>
      </c>
      <c r="D32" s="15" t="n"/>
      <c r="E32" s="15" t="n"/>
      <c r="F32" s="15" t="n"/>
      <c r="G32" s="15" t="n"/>
    </row>
    <row r="33">
      <c r="A33" s="15" t="inlineStr">
        <is>
          <t>create_time</t>
        </is>
      </c>
      <c r="B33" s="15" t="inlineStr">
        <is>
          <t>string</t>
        </is>
      </c>
      <c r="C33" s="15" t="inlineStr">
        <is>
          <t>创建时间(yyyy-mm-dd hh:mm:ss)</t>
        </is>
      </c>
      <c r="D33" s="15" t="n"/>
      <c r="E33" s="15" t="n"/>
      <c r="F33" s="15" t="n"/>
      <c r="G33" s="15" t="n"/>
    </row>
    <row r="34">
      <c r="A34" s="15" t="inlineStr">
        <is>
          <t>last_upd_time</t>
        </is>
      </c>
      <c r="B34" s="15" t="inlineStr">
        <is>
          <t>string</t>
        </is>
      </c>
      <c r="C34" s="15" t="inlineStr">
        <is>
          <t>修改时间(yyyy-mm-dd hh:mm:ss)</t>
        </is>
      </c>
      <c r="D34" s="15" t="n"/>
      <c r="E34" s="15" t="n"/>
      <c r="F34" s="15" t="n"/>
      <c r="G34" s="15" t="n"/>
    </row>
  </sheetData>
  <mergeCells count="1">
    <mergeCell ref="C1:G2"/>
  </mergeCells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ods_dsc_da041_hz_ao_opa_detail_valid_old_jh_yiw_dd_f</t>
        </is>
      </c>
      <c r="C1" s="25" t="n"/>
      <c r="D1" s="15" t="n"/>
      <c r="E1" s="15" t="n"/>
      <c r="F1" s="15" t="n"/>
      <c r="G1" s="15" t="n"/>
      <c r="H1" s="16">
        <f>HYPERLINK("#'目录'!E20", "返回")</f>
        <v/>
      </c>
    </row>
    <row customHeight="1" ht="16.5" r="2" s="17">
      <c r="A2" s="23" t="inlineStr">
        <is>
          <t>模型描述</t>
        </is>
      </c>
      <c r="B2" s="24" t="inlineStr">
        <is>
          <t>省市场监督管理局-经营异常名录信息（新）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abntime</t>
        </is>
      </c>
      <c r="B4" s="15" t="inlineStr">
        <is>
          <t>string</t>
        </is>
      </c>
      <c r="C4" s="15" t="inlineStr">
        <is>
          <t>列入日期</t>
        </is>
      </c>
      <c r="D4" s="15" t="n"/>
      <c r="E4" s="15" t="n"/>
      <c r="F4" s="15" t="n"/>
      <c r="G4" s="15" t="n"/>
    </row>
    <row r="5">
      <c r="A5" s="15" t="inlineStr">
        <is>
          <t>busexclist</t>
        </is>
      </c>
      <c r="B5" s="15" t="inlineStr">
        <is>
          <t>string</t>
        </is>
      </c>
      <c r="C5" s="15" t="inlineStr">
        <is>
          <t>经营异常名录ID</t>
        </is>
      </c>
      <c r="D5" s="15" t="n"/>
      <c r="E5" s="15" t="n"/>
      <c r="F5" s="15" t="n"/>
      <c r="G5" s="15" t="n"/>
    </row>
    <row r="6">
      <c r="A6" s="15" t="inlineStr">
        <is>
          <t>specause_cn</t>
        </is>
      </c>
      <c r="B6" s="15" t="inlineStr">
        <is>
          <t>string</t>
        </is>
      </c>
      <c r="C6" s="15" t="inlineStr">
        <is>
          <t>列入经营异常名录原因</t>
        </is>
      </c>
      <c r="D6" s="15" t="n"/>
      <c r="E6" s="15" t="n"/>
      <c r="F6" s="15" t="n"/>
      <c r="G6" s="15" t="n"/>
    </row>
    <row r="7">
      <c r="A7" s="15" t="inlineStr">
        <is>
          <t>uniscid</t>
        </is>
      </c>
      <c r="B7" s="15" t="inlineStr">
        <is>
          <t>string</t>
        </is>
      </c>
      <c r="C7" s="15" t="inlineStr">
        <is>
          <t>统一社会信用代码</t>
        </is>
      </c>
      <c r="D7" s="15" t="n"/>
      <c r="E7" s="15" t="n"/>
      <c r="F7" s="15" t="n"/>
      <c r="G7" s="15" t="n"/>
    </row>
    <row r="8">
      <c r="A8" s="15" t="inlineStr">
        <is>
          <t>regno</t>
        </is>
      </c>
      <c r="B8" s="15" t="inlineStr">
        <is>
          <t>string</t>
        </is>
      </c>
      <c r="C8" s="15" t="inlineStr">
        <is>
          <t>营业执照注册号</t>
        </is>
      </c>
      <c r="D8" s="15" t="n"/>
      <c r="E8" s="15" t="n"/>
      <c r="F8" s="15" t="n"/>
      <c r="G8" s="15" t="n"/>
    </row>
    <row r="9">
      <c r="A9" s="15" t="inlineStr">
        <is>
          <t>redecorg_cn</t>
        </is>
      </c>
      <c r="B9" s="15" t="inlineStr">
        <is>
          <t>string</t>
        </is>
      </c>
      <c r="C9" s="15" t="inlineStr">
        <is>
          <t>作出决定机关(移出)</t>
        </is>
      </c>
      <c r="D9" s="15" t="n"/>
      <c r="E9" s="15" t="n"/>
      <c r="F9" s="15" t="n"/>
      <c r="G9" s="15" t="n"/>
    </row>
    <row r="10">
      <c r="A10" s="15" t="inlineStr">
        <is>
          <t>pripid</t>
        </is>
      </c>
      <c r="B10" s="15" t="inlineStr">
        <is>
          <t>string</t>
        </is>
      </c>
      <c r="C10" s="15" t="inlineStr">
        <is>
          <t>内部序号</t>
        </is>
      </c>
      <c r="D10" s="15" t="n"/>
      <c r="E10" s="15" t="n"/>
      <c r="F10" s="15" t="n"/>
      <c r="G10" s="15" t="n"/>
    </row>
    <row r="11">
      <c r="A11" s="15" t="inlineStr">
        <is>
          <t>remexcpres_cn</t>
        </is>
      </c>
      <c r="B11" s="15" t="inlineStr">
        <is>
          <t>string</t>
        </is>
      </c>
      <c r="C11" s="15" t="inlineStr">
        <is>
          <t>移出经营异常名录原因</t>
        </is>
      </c>
      <c r="D11" s="15" t="n"/>
      <c r="E11" s="15" t="n"/>
      <c r="F11" s="15" t="n"/>
      <c r="G11" s="15" t="n"/>
    </row>
    <row r="12">
      <c r="A12" s="15" t="inlineStr">
        <is>
          <t>remdate</t>
        </is>
      </c>
      <c r="B12" s="15" t="inlineStr">
        <is>
          <t>string</t>
        </is>
      </c>
      <c r="C12" s="15" t="inlineStr">
        <is>
          <t>移出日期</t>
        </is>
      </c>
      <c r="D12" s="15" t="n"/>
      <c r="E12" s="15" t="n"/>
      <c r="F12" s="15" t="n"/>
      <c r="G12" s="15" t="n"/>
    </row>
    <row r="13">
      <c r="A13" s="15" t="inlineStr">
        <is>
          <t>decorg_cn</t>
        </is>
      </c>
      <c r="B13" s="15" t="inlineStr">
        <is>
          <t>string</t>
        </is>
      </c>
      <c r="C13" s="15" t="inlineStr">
        <is>
          <t>作出决定机关(列入)</t>
        </is>
      </c>
      <c r="D13" s="15" t="n"/>
      <c r="E13" s="15" t="n"/>
      <c r="F13" s="15" t="n"/>
      <c r="G13" s="15" t="n"/>
    </row>
    <row r="14">
      <c r="A14" s="15" t="inlineStr">
        <is>
          <t>entname</t>
        </is>
      </c>
      <c r="B14" s="15" t="inlineStr">
        <is>
          <t>string</t>
        </is>
      </c>
      <c r="C14" s="15" t="inlineStr">
        <is>
          <t>企业名称</t>
        </is>
      </c>
      <c r="D14" s="15" t="n"/>
      <c r="E14" s="15" t="n"/>
      <c r="F14" s="15" t="n"/>
      <c r="G14" s="15" t="n"/>
    </row>
    <row r="15">
      <c r="A15" s="15" t="inlineStr">
        <is>
          <t>dsc_city</t>
        </is>
      </c>
      <c r="B15" s="15" t="inlineStr">
        <is>
          <t>string</t>
        </is>
      </c>
      <c r="C15" s="15" t="inlineStr">
        <is>
          <t>未知</t>
        </is>
      </c>
      <c r="D15" s="15" t="n"/>
      <c r="E15" s="15" t="n"/>
      <c r="F15" s="15" t="n"/>
      <c r="G15" s="15" t="n"/>
    </row>
    <row r="16">
      <c r="A16" s="15" t="inlineStr">
        <is>
          <t>dsc_adm_region</t>
        </is>
      </c>
      <c r="B16" s="15" t="inlineStr">
        <is>
          <t>string</t>
        </is>
      </c>
      <c r="C16" s="15" t="inlineStr">
        <is>
          <t>未知</t>
        </is>
      </c>
      <c r="D16" s="15" t="n"/>
      <c r="E16" s="15" t="n"/>
      <c r="F16" s="15" t="n"/>
      <c r="G16" s="15" t="n"/>
    </row>
    <row r="17">
      <c r="A17" s="15" t="inlineStr">
        <is>
          <t>dsc_sydep_code</t>
        </is>
      </c>
      <c r="B17" s="15" t="inlineStr">
        <is>
          <t>string</t>
        </is>
      </c>
      <c r="C17" s="15" t="inlineStr">
        <is>
          <t>未知</t>
        </is>
      </c>
      <c r="D17" s="15" t="n"/>
      <c r="E17" s="15" t="n"/>
      <c r="F17" s="15" t="n"/>
      <c r="G17" s="15" t="n"/>
    </row>
    <row r="18">
      <c r="A18" s="15" t="inlineStr">
        <is>
          <t>dsc_sydep_name</t>
        </is>
      </c>
      <c r="B18" s="15" t="inlineStr">
        <is>
          <t>string</t>
        </is>
      </c>
      <c r="C18" s="15" t="inlineStr">
        <is>
          <t>未知</t>
        </is>
      </c>
      <c r="D18" s="15" t="n"/>
      <c r="E18" s="15" t="n"/>
      <c r="F18" s="15" t="n"/>
      <c r="G18" s="15" t="n"/>
    </row>
    <row r="19">
      <c r="A19" s="15" t="inlineStr">
        <is>
          <t>dsc_sydep_sys</t>
        </is>
      </c>
      <c r="B19" s="15" t="inlineStr">
        <is>
          <t>string</t>
        </is>
      </c>
      <c r="C19" s="15" t="inlineStr">
        <is>
          <t>未知</t>
        </is>
      </c>
      <c r="D19" s="15" t="n"/>
      <c r="E19" s="15" t="n"/>
      <c r="F19" s="15" t="n"/>
      <c r="G19" s="15" t="n"/>
    </row>
    <row r="20">
      <c r="A20" s="15" t="inlineStr">
        <is>
          <t>dsc_sydep_tblname</t>
        </is>
      </c>
      <c r="B20" s="15" t="inlineStr">
        <is>
          <t>string</t>
        </is>
      </c>
      <c r="C20" s="15" t="inlineStr">
        <is>
          <t>未知</t>
        </is>
      </c>
      <c r="D20" s="15" t="n"/>
      <c r="E20" s="15" t="n"/>
      <c r="F20" s="15" t="n"/>
      <c r="G20" s="15" t="n"/>
    </row>
    <row r="21">
      <c r="A21" s="15" t="inlineStr">
        <is>
          <t>dsc_biz_record_id</t>
        </is>
      </c>
      <c r="B21" s="15" t="inlineStr">
        <is>
          <t>string</t>
        </is>
      </c>
      <c r="C21" s="15" t="inlineStr">
        <is>
          <t>未知</t>
        </is>
      </c>
      <c r="D21" s="15" t="n"/>
      <c r="E21" s="15" t="n"/>
      <c r="F21" s="15" t="n"/>
      <c r="G21" s="15" t="n"/>
    </row>
    <row r="22">
      <c r="A22" s="15" t="inlineStr">
        <is>
          <t>dsc_biz_operation</t>
        </is>
      </c>
      <c r="B22" s="15" t="inlineStr">
        <is>
          <t>string</t>
        </is>
      </c>
      <c r="C22" s="15" t="inlineStr">
        <is>
          <t>未知</t>
        </is>
      </c>
      <c r="D22" s="15" t="n"/>
      <c r="E22" s="15" t="n"/>
      <c r="F22" s="15" t="n"/>
      <c r="G22" s="15" t="n"/>
    </row>
    <row r="23">
      <c r="A23" s="15" t="inlineStr">
        <is>
          <t>dsc_biz_timestamp</t>
        </is>
      </c>
      <c r="B23" s="15" t="inlineStr">
        <is>
          <t>string</t>
        </is>
      </c>
      <c r="C23" s="15" t="inlineStr">
        <is>
          <t>未知</t>
        </is>
      </c>
      <c r="D23" s="15" t="n"/>
      <c r="E23" s="15" t="n"/>
      <c r="F23" s="15" t="n"/>
      <c r="G23" s="15" t="n"/>
    </row>
    <row r="24">
      <c r="A24" s="15" t="inlineStr">
        <is>
          <t>dsc_datasr_tblname</t>
        </is>
      </c>
      <c r="B24" s="15" t="inlineStr">
        <is>
          <t>string</t>
        </is>
      </c>
      <c r="C24" s="15" t="inlineStr">
        <is>
          <t>未知</t>
        </is>
      </c>
      <c r="D24" s="15" t="n"/>
      <c r="E24" s="15" t="n"/>
      <c r="F24" s="15" t="n"/>
      <c r="G24" s="15" t="n"/>
    </row>
    <row r="25">
      <c r="A25" s="15" t="inlineStr">
        <is>
          <t>dsc_hash_unique</t>
        </is>
      </c>
      <c r="B25" s="15" t="inlineStr">
        <is>
          <t>string</t>
        </is>
      </c>
      <c r="C25" s="15" t="inlineStr">
        <is>
          <t>未知</t>
        </is>
      </c>
      <c r="D25" s="15" t="n"/>
      <c r="E25" s="15" t="n"/>
      <c r="F25" s="15" t="n"/>
      <c r="G25" s="15" t="n"/>
    </row>
    <row r="26">
      <c r="A26" s="15" t="inlineStr">
        <is>
          <t>dsc_clean_timestamp</t>
        </is>
      </c>
      <c r="B26" s="15" t="inlineStr">
        <is>
          <t>string</t>
        </is>
      </c>
      <c r="C26" s="15" t="inlineStr">
        <is>
          <t>未知</t>
        </is>
      </c>
      <c r="D26" s="15" t="n"/>
      <c r="E26" s="15" t="n"/>
      <c r="F26" s="15" t="n"/>
      <c r="G26" s="15" t="n"/>
    </row>
    <row r="27">
      <c r="A27" s="15" t="inlineStr">
        <is>
          <t>dsc_dw_rksj</t>
        </is>
      </c>
      <c r="B27" s="15" t="inlineStr">
        <is>
          <t>string</t>
        </is>
      </c>
      <c r="C27" s="15" t="inlineStr">
        <is>
          <t>未知</t>
        </is>
      </c>
      <c r="D27" s="15" t="n"/>
      <c r="E27" s="15" t="n"/>
      <c r="F27" s="15" t="n"/>
      <c r="G27" s="15" t="n"/>
    </row>
    <row r="28">
      <c r="A28" s="15" t="inlineStr">
        <is>
          <t>create_time</t>
        </is>
      </c>
      <c r="B28" s="15" t="inlineStr">
        <is>
          <t>string</t>
        </is>
      </c>
      <c r="C28" s="15" t="inlineStr">
        <is>
          <t>创建时间(yyyy-mm-dd hh:mm:ss)</t>
        </is>
      </c>
      <c r="D28" s="15" t="n"/>
      <c r="E28" s="15" t="n"/>
      <c r="F28" s="15" t="n"/>
      <c r="G28" s="15" t="n"/>
    </row>
    <row r="29">
      <c r="A29" s="15" t="inlineStr">
        <is>
          <t>last_upd_time</t>
        </is>
      </c>
      <c r="B29" s="15" t="inlineStr">
        <is>
          <t>string</t>
        </is>
      </c>
      <c r="C29" s="15" t="inlineStr">
        <is>
          <t>修改时间(yyyy-mm-dd hh:mm:ss)</t>
        </is>
      </c>
      <c r="D29" s="15" t="n"/>
      <c r="E29" s="15" t="n"/>
      <c r="F29" s="15" t="n"/>
      <c r="G29" s="15" t="n"/>
    </row>
  </sheetData>
  <mergeCells count="1">
    <mergeCell ref="C1:G2"/>
  </mergeCells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ods_dsc_da041_hz_e_li_illdisdetail_valid_old_jh_yiw_dd_f</t>
        </is>
      </c>
      <c r="C1" s="25" t="n"/>
      <c r="D1" s="15" t="n"/>
      <c r="E1" s="15" t="n"/>
      <c r="F1" s="15" t="n"/>
      <c r="G1" s="15" t="n"/>
      <c r="H1" s="16">
        <f>HYPERLINK("#'目录'!E21", "返回")</f>
        <v/>
      </c>
    </row>
    <row customHeight="1" ht="16.5" r="2" s="17">
      <c r="A2" s="23" t="inlineStr">
        <is>
          <t>模型描述</t>
        </is>
      </c>
      <c r="B2" s="24" t="inlineStr">
        <is>
          <t>省市场监督管理局-严重违法失信企业名单信息（新）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illid</t>
        </is>
      </c>
      <c r="B4" s="15" t="inlineStr">
        <is>
          <t>string</t>
        </is>
      </c>
      <c r="C4" s="15" t="inlineStr">
        <is>
          <t>严重违法失信企业名单ID</t>
        </is>
      </c>
      <c r="D4" s="15" t="n"/>
      <c r="E4" s="15" t="n"/>
      <c r="F4" s="15" t="n"/>
      <c r="G4" s="15" t="n"/>
    </row>
    <row r="5">
      <c r="A5" s="15" t="inlineStr">
        <is>
          <t>abntime</t>
        </is>
      </c>
      <c r="B5" s="15" t="inlineStr">
        <is>
          <t>string</t>
        </is>
      </c>
      <c r="C5" s="15" t="inlineStr">
        <is>
          <t>列入日期</t>
        </is>
      </c>
      <c r="D5" s="15" t="n"/>
      <c r="E5" s="15" t="n"/>
      <c r="F5" s="15" t="n"/>
      <c r="G5" s="15" t="n"/>
    </row>
    <row r="6">
      <c r="A6" s="15" t="inlineStr">
        <is>
          <t>serillrea_cn</t>
        </is>
      </c>
      <c r="B6" s="15" t="inlineStr">
        <is>
          <t>string</t>
        </is>
      </c>
      <c r="C6" s="15" t="inlineStr">
        <is>
          <t>列入严重违法失信企业名单原因</t>
        </is>
      </c>
      <c r="D6" s="15" t="n"/>
      <c r="E6" s="15" t="n"/>
      <c r="F6" s="15" t="n"/>
      <c r="G6" s="15" t="n"/>
    </row>
    <row r="7">
      <c r="A7" s="15" t="inlineStr">
        <is>
          <t>remdate</t>
        </is>
      </c>
      <c r="B7" s="15" t="inlineStr">
        <is>
          <t>string</t>
        </is>
      </c>
      <c r="C7" s="15" t="inlineStr">
        <is>
          <t>移出日期</t>
        </is>
      </c>
      <c r="D7" s="15" t="n"/>
      <c r="E7" s="15" t="n"/>
      <c r="F7" s="15" t="n"/>
      <c r="G7" s="15" t="n"/>
    </row>
    <row r="8">
      <c r="A8" s="15" t="inlineStr">
        <is>
          <t>recorg_cn</t>
        </is>
      </c>
      <c r="B8" s="15" t="inlineStr">
        <is>
          <t>string</t>
        </is>
      </c>
      <c r="C8" s="15" t="inlineStr">
        <is>
          <t>作出决定机关(移出)</t>
        </is>
      </c>
      <c r="D8" s="15" t="n"/>
      <c r="E8" s="15" t="n"/>
      <c r="F8" s="15" t="n"/>
      <c r="G8" s="15" t="n"/>
    </row>
    <row r="9">
      <c r="A9" s="15" t="inlineStr">
        <is>
          <t>uniscid</t>
        </is>
      </c>
      <c r="B9" s="15" t="inlineStr">
        <is>
          <t>string</t>
        </is>
      </c>
      <c r="C9" s="15" t="inlineStr">
        <is>
          <t>统一社会信用代码</t>
        </is>
      </c>
      <c r="D9" s="15" t="n"/>
      <c r="E9" s="15" t="n"/>
      <c r="F9" s="15" t="n"/>
      <c r="G9" s="15" t="n"/>
    </row>
    <row r="10">
      <c r="A10" s="15" t="inlineStr">
        <is>
          <t>remexcpres_cn</t>
        </is>
      </c>
      <c r="B10" s="15" t="inlineStr">
        <is>
          <t>string</t>
        </is>
      </c>
      <c r="C10" s="15" t="inlineStr">
        <is>
          <t>移出严重违法失信企业名单原因</t>
        </is>
      </c>
      <c r="D10" s="15" t="n"/>
      <c r="E10" s="15" t="n"/>
      <c r="F10" s="15" t="n"/>
      <c r="G10" s="15" t="n"/>
    </row>
    <row r="11">
      <c r="A11" s="15" t="inlineStr">
        <is>
          <t>entname</t>
        </is>
      </c>
      <c r="B11" s="15" t="inlineStr">
        <is>
          <t>string</t>
        </is>
      </c>
      <c r="C11" s="15" t="inlineStr">
        <is>
          <t>企业名称</t>
        </is>
      </c>
      <c r="D11" s="15" t="n"/>
      <c r="E11" s="15" t="n"/>
      <c r="F11" s="15" t="n"/>
      <c r="G11" s="15" t="n"/>
    </row>
    <row r="12">
      <c r="A12" s="15" t="inlineStr">
        <is>
          <t>regno</t>
        </is>
      </c>
      <c r="B12" s="15" t="inlineStr">
        <is>
          <t>string</t>
        </is>
      </c>
      <c r="C12" s="15" t="inlineStr">
        <is>
          <t>营业执照注册号</t>
        </is>
      </c>
      <c r="D12" s="15" t="n"/>
      <c r="E12" s="15" t="n"/>
      <c r="F12" s="15" t="n"/>
      <c r="G12" s="15" t="n"/>
    </row>
    <row r="13">
      <c r="A13" s="15" t="inlineStr">
        <is>
          <t>decorg_cn</t>
        </is>
      </c>
      <c r="B13" s="15" t="inlineStr">
        <is>
          <t>string</t>
        </is>
      </c>
      <c r="C13" s="15" t="inlineStr">
        <is>
          <t>作出决定机关(列入)</t>
        </is>
      </c>
      <c r="D13" s="15" t="n"/>
      <c r="E13" s="15" t="n"/>
      <c r="F13" s="15" t="n"/>
      <c r="G13" s="15" t="n"/>
    </row>
    <row r="14">
      <c r="A14" s="15" t="inlineStr">
        <is>
          <t>pripid</t>
        </is>
      </c>
      <c r="B14" s="15" t="inlineStr">
        <is>
          <t>string</t>
        </is>
      </c>
      <c r="C14" s="15" t="inlineStr">
        <is>
          <t>主体身份代码</t>
        </is>
      </c>
      <c r="D14" s="15" t="n"/>
      <c r="E14" s="15" t="n"/>
      <c r="F14" s="15" t="n"/>
      <c r="G14" s="15" t="n"/>
    </row>
    <row r="15">
      <c r="A15" s="15" t="inlineStr">
        <is>
          <t>dsc_city</t>
        </is>
      </c>
      <c r="B15" s="15" t="inlineStr">
        <is>
          <t>string</t>
        </is>
      </c>
      <c r="C15" s="15" t="inlineStr">
        <is>
          <t>未知</t>
        </is>
      </c>
      <c r="D15" s="15" t="n"/>
      <c r="E15" s="15" t="n"/>
      <c r="F15" s="15" t="n"/>
      <c r="G15" s="15" t="n"/>
    </row>
    <row r="16">
      <c r="A16" s="15" t="inlineStr">
        <is>
          <t>dsc_adm_region</t>
        </is>
      </c>
      <c r="B16" s="15" t="inlineStr">
        <is>
          <t>string</t>
        </is>
      </c>
      <c r="C16" s="15" t="inlineStr">
        <is>
          <t>未知</t>
        </is>
      </c>
      <c r="D16" s="15" t="n"/>
      <c r="E16" s="15" t="n"/>
      <c r="F16" s="15" t="n"/>
      <c r="G16" s="15" t="n"/>
    </row>
    <row r="17">
      <c r="A17" s="15" t="inlineStr">
        <is>
          <t>dsc_sydep_code</t>
        </is>
      </c>
      <c r="B17" s="15" t="inlineStr">
        <is>
          <t>string</t>
        </is>
      </c>
      <c r="C17" s="15" t="inlineStr">
        <is>
          <t>未知</t>
        </is>
      </c>
      <c r="D17" s="15" t="n"/>
      <c r="E17" s="15" t="n"/>
      <c r="F17" s="15" t="n"/>
      <c r="G17" s="15" t="n"/>
    </row>
    <row r="18">
      <c r="A18" s="15" t="inlineStr">
        <is>
          <t>dsc_sydep_name</t>
        </is>
      </c>
      <c r="B18" s="15" t="inlineStr">
        <is>
          <t>string</t>
        </is>
      </c>
      <c r="C18" s="15" t="inlineStr">
        <is>
          <t>未知</t>
        </is>
      </c>
      <c r="D18" s="15" t="n"/>
      <c r="E18" s="15" t="n"/>
      <c r="F18" s="15" t="n"/>
      <c r="G18" s="15" t="n"/>
    </row>
    <row r="19">
      <c r="A19" s="15" t="inlineStr">
        <is>
          <t>dsc_sydep_sys</t>
        </is>
      </c>
      <c r="B19" s="15" t="inlineStr">
        <is>
          <t>string</t>
        </is>
      </c>
      <c r="C19" s="15" t="inlineStr">
        <is>
          <t>未知</t>
        </is>
      </c>
      <c r="D19" s="15" t="n"/>
      <c r="E19" s="15" t="n"/>
      <c r="F19" s="15" t="n"/>
      <c r="G19" s="15" t="n"/>
    </row>
    <row r="20">
      <c r="A20" s="15" t="inlineStr">
        <is>
          <t>dsc_sydep_tblname</t>
        </is>
      </c>
      <c r="B20" s="15" t="inlineStr">
        <is>
          <t>string</t>
        </is>
      </c>
      <c r="C20" s="15" t="inlineStr">
        <is>
          <t>未知</t>
        </is>
      </c>
      <c r="D20" s="15" t="n"/>
      <c r="E20" s="15" t="n"/>
      <c r="F20" s="15" t="n"/>
      <c r="G20" s="15" t="n"/>
    </row>
    <row r="21">
      <c r="A21" s="15" t="inlineStr">
        <is>
          <t>dsc_biz_record_id</t>
        </is>
      </c>
      <c r="B21" s="15" t="inlineStr">
        <is>
          <t>string</t>
        </is>
      </c>
      <c r="C21" s="15" t="inlineStr">
        <is>
          <t>未知</t>
        </is>
      </c>
      <c r="D21" s="15" t="n"/>
      <c r="E21" s="15" t="n"/>
      <c r="F21" s="15" t="n"/>
      <c r="G21" s="15" t="n"/>
    </row>
    <row r="22">
      <c r="A22" s="15" t="inlineStr">
        <is>
          <t>dsc_biz_operation</t>
        </is>
      </c>
      <c r="B22" s="15" t="inlineStr">
        <is>
          <t>string</t>
        </is>
      </c>
      <c r="C22" s="15" t="inlineStr">
        <is>
          <t>未知</t>
        </is>
      </c>
      <c r="D22" s="15" t="n"/>
      <c r="E22" s="15" t="n"/>
      <c r="F22" s="15" t="n"/>
      <c r="G22" s="15" t="n"/>
    </row>
    <row r="23">
      <c r="A23" s="15" t="inlineStr">
        <is>
          <t>dsc_biz_timestamp</t>
        </is>
      </c>
      <c r="B23" s="15" t="inlineStr">
        <is>
          <t>string</t>
        </is>
      </c>
      <c r="C23" s="15" t="inlineStr">
        <is>
          <t>未知</t>
        </is>
      </c>
      <c r="D23" s="15" t="n"/>
      <c r="E23" s="15" t="n"/>
      <c r="F23" s="15" t="n"/>
      <c r="G23" s="15" t="n"/>
    </row>
    <row r="24">
      <c r="A24" s="15" t="inlineStr">
        <is>
          <t>dsc_datasr_tblname</t>
        </is>
      </c>
      <c r="B24" s="15" t="inlineStr">
        <is>
          <t>string</t>
        </is>
      </c>
      <c r="C24" s="15" t="inlineStr">
        <is>
          <t>未知</t>
        </is>
      </c>
      <c r="D24" s="15" t="n"/>
      <c r="E24" s="15" t="n"/>
      <c r="F24" s="15" t="n"/>
      <c r="G24" s="15" t="n"/>
    </row>
    <row r="25">
      <c r="A25" s="15" t="inlineStr">
        <is>
          <t>dsc_hash_unique</t>
        </is>
      </c>
      <c r="B25" s="15" t="inlineStr">
        <is>
          <t>string</t>
        </is>
      </c>
      <c r="C25" s="15" t="inlineStr">
        <is>
          <t>未知</t>
        </is>
      </c>
      <c r="D25" s="15" t="n"/>
      <c r="E25" s="15" t="n"/>
      <c r="F25" s="15" t="n"/>
      <c r="G25" s="15" t="n"/>
    </row>
    <row r="26">
      <c r="A26" s="15" t="inlineStr">
        <is>
          <t>dsc_clean_timestamp</t>
        </is>
      </c>
      <c r="B26" s="15" t="inlineStr">
        <is>
          <t>string</t>
        </is>
      </c>
      <c r="C26" s="15" t="inlineStr">
        <is>
          <t>未知</t>
        </is>
      </c>
      <c r="D26" s="15" t="n"/>
      <c r="E26" s="15" t="n"/>
      <c r="F26" s="15" t="n"/>
      <c r="G26" s="15" t="n"/>
    </row>
    <row r="27">
      <c r="A27" s="15" t="inlineStr">
        <is>
          <t>dsc_dw_rksj</t>
        </is>
      </c>
      <c r="B27" s="15" t="inlineStr">
        <is>
          <t>string</t>
        </is>
      </c>
      <c r="C27" s="15" t="inlineStr">
        <is>
          <t>未知</t>
        </is>
      </c>
      <c r="D27" s="15" t="n"/>
      <c r="E27" s="15" t="n"/>
      <c r="F27" s="15" t="n"/>
      <c r="G27" s="15" t="n"/>
    </row>
    <row r="28">
      <c r="A28" s="15" t="inlineStr">
        <is>
          <t>create_time</t>
        </is>
      </c>
      <c r="B28" s="15" t="inlineStr">
        <is>
          <t>string</t>
        </is>
      </c>
      <c r="C28" s="15" t="inlineStr">
        <is>
          <t>创建时间(yyyy-mm-dd hh:mm:ss)</t>
        </is>
      </c>
      <c r="D28" s="15" t="n"/>
      <c r="E28" s="15" t="n"/>
      <c r="F28" s="15" t="n"/>
      <c r="G28" s="15" t="n"/>
    </row>
    <row r="29">
      <c r="A29" s="15" t="inlineStr">
        <is>
          <t>last_upd_time</t>
        </is>
      </c>
      <c r="B29" s="15" t="inlineStr">
        <is>
          <t>string</t>
        </is>
      </c>
      <c r="C29" s="15" t="inlineStr">
        <is>
          <t>修改时间(yyyy-mm-dd hh:mm:ss)</t>
        </is>
      </c>
      <c r="D29" s="15" t="n"/>
      <c r="E29" s="15" t="n"/>
      <c r="F29" s="15" t="n"/>
      <c r="G29" s="15" t="n"/>
    </row>
  </sheetData>
  <mergeCells count="1">
    <mergeCell ref="C1:G2"/>
  </mergeCells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ods_dsc_dazwfw_hj_xzcf_valid_old_jh_yiw_dd_f</t>
        </is>
      </c>
      <c r="C1" s="25" t="n"/>
      <c r="D1" s="15" t="n"/>
      <c r="E1" s="15" t="n"/>
      <c r="F1" s="15" t="n"/>
      <c r="G1" s="15" t="n"/>
      <c r="H1" s="16">
        <f>HYPERLINK("#'目录'!E22", "返回")</f>
        <v/>
      </c>
    </row>
    <row customHeight="1" ht="16.5" r="2" s="17">
      <c r="A2" s="23" t="inlineStr">
        <is>
          <t>模型描述</t>
        </is>
      </c>
      <c r="B2" s="24" t="inlineStr">
        <is>
          <t>省大数据发展管理局-全省双公示行政处罚归集信息（历史）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caseid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sourcekey</t>
        </is>
      </c>
      <c r="B5" s="15" t="inlineStr">
        <is>
          <t>string</t>
        </is>
      </c>
      <c r="C5" s="15" t="inlineStr">
        <is>
          <t>全局标识符</t>
        </is>
      </c>
      <c r="D5" s="15" t="n"/>
      <c r="E5" s="15" t="n"/>
      <c r="F5" s="15" t="n"/>
      <c r="G5" s="15" t="n"/>
    </row>
    <row r="6">
      <c r="A6" s="15" t="inlineStr">
        <is>
          <t>xzcfws_name</t>
        </is>
      </c>
      <c r="B6" s="15" t="inlineStr">
        <is>
          <t>string</t>
        </is>
      </c>
      <c r="C6" s="15" t="inlineStr">
        <is>
          <t>案件名称</t>
        </is>
      </c>
      <c r="D6" s="15" t="n"/>
      <c r="E6" s="15" t="n"/>
      <c r="F6" s="15" t="n"/>
      <c r="G6" s="15" t="n"/>
    </row>
    <row r="7">
      <c r="A7" s="15" t="inlineStr">
        <is>
          <t>prepare_field_4</t>
        </is>
      </c>
      <c r="B7" s="15" t="inlineStr">
        <is>
          <t>string</t>
        </is>
      </c>
      <c r="C7" s="15" t="inlineStr">
        <is>
          <t>案件类型</t>
        </is>
      </c>
      <c r="D7" s="15" t="n"/>
      <c r="E7" s="15" t="n"/>
      <c r="F7" s="15" t="n"/>
      <c r="G7" s="15" t="n"/>
    </row>
    <row r="8">
      <c r="A8" s="15" t="inlineStr">
        <is>
          <t>cf_sy</t>
        </is>
      </c>
      <c r="B8" s="15" t="inlineStr">
        <is>
          <t>string</t>
        </is>
      </c>
      <c r="C8" s="15" t="inlineStr">
        <is>
          <t>违法事实</t>
        </is>
      </c>
      <c r="D8" s="15" t="n"/>
      <c r="E8" s="15" t="n"/>
      <c r="F8" s="15" t="n"/>
      <c r="G8" s="15" t="n"/>
    </row>
    <row r="9">
      <c r="A9" s="15" t="inlineStr">
        <is>
          <t>cf_wfxw</t>
        </is>
      </c>
      <c r="B9" s="15" t="inlineStr">
        <is>
          <t>string</t>
        </is>
      </c>
      <c r="C9" s="15" t="inlineStr">
        <is>
          <t>违法行为类型</t>
        </is>
      </c>
      <c r="D9" s="15" t="n"/>
      <c r="E9" s="15" t="n"/>
      <c r="F9" s="15" t="n"/>
      <c r="G9" s="15" t="n"/>
    </row>
    <row r="10">
      <c r="A10" s="15" t="inlineStr">
        <is>
          <t>cf_cflb</t>
        </is>
      </c>
      <c r="B10" s="15" t="inlineStr">
        <is>
          <t>string</t>
        </is>
      </c>
      <c r="C10" s="15" t="inlineStr">
        <is>
          <t>处罚类别</t>
        </is>
      </c>
      <c r="D10" s="15" t="n"/>
      <c r="E10" s="15" t="n"/>
      <c r="F10" s="15" t="n"/>
      <c r="G10" s="15" t="n"/>
    </row>
    <row r="11">
      <c r="A11" s="15" t="inlineStr">
        <is>
          <t>cf_wsh</t>
        </is>
      </c>
      <c r="B11" s="15" t="inlineStr">
        <is>
          <t>string</t>
        </is>
      </c>
      <c r="C11" s="15" t="inlineStr">
        <is>
          <t>行政处罚决定书文号</t>
        </is>
      </c>
      <c r="D11" s="15" t="n"/>
      <c r="E11" s="15" t="n"/>
      <c r="F11" s="15" t="n"/>
      <c r="G11" s="15" t="n"/>
    </row>
    <row r="12">
      <c r="A12" s="15" t="inlineStr">
        <is>
          <t>bxzcf_type</t>
        </is>
      </c>
      <c r="B12" s="15" t="inlineStr">
        <is>
          <t>string</t>
        </is>
      </c>
      <c r="C12" s="15" t="inlineStr">
        <is>
          <t>被处罚对象类别</t>
        </is>
      </c>
      <c r="D12" s="15" t="n"/>
      <c r="E12" s="15" t="n"/>
      <c r="F12" s="15" t="n"/>
      <c r="G12" s="15" t="n"/>
    </row>
    <row r="13">
      <c r="A13" s="15" t="inlineStr">
        <is>
          <t>cf_xdr_mc</t>
        </is>
      </c>
      <c r="B13" s="15" t="inlineStr">
        <is>
          <t>string</t>
        </is>
      </c>
      <c r="C13" s="15" t="inlineStr">
        <is>
          <t>被处罚人姓名或单位名称</t>
        </is>
      </c>
      <c r="D13" s="15" t="n"/>
      <c r="E13" s="15" t="n"/>
      <c r="F13" s="15" t="n"/>
      <c r="G13" s="15" t="n"/>
    </row>
    <row r="14">
      <c r="A14" s="15" t="inlineStr">
        <is>
          <t>cf_xdr_zjlx</t>
        </is>
      </c>
      <c r="B14" s="15" t="inlineStr">
        <is>
          <t>string</t>
        </is>
      </c>
      <c r="C14" s="15" t="inlineStr">
        <is>
          <t>被处罚人证件类型</t>
        </is>
      </c>
      <c r="D14" s="15" t="n"/>
      <c r="E14" s="15" t="n"/>
      <c r="F14" s="15" t="n"/>
      <c r="G14" s="15" t="n"/>
    </row>
    <row r="15">
      <c r="A15" s="15" t="inlineStr">
        <is>
          <t>cf_xdr_zjhm</t>
        </is>
      </c>
      <c r="B15" s="15" t="inlineStr">
        <is>
          <t>string</t>
        </is>
      </c>
      <c r="C15" s="15" t="inlineStr">
        <is>
          <t>被处罚人证件号码</t>
        </is>
      </c>
      <c r="D15" s="15" t="n"/>
      <c r="E15" s="15" t="n"/>
      <c r="F15" s="15" t="n"/>
      <c r="G15" s="15" t="n"/>
    </row>
    <row r="16">
      <c r="A16" s="15" t="inlineStr">
        <is>
          <t>cf_frdb</t>
        </is>
      </c>
      <c r="B16" s="15" t="inlineStr">
        <is>
          <t>string</t>
        </is>
      </c>
      <c r="C16" s="15" t="inlineStr">
        <is>
          <t>被处罚单位法定代表人</t>
        </is>
      </c>
      <c r="D16" s="15" t="n"/>
      <c r="E16" s="15" t="n"/>
      <c r="F16" s="15" t="n"/>
      <c r="G16" s="15" t="n"/>
    </row>
    <row r="17">
      <c r="A17" s="15" t="inlineStr">
        <is>
          <t>cf_fr_sfzh</t>
        </is>
      </c>
      <c r="B17" s="15" t="inlineStr">
        <is>
          <t>string</t>
        </is>
      </c>
      <c r="C17" s="15" t="inlineStr">
        <is>
          <t>被处罚人法定代表人身份证号</t>
        </is>
      </c>
      <c r="D17" s="15" t="n"/>
      <c r="E17" s="15" t="n"/>
      <c r="F17" s="15" t="n"/>
      <c r="G17" s="15" t="n"/>
    </row>
    <row r="18">
      <c r="A18" s="15" t="inlineStr">
        <is>
          <t>cf_nr</t>
        </is>
      </c>
      <c r="B18" s="15" t="inlineStr">
        <is>
          <t>string</t>
        </is>
      </c>
      <c r="C18" s="15" t="inlineStr">
        <is>
          <t>对外公开的处罚决定书全文或摘要</t>
        </is>
      </c>
      <c r="D18" s="15" t="n"/>
      <c r="E18" s="15" t="n"/>
      <c r="F18" s="15" t="n"/>
      <c r="G18" s="15" t="n"/>
    </row>
    <row r="19">
      <c r="A19" s="15" t="inlineStr">
        <is>
          <t>xzcf_code</t>
        </is>
      </c>
      <c r="B19" s="15" t="inlineStr">
        <is>
          <t>string</t>
        </is>
      </c>
      <c r="C19" s="15" t="inlineStr">
        <is>
          <t>权力事项基本码</t>
        </is>
      </c>
      <c r="D19" s="15" t="n"/>
      <c r="E19" s="15" t="n"/>
      <c r="F19" s="15" t="n"/>
      <c r="G19" s="15" t="n"/>
    </row>
    <row r="20">
      <c r="A20" s="15" t="inlineStr">
        <is>
          <t>cf_yj</t>
        </is>
      </c>
      <c r="B20" s="15" t="inlineStr">
        <is>
          <t>string</t>
        </is>
      </c>
      <c r="C20" s="15" t="inlineStr">
        <is>
          <t>处罚依据</t>
        </is>
      </c>
      <c r="D20" s="15" t="n"/>
      <c r="E20" s="15" t="n"/>
      <c r="F20" s="15" t="n"/>
      <c r="G20" s="15" t="n"/>
    </row>
    <row r="21">
      <c r="A21" s="15" t="inlineStr">
        <is>
          <t>prepare_field_3</t>
        </is>
      </c>
      <c r="B21" s="15" t="inlineStr">
        <is>
          <t>string</t>
        </is>
      </c>
      <c r="C21" s="15" t="inlineStr">
        <is>
          <t>涉案金额</t>
        </is>
      </c>
      <c r="D21" s="15" t="n"/>
      <c r="E21" s="15" t="n"/>
      <c r="F21" s="15" t="n"/>
      <c r="G21" s="15" t="n"/>
    </row>
    <row r="22">
      <c r="A22" s="15" t="inlineStr">
        <is>
          <t>cf_nr_fk</t>
        </is>
      </c>
      <c r="B22" s="15" t="inlineStr">
        <is>
          <t>string</t>
        </is>
      </c>
      <c r="C22" s="15" t="inlineStr">
        <is>
          <t>罚款金额（万元）</t>
        </is>
      </c>
      <c r="D22" s="15" t="n"/>
      <c r="E22" s="15" t="n"/>
      <c r="F22" s="15" t="n"/>
      <c r="G22" s="15" t="n"/>
    </row>
    <row r="23">
      <c r="A23" s="15" t="inlineStr">
        <is>
          <t>cf_nr_wfff</t>
        </is>
      </c>
      <c r="B23" s="15" t="inlineStr">
        <is>
          <t>string</t>
        </is>
      </c>
      <c r="C23" s="15" t="inlineStr">
        <is>
          <t>没收违法所得、没收非法财物的金额（万元）</t>
        </is>
      </c>
      <c r="D23" s="15" t="n"/>
      <c r="E23" s="15" t="n"/>
      <c r="F23" s="15" t="n"/>
      <c r="G23" s="15" t="n"/>
    </row>
    <row r="24">
      <c r="A24" s="15" t="inlineStr">
        <is>
          <t>cf_zkdx</t>
        </is>
      </c>
      <c r="B24" s="15" t="inlineStr">
        <is>
          <t>string</t>
        </is>
      </c>
      <c r="C24" s="15" t="inlineStr">
        <is>
          <t>暂扣或吊销证照名称</t>
        </is>
      </c>
      <c r="D24" s="15" t="n"/>
      <c r="E24" s="15" t="n"/>
      <c r="F24" s="15" t="n"/>
      <c r="G24" s="15" t="n"/>
    </row>
    <row r="25">
      <c r="A25" s="15" t="inlineStr">
        <is>
          <t>cf_zkdxcode</t>
        </is>
      </c>
      <c r="B25" s="15" t="inlineStr">
        <is>
          <t>string</t>
        </is>
      </c>
      <c r="C25" s="15" t="inlineStr">
        <is>
          <t>暂扣或吊销证照编号</t>
        </is>
      </c>
      <c r="D25" s="15" t="n"/>
      <c r="E25" s="15" t="n"/>
      <c r="F25" s="15" t="n"/>
      <c r="G25" s="15" t="n"/>
    </row>
    <row r="26">
      <c r="A26" s="15" t="inlineStr">
        <is>
          <t>cf_jdrq</t>
        </is>
      </c>
      <c r="B26" s="15" t="inlineStr">
        <is>
          <t>string</t>
        </is>
      </c>
      <c r="C26" s="15" t="inlineStr">
        <is>
          <t>处罚决定日期</t>
        </is>
      </c>
      <c r="D26" s="15" t="n"/>
      <c r="E26" s="15" t="n"/>
      <c r="F26" s="15" t="n"/>
      <c r="G26" s="15" t="n"/>
    </row>
    <row r="27">
      <c r="A27" s="15" t="inlineStr">
        <is>
          <t>cf_yxq</t>
        </is>
      </c>
      <c r="B27" s="15" t="inlineStr">
        <is>
          <t>string</t>
        </is>
      </c>
      <c r="C27" s="15" t="inlineStr">
        <is>
          <t>处罚有效期</t>
        </is>
      </c>
      <c r="D27" s="15" t="n"/>
      <c r="E27" s="15" t="n"/>
      <c r="F27" s="15" t="n"/>
      <c r="G27" s="15" t="n"/>
    </row>
    <row r="28">
      <c r="A28" s="15" t="inlineStr">
        <is>
          <t>cf_gsjzq</t>
        </is>
      </c>
      <c r="B28" s="15" t="inlineStr">
        <is>
          <t>string</t>
        </is>
      </c>
      <c r="C28" s="15" t="inlineStr">
        <is>
          <t>公示截止期</t>
        </is>
      </c>
      <c r="D28" s="15" t="n"/>
      <c r="E28" s="15" t="n"/>
      <c r="F28" s="15" t="n"/>
      <c r="G28" s="15" t="n"/>
    </row>
    <row r="29">
      <c r="A29" s="15" t="inlineStr">
        <is>
          <t>cf_cfjg</t>
        </is>
      </c>
      <c r="B29" s="15" t="inlineStr">
        <is>
          <t>string</t>
        </is>
      </c>
      <c r="C29" s="15" t="inlineStr">
        <is>
          <t>处罚机关名称</t>
        </is>
      </c>
      <c r="D29" s="15" t="n"/>
      <c r="E29" s="15" t="n"/>
      <c r="F29" s="15" t="n"/>
      <c r="G29" s="15" t="n"/>
    </row>
    <row r="30">
      <c r="A30" s="15" t="inlineStr">
        <is>
          <t>xzcf_orgcode</t>
        </is>
      </c>
      <c r="B30" s="15" t="inlineStr">
        <is>
          <t>string</t>
        </is>
      </c>
      <c r="C30" s="15" t="inlineStr">
        <is>
          <t>处罚机关组织编码</t>
        </is>
      </c>
      <c r="D30" s="15" t="n"/>
      <c r="E30" s="15" t="n"/>
      <c r="F30" s="15" t="n"/>
      <c r="G30" s="15" t="n"/>
    </row>
    <row r="31">
      <c r="A31" s="15" t="inlineStr">
        <is>
          <t>cf_cfjgdm</t>
        </is>
      </c>
      <c r="B31" s="15" t="inlineStr">
        <is>
          <t>string</t>
        </is>
      </c>
      <c r="C31" s="15" t="inlineStr">
        <is>
          <t>处罚机关统一社会信用代码</t>
        </is>
      </c>
      <c r="D31" s="15" t="n"/>
      <c r="E31" s="15" t="n"/>
      <c r="F31" s="15" t="n"/>
      <c r="G31" s="15" t="n"/>
    </row>
    <row r="32">
      <c r="A32" s="15" t="inlineStr">
        <is>
          <t>areacode</t>
        </is>
      </c>
      <c r="B32" s="15" t="inlineStr">
        <is>
          <t>string</t>
        </is>
      </c>
      <c r="C32" s="15" t="inlineStr">
        <is>
          <t>所属地区行政区划编码</t>
        </is>
      </c>
      <c r="D32" s="15" t="n"/>
      <c r="E32" s="15" t="n"/>
      <c r="F32" s="15" t="n"/>
      <c r="G32" s="15" t="n"/>
    </row>
    <row r="33">
      <c r="A33" s="15" t="inlineStr">
        <is>
          <t>xzcf_reginname</t>
        </is>
      </c>
      <c r="B33" s="15" t="inlineStr">
        <is>
          <t>string</t>
        </is>
      </c>
      <c r="C33" s="15" t="inlineStr">
        <is>
          <t>所属地区名称</t>
        </is>
      </c>
      <c r="D33" s="15" t="n"/>
      <c r="E33" s="15" t="n"/>
      <c r="F33" s="15" t="n"/>
      <c r="G33" s="15" t="n"/>
    </row>
    <row r="34">
      <c r="A34" s="15" t="inlineStr">
        <is>
          <t>cf_sjly</t>
        </is>
      </c>
      <c r="B34" s="15" t="inlineStr">
        <is>
          <t>string</t>
        </is>
      </c>
      <c r="C34" s="15" t="inlineStr">
        <is>
          <t>数据来源单位</t>
        </is>
      </c>
      <c r="D34" s="15" t="n"/>
      <c r="E34" s="15" t="n"/>
      <c r="F34" s="15" t="n"/>
      <c r="G34" s="15" t="n"/>
    </row>
    <row r="35">
      <c r="A35" s="15" t="inlineStr">
        <is>
          <t>cf_sjlydm</t>
        </is>
      </c>
      <c r="B35" s="15" t="inlineStr">
        <is>
          <t>string</t>
        </is>
      </c>
      <c r="C35" s="15" t="inlineStr">
        <is>
          <t>数据来源单位统一社会信用代码</t>
        </is>
      </c>
      <c r="D35" s="15" t="n"/>
      <c r="E35" s="15" t="n"/>
      <c r="F35" s="15" t="n"/>
      <c r="G35" s="15" t="n"/>
    </row>
    <row r="36">
      <c r="A36" s="15" t="inlineStr">
        <is>
          <t>source</t>
        </is>
      </c>
      <c r="B36" s="15" t="inlineStr">
        <is>
          <t>string</t>
        </is>
      </c>
      <c r="C36" s="15" t="inlineStr">
        <is>
          <t>信息来源（系统备案号）</t>
        </is>
      </c>
      <c r="D36" s="15" t="n"/>
      <c r="E36" s="15" t="n"/>
      <c r="F36" s="15" t="n"/>
      <c r="G36" s="15" t="n"/>
    </row>
    <row r="37">
      <c r="A37" s="15" t="inlineStr">
        <is>
          <t>xzcf_gklx</t>
        </is>
      </c>
      <c r="B37" s="15" t="inlineStr">
        <is>
          <t>string</t>
        </is>
      </c>
      <c r="C37" s="15" t="inlineStr">
        <is>
          <t>是否公开</t>
        </is>
      </c>
      <c r="D37" s="15" t="n"/>
      <c r="E37" s="15" t="n"/>
      <c r="F37" s="15" t="n"/>
      <c r="G37" s="15" t="n"/>
    </row>
    <row r="38">
      <c r="A38" s="15" t="inlineStr">
        <is>
          <t>xzcf_bgkyj</t>
        </is>
      </c>
      <c r="B38" s="15" t="inlineStr">
        <is>
          <t>string</t>
        </is>
      </c>
      <c r="C38" s="15" t="inlineStr">
        <is>
          <t>不公开依据</t>
        </is>
      </c>
      <c r="D38" s="15" t="n"/>
      <c r="E38" s="15" t="n"/>
      <c r="F38" s="15" t="n"/>
      <c r="G38" s="15" t="n"/>
    </row>
    <row r="39">
      <c r="A39" s="15" t="inlineStr">
        <is>
          <t>xzcf_state</t>
        </is>
      </c>
      <c r="B39" s="15" t="inlineStr">
        <is>
          <t>string</t>
        </is>
      </c>
      <c r="C39" s="15" t="inlineStr">
        <is>
          <t>状态标记</t>
        </is>
      </c>
      <c r="D39" s="15" t="n"/>
      <c r="E39" s="15" t="n"/>
      <c r="F39" s="15" t="n"/>
      <c r="G39" s="15" t="n"/>
    </row>
    <row r="40">
      <c r="A40" s="15" t="inlineStr">
        <is>
          <t>xzcf_dataversion</t>
        </is>
      </c>
      <c r="B40" s="15" t="inlineStr">
        <is>
          <t>string</t>
        </is>
      </c>
      <c r="C40" s="15" t="inlineStr">
        <is>
          <t>信息版本号</t>
        </is>
      </c>
      <c r="D40" s="15" t="n"/>
      <c r="E40" s="15" t="n"/>
      <c r="F40" s="15" t="n"/>
      <c r="G40" s="15" t="n"/>
    </row>
    <row r="41">
      <c r="A41" s="15" t="inlineStr">
        <is>
          <t>ordertime</t>
        </is>
      </c>
      <c r="B41" s="15" t="inlineStr">
        <is>
          <t>string</t>
        </is>
      </c>
      <c r="C41" s="15" t="inlineStr">
        <is>
          <t>推送时间</t>
        </is>
      </c>
      <c r="D41" s="15" t="n"/>
      <c r="E41" s="15" t="n"/>
      <c r="F41" s="15" t="n"/>
      <c r="G41" s="15" t="n"/>
    </row>
    <row r="42">
      <c r="A42" s="15" t="inlineStr">
        <is>
          <t>bz</t>
        </is>
      </c>
      <c r="B42" s="15" t="inlineStr">
        <is>
          <t>string</t>
        </is>
      </c>
      <c r="C42" s="15" t="inlineStr">
        <is>
          <t>备注</t>
        </is>
      </c>
      <c r="D42" s="15" t="n"/>
      <c r="E42" s="15" t="n"/>
      <c r="F42" s="15" t="n"/>
      <c r="G42" s="15" t="n"/>
    </row>
    <row r="43">
      <c r="A43" s="15" t="inlineStr">
        <is>
          <t>byzd1</t>
        </is>
      </c>
      <c r="B43" s="15" t="inlineStr">
        <is>
          <t>string</t>
        </is>
      </c>
      <c r="C43" s="15" t="inlineStr">
        <is>
          <t>备用字段1</t>
        </is>
      </c>
      <c r="D43" s="15" t="n"/>
      <c r="E43" s="15" t="n"/>
      <c r="F43" s="15" t="n"/>
      <c r="G43" s="15" t="n"/>
    </row>
    <row r="44">
      <c r="A44" s="15" t="inlineStr">
        <is>
          <t>byzd2</t>
        </is>
      </c>
      <c r="B44" s="15" t="inlineStr">
        <is>
          <t>string</t>
        </is>
      </c>
      <c r="C44" s="15" t="inlineStr">
        <is>
          <t>备用字段2</t>
        </is>
      </c>
      <c r="D44" s="15" t="n"/>
      <c r="E44" s="15" t="n"/>
      <c r="F44" s="15" t="n"/>
      <c r="G44" s="15" t="n"/>
    </row>
    <row r="45">
      <c r="A45" s="15" t="inlineStr">
        <is>
          <t>byzd3</t>
        </is>
      </c>
      <c r="B45" s="15" t="inlineStr">
        <is>
          <t>string</t>
        </is>
      </c>
      <c r="C45" s="15" t="inlineStr">
        <is>
          <t>备用字段3</t>
        </is>
      </c>
      <c r="D45" s="15" t="n"/>
      <c r="E45" s="15" t="n"/>
      <c r="F45" s="15" t="n"/>
      <c r="G45" s="15" t="n"/>
    </row>
    <row r="46">
      <c r="A46" s="15" t="inlineStr">
        <is>
          <t>byzd4</t>
        </is>
      </c>
      <c r="B46" s="15" t="inlineStr">
        <is>
          <t>string</t>
        </is>
      </c>
      <c r="C46" s="15" t="inlineStr">
        <is>
          <t>备用字段4</t>
        </is>
      </c>
      <c r="D46" s="15" t="n"/>
      <c r="E46" s="15" t="n"/>
      <c r="F46" s="15" t="n"/>
      <c r="G46" s="15" t="n"/>
    </row>
    <row r="47">
      <c r="A47" s="15" t="inlineStr">
        <is>
          <t>byzd5</t>
        </is>
      </c>
      <c r="B47" s="15" t="inlineStr">
        <is>
          <t>string</t>
        </is>
      </c>
      <c r="C47" s="15" t="inlineStr">
        <is>
          <t>备用字段5</t>
        </is>
      </c>
      <c r="D47" s="15" t="n"/>
      <c r="E47" s="15" t="n"/>
      <c r="F47" s="15" t="n"/>
      <c r="G47" s="15" t="n"/>
    </row>
    <row r="48">
      <c r="A48" s="15" t="inlineStr">
        <is>
          <t>type</t>
        </is>
      </c>
      <c r="B48" s="15" t="inlineStr">
        <is>
          <t>string</t>
        </is>
      </c>
      <c r="C48" s="15" t="inlineStr">
        <is>
          <t>程序类型</t>
        </is>
      </c>
      <c r="D48" s="15" t="n"/>
      <c r="E48" s="15" t="n"/>
      <c r="F48" s="15" t="n"/>
      <c r="G48" s="15" t="n"/>
    </row>
    <row r="49">
      <c r="A49" s="15" t="inlineStr">
        <is>
          <t>cf_cxyy</t>
        </is>
      </c>
      <c r="B49" s="15" t="inlineStr">
        <is>
          <t>string</t>
        </is>
      </c>
      <c r="C49" s="15" t="inlineStr">
        <is>
          <t>案件撤销原因</t>
        </is>
      </c>
      <c r="D49" s="15" t="n"/>
      <c r="E49" s="15" t="n"/>
      <c r="F49" s="15" t="n"/>
      <c r="G49" s="15" t="n"/>
    </row>
    <row r="50">
      <c r="A50" s="15" t="inlineStr">
        <is>
          <t>cf_sjtsf</t>
        </is>
      </c>
      <c r="B50" s="15" t="inlineStr">
        <is>
          <t>string</t>
        </is>
      </c>
      <c r="C50" s="15" t="inlineStr">
        <is>
          <t>数据推送方</t>
        </is>
      </c>
      <c r="D50" s="15" t="n"/>
      <c r="E50" s="15" t="n"/>
      <c r="F50" s="15" t="n"/>
      <c r="G50" s="15" t="n"/>
    </row>
    <row r="51">
      <c r="A51" s="15" t="inlineStr">
        <is>
          <t>cf_xdr_shxym</t>
        </is>
      </c>
      <c r="B51" s="15" t="inlineStr">
        <is>
          <t>string</t>
        </is>
      </c>
      <c r="C51" s="15" t="inlineStr">
        <is>
          <t>行政相对人代码_1(统一社会信用代码)</t>
        </is>
      </c>
      <c r="D51" s="15" t="n"/>
      <c r="E51" s="15" t="n"/>
      <c r="F51" s="15" t="n"/>
      <c r="G51" s="15" t="n"/>
    </row>
    <row r="52">
      <c r="A52" s="15" t="inlineStr">
        <is>
          <t>cf_xdr_gszc</t>
        </is>
      </c>
      <c r="B52" s="15" t="inlineStr">
        <is>
          <t>string</t>
        </is>
      </c>
      <c r="C52" s="15" t="inlineStr">
        <is>
          <t>行政相对人代码_2 (工商注册号)</t>
        </is>
      </c>
      <c r="D52" s="15" t="n"/>
      <c r="E52" s="15" t="n"/>
      <c r="F52" s="15" t="n"/>
      <c r="G52" s="15" t="n"/>
    </row>
    <row r="53">
      <c r="A53" s="15" t="inlineStr">
        <is>
          <t>cf_xdr_zzjg</t>
        </is>
      </c>
      <c r="B53" s="15" t="inlineStr">
        <is>
          <t>string</t>
        </is>
      </c>
      <c r="C53" s="15" t="inlineStr">
        <is>
          <t>行政相对人代码_3(组织机构代码)</t>
        </is>
      </c>
      <c r="D53" s="15" t="n"/>
      <c r="E53" s="15" t="n"/>
      <c r="F53" s="15" t="n"/>
      <c r="G53" s="15" t="n"/>
    </row>
    <row r="54">
      <c r="A54" s="15" t="inlineStr">
        <is>
          <t>cf_xdr_swdj</t>
        </is>
      </c>
      <c r="B54" s="15" t="inlineStr">
        <is>
          <t>string</t>
        </is>
      </c>
      <c r="C54" s="15" t="inlineStr">
        <is>
          <t>行政相对人代码_4(税务登记号)</t>
        </is>
      </c>
      <c r="D54" s="15" t="n"/>
      <c r="E54" s="15" t="n"/>
      <c r="F54" s="15" t="n"/>
      <c r="G54" s="15" t="n"/>
    </row>
    <row r="55">
      <c r="A55" s="15" t="inlineStr">
        <is>
          <t>cf_xdr_sydw</t>
        </is>
      </c>
      <c r="B55" s="15" t="inlineStr">
        <is>
          <t>string</t>
        </is>
      </c>
      <c r="C55" s="15" t="inlineStr">
        <is>
          <t>行政相对人代码_5(事业单位证书号)</t>
        </is>
      </c>
      <c r="D55" s="15" t="n"/>
      <c r="E55" s="15" t="n"/>
      <c r="F55" s="15" t="n"/>
      <c r="G55" s="15" t="n"/>
    </row>
    <row r="56">
      <c r="A56" s="15" t="inlineStr">
        <is>
          <t>cf_xdr_shzz</t>
        </is>
      </c>
      <c r="B56" s="15" t="inlineStr">
        <is>
          <t>string</t>
        </is>
      </c>
      <c r="C56" s="15" t="inlineStr">
        <is>
          <t>行政相对人代码_6(社会组织登记证号)</t>
        </is>
      </c>
      <c r="D56" s="15" t="n"/>
      <c r="E56" s="15" t="n"/>
      <c r="F56" s="15" t="n"/>
      <c r="G56" s="15" t="n"/>
    </row>
    <row r="57">
      <c r="A57" s="15" t="inlineStr">
        <is>
          <t>cf_fr_zjlx</t>
        </is>
      </c>
      <c r="B57" s="15" t="inlineStr">
        <is>
          <t>string</t>
        </is>
      </c>
      <c r="C57" s="15" t="inlineStr">
        <is>
          <t>法定代表人证件类型</t>
        </is>
      </c>
      <c r="D57" s="15" t="n"/>
      <c r="E57" s="15" t="n"/>
      <c r="F57" s="15" t="n"/>
      <c r="G57" s="15" t="n"/>
    </row>
    <row r="58">
      <c r="A58" s="15" t="inlineStr">
        <is>
          <t>cf_qlsxzxbm</t>
        </is>
      </c>
      <c r="B58" s="15" t="inlineStr">
        <is>
          <t>string</t>
        </is>
      </c>
      <c r="C58" s="15" t="inlineStr">
        <is>
          <t>权利事项编码（主项编码）</t>
        </is>
      </c>
      <c r="D58" s="15" t="n"/>
      <c r="E58" s="15" t="n"/>
      <c r="F58" s="15" t="n"/>
      <c r="G58" s="15" t="n"/>
    </row>
    <row r="59">
      <c r="A59" s="15" t="inlineStr">
        <is>
          <t>cf_qlsxzixbm</t>
        </is>
      </c>
      <c r="B59" s="15" t="inlineStr">
        <is>
          <t>string</t>
        </is>
      </c>
      <c r="C59" s="15" t="inlineStr">
        <is>
          <t>权利事项编码（子项编码）</t>
        </is>
      </c>
      <c r="D59" s="15" t="n"/>
      <c r="E59" s="15" t="n"/>
      <c r="F59" s="15" t="n"/>
      <c r="G59" s="15" t="n"/>
    </row>
    <row r="60">
      <c r="A60" s="15" t="inlineStr">
        <is>
          <t>cf_bjly</t>
        </is>
      </c>
      <c r="B60" s="15" t="inlineStr">
        <is>
          <t>string</t>
        </is>
      </c>
      <c r="C60" s="15" t="inlineStr">
        <is>
          <t>办件来源(办件申请端 0=浙里办 1=政务服务网 2=支付宝小程序 3=线下)</t>
        </is>
      </c>
      <c r="D60" s="15" t="n"/>
      <c r="E60" s="15" t="n"/>
      <c r="F60" s="15" t="n"/>
      <c r="G60" s="15" t="n"/>
    </row>
    <row r="61">
      <c r="A61" s="15" t="inlineStr">
        <is>
          <t>cf_sfyqbj</t>
        </is>
      </c>
      <c r="B61" s="15" t="inlineStr">
        <is>
          <t>string</t>
        </is>
      </c>
      <c r="C61" s="15" t="inlineStr">
        <is>
          <t>是否延期办结(0=是 1=否)</t>
        </is>
      </c>
      <c r="D61" s="15" t="n"/>
      <c r="E61" s="15" t="n"/>
      <c r="F61" s="15" t="n"/>
      <c r="G61" s="15" t="n"/>
    </row>
    <row r="62">
      <c r="A62" s="15" t="inlineStr">
        <is>
          <t>cf_xdr_lb</t>
        </is>
      </c>
      <c r="B62" s="15" t="inlineStr">
        <is>
          <t>string</t>
        </is>
      </c>
      <c r="C62" s="15" t="inlineStr">
        <is>
          <t>行政相对人类别</t>
        </is>
      </c>
      <c r="D62" s="15" t="n"/>
      <c r="E62" s="15" t="n"/>
      <c r="F62" s="15" t="n"/>
      <c r="G62" s="15" t="n"/>
    </row>
    <row r="63">
      <c r="A63" s="15" t="inlineStr">
        <is>
          <t>cf_fr_zjhm</t>
        </is>
      </c>
      <c r="B63" s="15" t="inlineStr">
        <is>
          <t>string</t>
        </is>
      </c>
      <c r="C63" s="15" t="inlineStr">
        <is>
          <t>法定代表人证件号码</t>
        </is>
      </c>
      <c r="D63" s="15" t="n"/>
      <c r="E63" s="15" t="n"/>
      <c r="F63" s="15" t="n"/>
      <c r="G63" s="15" t="n"/>
    </row>
    <row r="64">
      <c r="A64" s="15" t="inlineStr">
        <is>
          <t>cf_nr_zkdx</t>
        </is>
      </c>
      <c r="B64" s="15" t="inlineStr">
        <is>
          <t>string</t>
        </is>
      </c>
      <c r="C64" s="15" t="inlineStr">
        <is>
          <t>暂扣或吊销证照名称及编号</t>
        </is>
      </c>
      <c r="D64" s="15" t="n"/>
      <c r="E64" s="15" t="n"/>
      <c r="F64" s="15" t="n"/>
      <c r="G64" s="15" t="n"/>
    </row>
    <row r="65">
      <c r="A65" s="15" t="inlineStr">
        <is>
          <t>cf_xzcfsxmc</t>
        </is>
      </c>
      <c r="B65" s="15" t="inlineStr">
        <is>
          <t>string</t>
        </is>
      </c>
      <c r="C65" s="15" t="inlineStr">
        <is>
          <t>行政处罚事项名称</t>
        </is>
      </c>
      <c r="D65" s="15" t="n"/>
      <c r="E65" s="15" t="n"/>
      <c r="F65" s="15" t="n"/>
      <c r="G65" s="15" t="n"/>
    </row>
    <row r="66">
      <c r="A66" s="15" t="inlineStr">
        <is>
          <t>punish_action_code</t>
        </is>
      </c>
      <c r="B66" s="15" t="inlineStr">
        <is>
          <t>string</t>
        </is>
      </c>
      <c r="C66" s="15" t="inlineStr">
        <is>
          <t>处罚行为编号</t>
        </is>
      </c>
      <c r="D66" s="15" t="n"/>
      <c r="E66" s="15" t="n"/>
      <c r="F66" s="15" t="n"/>
      <c r="G66" s="15" t="n"/>
    </row>
    <row r="67">
      <c r="A67" s="15" t="inlineStr">
        <is>
          <t>entrust_dept</t>
        </is>
      </c>
      <c r="B67" s="15" t="inlineStr">
        <is>
          <t>string</t>
        </is>
      </c>
      <c r="C67" s="15" t="inlineStr">
        <is>
          <t>受委托部门</t>
        </is>
      </c>
      <c r="D67" s="15" t="n"/>
      <c r="E67" s="15" t="n"/>
      <c r="F67" s="15" t="n"/>
      <c r="G67" s="15" t="n"/>
    </row>
    <row r="68">
      <c r="A68" s="15" t="inlineStr">
        <is>
          <t>entrust_dept_code</t>
        </is>
      </c>
      <c r="B68" s="15" t="inlineStr">
        <is>
          <t>string</t>
        </is>
      </c>
      <c r="C68" s="15" t="inlineStr">
        <is>
          <t>受委托部门编码</t>
        </is>
      </c>
      <c r="D68" s="15" t="n"/>
      <c r="E68" s="15" t="n"/>
      <c r="F68" s="15" t="n"/>
      <c r="G68" s="15" t="n"/>
    </row>
    <row r="69">
      <c r="A69" s="15" t="inlineStr">
        <is>
          <t>supervise_object</t>
        </is>
      </c>
      <c r="B69" s="15" t="inlineStr">
        <is>
          <t>string</t>
        </is>
      </c>
      <c r="C69" s="15" t="inlineStr">
        <is>
          <t>监管对象</t>
        </is>
      </c>
      <c r="D69" s="15" t="n"/>
      <c r="E69" s="15" t="n"/>
      <c r="F69" s="15" t="n"/>
      <c r="G69" s="15" t="n"/>
    </row>
    <row r="70">
      <c r="A70" s="15" t="inlineStr">
        <is>
          <t>check_action_code</t>
        </is>
      </c>
      <c r="B70" s="15" t="inlineStr">
        <is>
          <t>string</t>
        </is>
      </c>
      <c r="C70" s="15" t="inlineStr">
        <is>
          <t>检查行为编号</t>
        </is>
      </c>
      <c r="D70" s="15" t="n"/>
      <c r="E70" s="15" t="n"/>
      <c r="F70" s="15" t="n"/>
      <c r="G70" s="15" t="n"/>
    </row>
    <row r="71">
      <c r="A71" s="15" t="inlineStr">
        <is>
          <t>address_registered</t>
        </is>
      </c>
      <c r="B71" s="15" t="inlineStr">
        <is>
          <t>string</t>
        </is>
      </c>
      <c r="C71" s="15" t="inlineStr">
        <is>
          <t>注册地址</t>
        </is>
      </c>
      <c r="D71" s="15" t="n"/>
      <c r="E71" s="15" t="n"/>
      <c r="F71" s="15" t="n"/>
      <c r="G71" s="15" t="n"/>
    </row>
    <row r="72">
      <c r="A72" s="15" t="inlineStr">
        <is>
          <t>address_operating</t>
        </is>
      </c>
      <c r="B72" s="15" t="inlineStr">
        <is>
          <t>string</t>
        </is>
      </c>
      <c r="C72" s="15" t="inlineStr">
        <is>
          <t>经营地址</t>
        </is>
      </c>
      <c r="D72" s="15" t="n"/>
      <c r="E72" s="15" t="n"/>
      <c r="F72" s="15" t="n"/>
      <c r="G72" s="15" t="n"/>
    </row>
    <row r="73">
      <c r="A73" s="15" t="inlineStr">
        <is>
          <t>if_hearing_witnesses</t>
        </is>
      </c>
      <c r="B73" s="15" t="inlineStr">
        <is>
          <t>string</t>
        </is>
      </c>
      <c r="C73" s="15" t="inlineStr">
        <is>
          <t>是否听证</t>
        </is>
      </c>
      <c r="D73" s="15" t="n"/>
      <c r="E73" s="15" t="n"/>
      <c r="F73" s="15" t="n"/>
      <c r="G73" s="15" t="n"/>
    </row>
    <row r="74">
      <c r="A74" s="15" t="inlineStr">
        <is>
          <t>case_involving_punishment</t>
        </is>
      </c>
      <c r="B74" s="15" t="inlineStr">
        <is>
          <t>string</t>
        </is>
      </c>
      <c r="C74" s="15" t="inlineStr">
        <is>
          <t>是否涉刑案件</t>
        </is>
      </c>
      <c r="D74" s="15" t="n"/>
      <c r="E74" s="15" t="n"/>
      <c r="F74" s="15" t="n"/>
      <c r="G74" s="15" t="n"/>
    </row>
    <row r="75">
      <c r="A75" s="15" t="inlineStr">
        <is>
          <t>major_case</t>
        </is>
      </c>
      <c r="B75" s="15" t="inlineStr">
        <is>
          <t>string</t>
        </is>
      </c>
      <c r="C75" s="15" t="inlineStr">
        <is>
          <t>是否重大案件</t>
        </is>
      </c>
      <c r="D75" s="15" t="n"/>
      <c r="E75" s="15" t="n"/>
      <c r="F75" s="15" t="n"/>
      <c r="G75" s="15" t="n"/>
    </row>
    <row r="76">
      <c r="A76" s="15" t="inlineStr">
        <is>
          <t>legal_review</t>
        </is>
      </c>
      <c r="B76" s="15" t="inlineStr">
        <is>
          <t>string</t>
        </is>
      </c>
      <c r="C76" s="15" t="inlineStr">
        <is>
          <t>是否法制审核</t>
        </is>
      </c>
      <c r="D76" s="15" t="n"/>
      <c r="E76" s="15" t="n"/>
      <c r="F76" s="15" t="n"/>
      <c r="G76" s="15" t="n"/>
    </row>
    <row r="77">
      <c r="A77" s="15" t="inlineStr">
        <is>
          <t>legal_review_date</t>
        </is>
      </c>
      <c r="B77" s="15" t="inlineStr">
        <is>
          <t>string</t>
        </is>
      </c>
      <c r="C77" s="15" t="inlineStr">
        <is>
          <t>法制审核日期</t>
        </is>
      </c>
      <c r="D77" s="15" t="n"/>
      <c r="E77" s="15" t="n"/>
      <c r="F77" s="15" t="n"/>
      <c r="G77" s="15" t="n"/>
    </row>
    <row r="78">
      <c r="A78" s="15" t="inlineStr">
        <is>
          <t>legal_review_opinions</t>
        </is>
      </c>
      <c r="B78" s="15" t="inlineStr">
        <is>
          <t>string</t>
        </is>
      </c>
      <c r="C78" s="15" t="inlineStr">
        <is>
          <t>法制审核意见</t>
        </is>
      </c>
      <c r="D78" s="15" t="n"/>
      <c r="E78" s="15" t="n"/>
      <c r="F78" s="15" t="n"/>
      <c r="G78" s="15" t="n"/>
    </row>
    <row r="79">
      <c r="A79" s="15" t="inlineStr">
        <is>
          <t>discuss_collectively</t>
        </is>
      </c>
      <c r="B79" s="15" t="inlineStr">
        <is>
          <t>string</t>
        </is>
      </c>
      <c r="C79" s="15" t="inlineStr">
        <is>
          <t>是否集体讨论</t>
        </is>
      </c>
      <c r="D79" s="15" t="n"/>
      <c r="E79" s="15" t="n"/>
      <c r="F79" s="15" t="n"/>
      <c r="G79" s="15" t="n"/>
    </row>
    <row r="80">
      <c r="A80" s="15" t="inlineStr">
        <is>
          <t>group_discussion_date</t>
        </is>
      </c>
      <c r="B80" s="15" t="inlineStr">
        <is>
          <t>string</t>
        </is>
      </c>
      <c r="C80" s="15" t="inlineStr">
        <is>
          <t>集体讨论日期</t>
        </is>
      </c>
      <c r="D80" s="15" t="n"/>
      <c r="E80" s="15" t="n"/>
      <c r="F80" s="15" t="n"/>
      <c r="G80" s="15" t="n"/>
    </row>
    <row r="81">
      <c r="A81" s="15" t="inlineStr">
        <is>
          <t>group_discussion</t>
        </is>
      </c>
      <c r="B81" s="15" t="inlineStr">
        <is>
          <t>string</t>
        </is>
      </c>
      <c r="C81" s="15" t="inlineStr">
        <is>
          <t>集体讨论结论</t>
        </is>
      </c>
      <c r="D81" s="15" t="n"/>
      <c r="E81" s="15" t="n"/>
      <c r="F81" s="15" t="n"/>
      <c r="G81" s="15" t="n"/>
    </row>
    <row r="82">
      <c r="A82" s="15" t="inlineStr">
        <is>
          <t>administrative_reconsideration</t>
        </is>
      </c>
      <c r="B82" s="15" t="inlineStr">
        <is>
          <t>string</t>
        </is>
      </c>
      <c r="C82" s="15" t="inlineStr">
        <is>
          <t>行政复议</t>
        </is>
      </c>
      <c r="D82" s="15" t="n"/>
      <c r="E82" s="15" t="n"/>
      <c r="F82" s="15" t="n"/>
      <c r="G82" s="15" t="n"/>
    </row>
    <row r="83">
      <c r="A83" s="15" t="inlineStr">
        <is>
          <t>administrative_action</t>
        </is>
      </c>
      <c r="B83" s="15" t="inlineStr">
        <is>
          <t>string</t>
        </is>
      </c>
      <c r="C83" s="15" t="inlineStr">
        <is>
          <t>行政诉讼</t>
        </is>
      </c>
      <c r="D83" s="15" t="n"/>
      <c r="E83" s="15" t="n"/>
      <c r="F83" s="15" t="n"/>
      <c r="G83" s="15" t="n"/>
    </row>
    <row r="84">
      <c r="A84" s="15" t="inlineStr">
        <is>
          <t>cases_closed_execution_way</t>
        </is>
      </c>
      <c r="B84" s="15" t="inlineStr">
        <is>
          <t>string</t>
        </is>
      </c>
      <c r="C84" s="15" t="inlineStr">
        <is>
          <t>结案情况—执行方式</t>
        </is>
      </c>
      <c r="D84" s="15" t="n"/>
      <c r="E84" s="15" t="n"/>
      <c r="F84" s="15" t="n"/>
      <c r="G84" s="15" t="n"/>
    </row>
    <row r="85">
      <c r="A85" s="15" t="inlineStr">
        <is>
          <t>cases_closed_execution_result</t>
        </is>
      </c>
      <c r="B85" s="15" t="inlineStr">
        <is>
          <t>string</t>
        </is>
      </c>
      <c r="C85" s="15" t="inlineStr">
        <is>
          <t>结案情况—执行结果</t>
        </is>
      </c>
      <c r="D85" s="15" t="n"/>
      <c r="E85" s="15" t="n"/>
      <c r="F85" s="15" t="n"/>
      <c r="G85" s="15" t="n"/>
    </row>
    <row r="86">
      <c r="A86" s="15" t="inlineStr">
        <is>
          <t>cases_closed_fine</t>
        </is>
      </c>
      <c r="B86" s="15" t="inlineStr">
        <is>
          <t>string</t>
        </is>
      </c>
      <c r="C86" s="15" t="inlineStr">
        <is>
          <t>结案实缴罚款金额</t>
        </is>
      </c>
      <c r="D86" s="15" t="n"/>
      <c r="E86" s="15" t="n"/>
      <c r="F86" s="15" t="n"/>
      <c r="G86" s="15" t="n"/>
    </row>
    <row r="87">
      <c r="A87" s="15" t="inlineStr">
        <is>
          <t>cases_closed_execution</t>
        </is>
      </c>
      <c r="B87" s="15" t="inlineStr">
        <is>
          <t>string</t>
        </is>
      </c>
      <c r="C87" s="15" t="inlineStr">
        <is>
          <t>结案情况—不予行政处罚</t>
        </is>
      </c>
      <c r="D87" s="15" t="n"/>
      <c r="E87" s="15" t="n"/>
      <c r="F87" s="15" t="n"/>
      <c r="G87" s="15" t="n"/>
    </row>
    <row r="88">
      <c r="A88" s="15" t="inlineStr">
        <is>
          <t>administrative_penalties</t>
        </is>
      </c>
      <c r="B88" s="15" t="inlineStr">
        <is>
          <t>string</t>
        </is>
      </c>
      <c r="C88" s="15" t="inlineStr">
        <is>
          <t>结案情况—结案日期</t>
        </is>
      </c>
      <c r="D88" s="15" t="n"/>
      <c r="E88" s="15" t="n"/>
      <c r="F88" s="15" t="n"/>
      <c r="G88" s="15" t="n"/>
    </row>
    <row r="89">
      <c r="A89" s="15" t="inlineStr">
        <is>
          <t>dsc_city</t>
        </is>
      </c>
      <c r="B89" s="15" t="inlineStr">
        <is>
          <t>string</t>
        </is>
      </c>
      <c r="C89" s="15" t="inlineStr">
        <is>
          <t>未知</t>
        </is>
      </c>
      <c r="D89" s="15" t="n"/>
      <c r="E89" s="15" t="n"/>
      <c r="F89" s="15" t="n"/>
      <c r="G89" s="15" t="n"/>
    </row>
    <row r="90">
      <c r="A90" s="15" t="inlineStr">
        <is>
          <t>dsc_adm_region</t>
        </is>
      </c>
      <c r="B90" s="15" t="inlineStr">
        <is>
          <t>string</t>
        </is>
      </c>
      <c r="C90" s="15" t="inlineStr">
        <is>
          <t>未知</t>
        </is>
      </c>
      <c r="D90" s="15" t="n"/>
      <c r="E90" s="15" t="n"/>
      <c r="F90" s="15" t="n"/>
      <c r="G90" s="15" t="n"/>
    </row>
    <row r="91">
      <c r="A91" s="15" t="inlineStr">
        <is>
          <t>dsc_sydep_code</t>
        </is>
      </c>
      <c r="B91" s="15" t="inlineStr">
        <is>
          <t>string</t>
        </is>
      </c>
      <c r="C91" s="15" t="inlineStr">
        <is>
          <t>未知</t>
        </is>
      </c>
      <c r="D91" s="15" t="n"/>
      <c r="E91" s="15" t="n"/>
      <c r="F91" s="15" t="n"/>
      <c r="G91" s="15" t="n"/>
    </row>
    <row r="92">
      <c r="A92" s="15" t="inlineStr">
        <is>
          <t>dsc_sydep_name</t>
        </is>
      </c>
      <c r="B92" s="15" t="inlineStr">
        <is>
          <t>string</t>
        </is>
      </c>
      <c r="C92" s="15" t="inlineStr">
        <is>
          <t>未知</t>
        </is>
      </c>
      <c r="D92" s="15" t="n"/>
      <c r="E92" s="15" t="n"/>
      <c r="F92" s="15" t="n"/>
      <c r="G92" s="15" t="n"/>
    </row>
    <row r="93">
      <c r="A93" s="15" t="inlineStr">
        <is>
          <t>dsc_sydep_sys</t>
        </is>
      </c>
      <c r="B93" s="15" t="inlineStr">
        <is>
          <t>string</t>
        </is>
      </c>
      <c r="C93" s="15" t="inlineStr">
        <is>
          <t>未知</t>
        </is>
      </c>
      <c r="D93" s="15" t="n"/>
      <c r="E93" s="15" t="n"/>
      <c r="F93" s="15" t="n"/>
      <c r="G93" s="15" t="n"/>
    </row>
    <row r="94">
      <c r="A94" s="15" t="inlineStr">
        <is>
          <t>dsc_sydep_tblname</t>
        </is>
      </c>
      <c r="B94" s="15" t="inlineStr">
        <is>
          <t>string</t>
        </is>
      </c>
      <c r="C94" s="15" t="inlineStr">
        <is>
          <t>未知</t>
        </is>
      </c>
      <c r="D94" s="15" t="n"/>
      <c r="E94" s="15" t="n"/>
      <c r="F94" s="15" t="n"/>
      <c r="G94" s="15" t="n"/>
    </row>
    <row r="95">
      <c r="A95" s="15" t="inlineStr">
        <is>
          <t>dsc_biz_record_id</t>
        </is>
      </c>
      <c r="B95" s="15" t="inlineStr">
        <is>
          <t>string</t>
        </is>
      </c>
      <c r="C95" s="15" t="inlineStr">
        <is>
          <t>未知</t>
        </is>
      </c>
      <c r="D95" s="15" t="n"/>
      <c r="E95" s="15" t="n"/>
      <c r="F95" s="15" t="n"/>
      <c r="G95" s="15" t="n"/>
    </row>
    <row r="96">
      <c r="A96" s="15" t="inlineStr">
        <is>
          <t>dsc_biz_operation</t>
        </is>
      </c>
      <c r="B96" s="15" t="inlineStr">
        <is>
          <t>string</t>
        </is>
      </c>
      <c r="C96" s="15" t="inlineStr">
        <is>
          <t>未知</t>
        </is>
      </c>
      <c r="D96" s="15" t="n"/>
      <c r="E96" s="15" t="n"/>
      <c r="F96" s="15" t="n"/>
      <c r="G96" s="15" t="n"/>
    </row>
    <row r="97">
      <c r="A97" s="15" t="inlineStr">
        <is>
          <t>dsc_biz_timestamp</t>
        </is>
      </c>
      <c r="B97" s="15" t="inlineStr">
        <is>
          <t>string</t>
        </is>
      </c>
      <c r="C97" s="15" t="inlineStr">
        <is>
          <t>未知</t>
        </is>
      </c>
      <c r="D97" s="15" t="n"/>
      <c r="E97" s="15" t="n"/>
      <c r="F97" s="15" t="n"/>
      <c r="G97" s="15" t="n"/>
    </row>
    <row r="98">
      <c r="A98" s="15" t="inlineStr">
        <is>
          <t>dsc_datasr_tblname</t>
        </is>
      </c>
      <c r="B98" s="15" t="inlineStr">
        <is>
          <t>string</t>
        </is>
      </c>
      <c r="C98" s="15" t="inlineStr">
        <is>
          <t>未知</t>
        </is>
      </c>
      <c r="D98" s="15" t="n"/>
      <c r="E98" s="15" t="n"/>
      <c r="F98" s="15" t="n"/>
      <c r="G98" s="15" t="n"/>
    </row>
    <row r="99">
      <c r="A99" s="15" t="inlineStr">
        <is>
          <t>dsc_hash_unique</t>
        </is>
      </c>
      <c r="B99" s="15" t="inlineStr">
        <is>
          <t>string</t>
        </is>
      </c>
      <c r="C99" s="15" t="inlineStr">
        <is>
          <t>未知</t>
        </is>
      </c>
      <c r="D99" s="15" t="n"/>
      <c r="E99" s="15" t="n"/>
      <c r="F99" s="15" t="n"/>
      <c r="G99" s="15" t="n"/>
    </row>
    <row r="100">
      <c r="A100" s="15" t="inlineStr">
        <is>
          <t>dsc_clean_timestamp</t>
        </is>
      </c>
      <c r="B100" s="15" t="inlineStr">
        <is>
          <t>string</t>
        </is>
      </c>
      <c r="C100" s="15" t="inlineStr">
        <is>
          <t>未知</t>
        </is>
      </c>
      <c r="D100" s="15" t="n"/>
      <c r="E100" s="15" t="n"/>
      <c r="F100" s="15" t="n"/>
      <c r="G100" s="15" t="n"/>
    </row>
    <row r="101">
      <c r="A101" s="15" t="inlineStr">
        <is>
          <t>dsc_dw_rksj</t>
        </is>
      </c>
      <c r="B101" s="15" t="inlineStr">
        <is>
          <t>string</t>
        </is>
      </c>
      <c r="C101" s="15" t="inlineStr">
        <is>
          <t>未知</t>
        </is>
      </c>
      <c r="D101" s="15" t="n"/>
      <c r="E101" s="15" t="n"/>
      <c r="F101" s="15" t="n"/>
      <c r="G101" s="15" t="n"/>
    </row>
    <row r="102">
      <c r="A102" s="15" t="inlineStr">
        <is>
          <t>create_time</t>
        </is>
      </c>
      <c r="B102" s="15" t="inlineStr">
        <is>
          <t>string</t>
        </is>
      </c>
      <c r="C102" s="15" t="inlineStr">
        <is>
          <t>创建时间(yyyy-mm-dd hh:mm:ss)</t>
        </is>
      </c>
      <c r="D102" s="15" t="n"/>
      <c r="E102" s="15" t="n"/>
      <c r="F102" s="15" t="n"/>
      <c r="G102" s="15" t="n"/>
    </row>
    <row r="103">
      <c r="A103" s="15" t="inlineStr">
        <is>
          <t>last_upd_time</t>
        </is>
      </c>
      <c r="B103" s="15" t="inlineStr">
        <is>
          <t>string</t>
        </is>
      </c>
      <c r="C103" s="15" t="inlineStr">
        <is>
          <t>修改时间(yyyy-mm-dd hh:mm:ss)</t>
        </is>
      </c>
      <c r="D103" s="15" t="n"/>
      <c r="E103" s="15" t="n"/>
      <c r="F103" s="15" t="n"/>
      <c r="G103" s="15" t="n"/>
    </row>
  </sheetData>
  <mergeCells count="1">
    <mergeCell ref="C1:G2"/>
  </mergeCells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ods_focus_on_place_information_dd_i</t>
        </is>
      </c>
      <c r="C1" s="25" t="n"/>
      <c r="D1" s="15" t="n"/>
      <c r="E1" s="15" t="n"/>
      <c r="F1" s="15" t="n"/>
      <c r="G1" s="15" t="n"/>
      <c r="H1" s="16">
        <f>HYPERLINK("#'目录'!E23", "返回")</f>
        <v/>
      </c>
    </row>
    <row customHeight="1" ht="16.5" r="2" s="17">
      <c r="A2" s="23" t="inlineStr">
        <is>
          <t>模型描述</t>
        </is>
      </c>
      <c r="B2" s="24" t="inlineStr">
        <is>
          <t>重点场所信息Excel表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belong_area</t>
        </is>
      </c>
      <c r="B4" s="15" t="inlineStr">
        <is>
          <t>string</t>
        </is>
      </c>
      <c r="C4" s="15" t="inlineStr">
        <is>
          <t>所属区域</t>
        </is>
      </c>
      <c r="D4" s="15" t="n"/>
      <c r="E4" s="15" t="n"/>
      <c r="F4" s="15" t="n"/>
      <c r="G4" s="15" t="n"/>
    </row>
    <row r="5">
      <c r="A5" s="15" t="inlineStr">
        <is>
          <t>place_name</t>
        </is>
      </c>
      <c r="B5" s="15" t="inlineStr">
        <is>
          <t>string</t>
        </is>
      </c>
      <c r="C5" s="15" t="inlineStr">
        <is>
          <t>场所名称</t>
        </is>
      </c>
      <c r="D5" s="15" t="n"/>
      <c r="E5" s="15" t="n"/>
      <c r="F5" s="15" t="n"/>
      <c r="G5" s="15" t="n"/>
    </row>
    <row r="6">
      <c r="A6" s="15" t="inlineStr">
        <is>
          <t>unified_social_credit_code</t>
        </is>
      </c>
      <c r="B6" s="15" t="inlineStr">
        <is>
          <t>string</t>
        </is>
      </c>
      <c r="C6" s="15" t="inlineStr">
        <is>
          <t>统一社会信用代码</t>
        </is>
      </c>
      <c r="D6" s="15" t="n"/>
      <c r="E6" s="15" t="n"/>
      <c r="F6" s="15" t="n"/>
      <c r="G6" s="15" t="n"/>
    </row>
    <row r="7">
      <c r="A7" s="15" t="inlineStr">
        <is>
          <t>place_address</t>
        </is>
      </c>
      <c r="B7" s="15" t="inlineStr">
        <is>
          <t>string</t>
        </is>
      </c>
      <c r="C7" s="15" t="inlineStr">
        <is>
          <t>场所地址</t>
        </is>
      </c>
      <c r="D7" s="15" t="n"/>
      <c r="E7" s="15" t="n"/>
      <c r="F7" s="15" t="n"/>
      <c r="G7" s="15" t="n"/>
    </row>
    <row r="8">
      <c r="A8" s="15" t="inlineStr">
        <is>
          <t>place_type</t>
        </is>
      </c>
      <c r="B8" s="15" t="inlineStr">
        <is>
          <t>string</t>
        </is>
      </c>
      <c r="C8" s="15" t="inlineStr">
        <is>
          <t>场所类型</t>
        </is>
      </c>
      <c r="D8" s="15" t="n"/>
      <c r="E8" s="15" t="n"/>
      <c r="F8" s="15" t="n"/>
      <c r="G8" s="15" t="n"/>
    </row>
    <row r="9">
      <c r="A9" s="15" t="inlineStr">
        <is>
          <t>fire_place_nature</t>
        </is>
      </c>
      <c r="B9" s="15" t="inlineStr">
        <is>
          <t>string</t>
        </is>
      </c>
      <c r="C9" s="15" t="inlineStr">
        <is>
          <t>消防场所性质</t>
        </is>
      </c>
      <c r="D9" s="15" t="n"/>
      <c r="E9" s="15" t="n"/>
      <c r="F9" s="15" t="n"/>
      <c r="G9" s="15" t="n"/>
    </row>
    <row r="10">
      <c r="A10" s="15" t="inlineStr">
        <is>
          <t>building_name</t>
        </is>
      </c>
      <c r="B10" s="15" t="inlineStr">
        <is>
          <t>string</t>
        </is>
      </c>
      <c r="C10" s="15" t="inlineStr">
        <is>
          <t>所在建筑名称</t>
        </is>
      </c>
      <c r="D10" s="15" t="n"/>
      <c r="E10" s="15" t="n"/>
      <c r="F10" s="15" t="n"/>
      <c r="G10" s="15" t="n"/>
    </row>
    <row r="11">
      <c r="A11" s="15" t="inlineStr">
        <is>
          <t>layer_number</t>
        </is>
      </c>
      <c r="B11" s="15" t="inlineStr">
        <is>
          <t>string</t>
        </is>
      </c>
      <c r="C11" s="15" t="inlineStr">
        <is>
          <t>所在层数</t>
        </is>
      </c>
      <c r="D11" s="15" t="n"/>
      <c r="E11" s="15" t="n"/>
      <c r="F11" s="15" t="n"/>
      <c r="G11" s="15" t="n"/>
    </row>
    <row r="12">
      <c r="A12" s="15" t="inlineStr">
        <is>
          <t>place_area</t>
        </is>
      </c>
      <c r="B12" s="15" t="inlineStr">
        <is>
          <t>string</t>
        </is>
      </c>
      <c r="C12" s="15" t="inlineStr">
        <is>
          <t>场所面积(单位:m2)</t>
        </is>
      </c>
      <c r="D12" s="15" t="n"/>
      <c r="E12" s="15" t="n"/>
      <c r="F12" s="15" t="n"/>
      <c r="G12" s="15" t="n"/>
    </row>
    <row r="13">
      <c r="A13" s="15" t="inlineStr">
        <is>
          <t>staff_number</t>
        </is>
      </c>
      <c r="B13" s="15" t="inlineStr">
        <is>
          <t>string</t>
        </is>
      </c>
      <c r="C13" s="15" t="inlineStr">
        <is>
          <t>工作人员数量</t>
        </is>
      </c>
      <c r="D13" s="15" t="n"/>
      <c r="E13" s="15" t="n"/>
      <c r="F13" s="15" t="n"/>
      <c r="G13" s="15" t="n"/>
    </row>
    <row r="14">
      <c r="A14" s="15" t="inlineStr">
        <is>
          <t>place_uses</t>
        </is>
      </c>
      <c r="B14" s="15" t="inlineStr">
        <is>
          <t>string</t>
        </is>
      </c>
      <c r="C14" s="15" t="inlineStr">
        <is>
          <t>场所用途</t>
        </is>
      </c>
      <c r="D14" s="15" t="n"/>
      <c r="E14" s="15" t="n"/>
      <c r="F14" s="15" t="n"/>
      <c r="G14" s="15" t="n"/>
    </row>
    <row r="15">
      <c r="A15" s="15" t="inlineStr">
        <is>
          <t>director_name</t>
        </is>
      </c>
      <c r="B15" s="15" t="inlineStr">
        <is>
          <t>string</t>
        </is>
      </c>
      <c r="C15" s="15" t="inlineStr">
        <is>
          <t>负责人姓名</t>
        </is>
      </c>
      <c r="D15" s="15" t="n"/>
      <c r="E15" s="15" t="n"/>
      <c r="F15" s="15" t="n"/>
      <c r="G15" s="15" t="n"/>
    </row>
    <row r="16">
      <c r="A16" s="15" t="inlineStr">
        <is>
          <t>director_cardnumber</t>
        </is>
      </c>
      <c r="B16" s="15" t="inlineStr">
        <is>
          <t>string</t>
        </is>
      </c>
      <c r="C16" s="15" t="inlineStr">
        <is>
          <t>负责人身份证号码</t>
        </is>
      </c>
      <c r="D16" s="15" t="n"/>
      <c r="E16" s="15" t="n"/>
      <c r="F16" s="15" t="n"/>
      <c r="G16" s="15" t="n"/>
    </row>
    <row r="17">
      <c r="A17" s="15" t="inlineStr">
        <is>
          <t>director_phonenumber</t>
        </is>
      </c>
      <c r="B17" s="15" t="inlineStr">
        <is>
          <t>string</t>
        </is>
      </c>
      <c r="C17" s="15" t="inlineStr">
        <is>
          <t>负责人联系方手机</t>
        </is>
      </c>
      <c r="D17" s="15" t="n"/>
      <c r="E17" s="15" t="n"/>
      <c r="F17" s="15" t="n"/>
      <c r="G17" s="15" t="n"/>
    </row>
    <row r="18">
      <c r="A18" s="15" t="inlineStr">
        <is>
          <t>management_unit_name</t>
        </is>
      </c>
      <c r="B18" s="15" t="inlineStr">
        <is>
          <t>string</t>
        </is>
      </c>
      <c r="C18" s="15" t="inlineStr">
        <is>
          <t>管理单位名称</t>
        </is>
      </c>
      <c r="D18" s="15" t="n"/>
      <c r="E18" s="15" t="n"/>
      <c r="F18" s="15" t="n"/>
      <c r="G18" s="15" t="n"/>
    </row>
    <row r="19">
      <c r="A19" s="15" t="inlineStr">
        <is>
          <t>focus_on_attribute</t>
        </is>
      </c>
      <c r="B19" s="15" t="inlineStr">
        <is>
          <t>string</t>
        </is>
      </c>
      <c r="C19" s="15" t="inlineStr">
        <is>
          <t>重点属性(多个用逗号隔开)</t>
        </is>
      </c>
      <c r="D19" s="15" t="n"/>
      <c r="E19" s="15" t="n"/>
      <c r="F19" s="15" t="n"/>
      <c r="G19" s="15" t="n"/>
    </row>
    <row r="20">
      <c r="A20" s="15" t="inlineStr">
        <is>
          <t>setup_time</t>
        </is>
      </c>
      <c r="B20" s="15" t="inlineStr">
        <is>
          <t>string</t>
        </is>
      </c>
      <c r="C20" s="15" t="inlineStr">
        <is>
          <t>成立时间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ods_four_platform_96150_dimension_dd_f</t>
        </is>
      </c>
      <c r="C1" s="25" t="n"/>
      <c r="D1" s="15" t="n"/>
      <c r="E1" s="15" t="n"/>
      <c r="F1" s="15" t="n"/>
      <c r="G1" s="15" t="n"/>
      <c r="H1" s="16">
        <f>HYPERLINK("#'目录'!E24",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四平台映射96150维表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first_class_1</t>
        </is>
      </c>
      <c r="B4" s="15" t="inlineStr">
        <is>
          <t>string</t>
        </is>
      </c>
      <c r="C4" s="15" t="inlineStr">
        <is>
          <t>四平台一级类</t>
        </is>
      </c>
      <c r="D4" s="15" t="n"/>
      <c r="E4" s="15" t="n"/>
      <c r="F4" s="15" t="n"/>
      <c r="G4" s="15" t="n"/>
    </row>
    <row r="5">
      <c r="A5" s="15" t="inlineStr">
        <is>
          <t>second_class_1</t>
        </is>
      </c>
      <c r="B5" s="15" t="inlineStr">
        <is>
          <t>string</t>
        </is>
      </c>
      <c r="C5" s="15" t="inlineStr">
        <is>
          <t>四平台二级类</t>
        </is>
      </c>
      <c r="D5" s="15" t="n"/>
      <c r="E5" s="15" t="n"/>
      <c r="F5" s="15" t="n"/>
      <c r="G5" s="15" t="n"/>
    </row>
    <row r="6">
      <c r="A6" s="15" t="inlineStr">
        <is>
          <t>first_class_2</t>
        </is>
      </c>
      <c r="B6" s="15" t="inlineStr">
        <is>
          <t>string</t>
        </is>
      </c>
      <c r="C6" s="15" t="inlineStr">
        <is>
          <t>96150映射一级类</t>
        </is>
      </c>
      <c r="D6" s="15" t="n"/>
      <c r="E6" s="15" t="n"/>
      <c r="F6" s="15" t="n"/>
      <c r="G6" s="15" t="n"/>
    </row>
    <row r="7">
      <c r="A7" s="15" t="inlineStr">
        <is>
          <t>second_class_2</t>
        </is>
      </c>
      <c r="B7" s="15" t="inlineStr">
        <is>
          <t>string</t>
        </is>
      </c>
      <c r="C7" s="15" t="inlineStr">
        <is>
          <t>96150映射二级类</t>
        </is>
      </c>
      <c r="D7" s="15" t="n"/>
      <c r="E7" s="15" t="n"/>
      <c r="F7" s="15" t="n"/>
      <c r="G7" s="15" t="n"/>
    </row>
    <row r="8">
      <c r="A8" s="15" t="inlineStr">
        <is>
          <t>third_class</t>
        </is>
      </c>
      <c r="B8" s="15" t="inlineStr">
        <is>
          <t>string</t>
        </is>
      </c>
      <c r="C8" s="15" t="inlineStr">
        <is>
          <t>96150映射三级类</t>
        </is>
      </c>
      <c r="D8" s="15" t="n"/>
      <c r="E8" s="15" t="n"/>
      <c r="F8" s="15" t="n"/>
      <c r="G8" s="15" t="n"/>
    </row>
  </sheetData>
  <mergeCells count="1">
    <mergeCell ref="C1:G2"/>
  </mergeCells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</t>
        </is>
      </c>
      <c r="C1" s="25" t="n"/>
      <c r="D1" s="15" t="n"/>
      <c r="E1" s="15" t="n"/>
      <c r="F1" s="15" t="n"/>
      <c r="G1" s="15" t="n"/>
      <c r="H1" s="16">
        <f>HYPERLINK("#'目录'!E25",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四平台事件ods_Excel表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ods_four_platform_event_dd_i_02_18_tmp</t>
        </is>
      </c>
      <c r="C1" s="25" t="n"/>
      <c r="D1" s="15" t="n"/>
      <c r="E1" s="15" t="n"/>
      <c r="F1" s="15" t="n"/>
      <c r="G1" s="15" t="n"/>
      <c r="H1" s="16">
        <f>HYPERLINK("#'目录'!E26",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ods_four_platform_event_dd_i_03_22_base_last</t>
        </is>
      </c>
      <c r="C1" s="25" t="n"/>
      <c r="D1" s="15" t="n"/>
      <c r="E1" s="15" t="n"/>
      <c r="F1" s="15" t="n"/>
      <c r="G1" s="15" t="n"/>
      <c r="H1" s="16">
        <f>HYPERLINK("#'目录'!E27",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四平台事件ods_Excel表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ods_four_platform_event_dd_i_05_26_tmp</t>
        </is>
      </c>
      <c r="C1" s="25" t="n"/>
      <c r="D1" s="15" t="n"/>
      <c r="E1" s="15" t="n"/>
      <c r="F1" s="15" t="n"/>
      <c r="G1" s="15" t="n"/>
      <c r="H1" s="16">
        <f>HYPERLINK("#'目录'!E28",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ods_category_map_2_23_big_mm_f</t>
        </is>
      </c>
      <c r="C1" s="25" t="n"/>
      <c r="D1" s="15" t="n"/>
      <c r="E1" s="15" t="n"/>
      <c r="F1" s="15" t="n"/>
      <c r="G1" s="15" t="n"/>
      <c r="H1" s="16">
        <f>HYPERLINK("#'目录'!E2", "返回")</f>
        <v/>
      </c>
    </row>
    <row customHeight="1" ht="16.5" r="2" s="17">
      <c r="A2" s="23" t="inlineStr">
        <is>
          <t>模型描述</t>
        </is>
      </c>
      <c r="B2" s="24" t="inlineStr">
        <is>
          <t>信访网电的数据分类与23大类的映射关系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event_type</t>
        </is>
      </c>
      <c r="B4" s="15" t="inlineStr">
        <is>
          <t>string</t>
        </is>
      </c>
      <c r="C4" s="15" t="inlineStr">
        <is>
          <t>问题类型</t>
        </is>
      </c>
      <c r="D4" s="15" t="n"/>
      <c r="E4" s="15" t="n"/>
      <c r="F4" s="15" t="n"/>
      <c r="G4" s="15" t="n"/>
    </row>
    <row r="5">
      <c r="A5" s="15" t="inlineStr">
        <is>
          <t>first_class</t>
        </is>
      </c>
      <c r="B5" s="15" t="inlineStr">
        <is>
          <t>string</t>
        </is>
      </c>
      <c r="C5" s="15" t="inlineStr">
        <is>
          <t>一级类</t>
        </is>
      </c>
      <c r="D5" s="15" t="n"/>
      <c r="E5" s="15" t="n"/>
      <c r="F5" s="15" t="n"/>
      <c r="G5" s="15" t="n"/>
    </row>
    <row r="6">
      <c r="A6" s="15" t="inlineStr">
        <is>
          <t>second_class</t>
        </is>
      </c>
      <c r="B6" s="15" t="inlineStr">
        <is>
          <t>string</t>
        </is>
      </c>
      <c r="C6" s="15" t="inlineStr">
        <is>
          <t>二级类</t>
        </is>
      </c>
      <c r="D6" s="15" t="n"/>
      <c r="E6" s="15" t="n"/>
      <c r="F6" s="15" t="n"/>
      <c r="G6" s="15" t="n"/>
    </row>
    <row r="7">
      <c r="A7" s="15" t="inlineStr">
        <is>
          <t>third_class</t>
        </is>
      </c>
      <c r="B7" s="15" t="inlineStr">
        <is>
          <t>string</t>
        </is>
      </c>
      <c r="C7" s="15" t="inlineStr">
        <is>
          <t>三级类</t>
        </is>
      </c>
      <c r="D7" s="15" t="n"/>
      <c r="E7" s="15" t="n"/>
      <c r="F7" s="15" t="n"/>
      <c r="G7" s="15" t="n"/>
    </row>
    <row r="8">
      <c r="A8" s="15" t="inlineStr">
        <is>
          <t>fourth_class</t>
        </is>
      </c>
      <c r="B8" s="15" t="inlineStr">
        <is>
          <t>string</t>
        </is>
      </c>
      <c r="C8" s="15" t="inlineStr">
        <is>
          <t>四级类</t>
        </is>
      </c>
      <c r="D8" s="15" t="n"/>
      <c r="E8" s="15" t="n"/>
      <c r="F8" s="15" t="n"/>
      <c r="G8" s="15" t="n"/>
    </row>
    <row r="9">
      <c r="A9" s="15" t="inlineStr">
        <is>
          <t>new_event_type</t>
        </is>
      </c>
      <c r="B9" s="15" t="inlineStr">
        <is>
          <t>string</t>
        </is>
      </c>
      <c r="C9" s="15" t="inlineStr">
        <is>
          <t>新的问题类型</t>
        </is>
      </c>
      <c r="D9" s="15" t="n"/>
      <c r="E9" s="15" t="n"/>
      <c r="F9" s="15" t="n"/>
      <c r="G9" s="15" t="n"/>
    </row>
    <row r="10">
      <c r="A10" s="15" t="inlineStr">
        <is>
          <t>main_class_23</t>
        </is>
      </c>
      <c r="B10" s="15" t="inlineStr">
        <is>
          <t>string</t>
        </is>
      </c>
      <c r="C10" s="15" t="inlineStr">
        <is>
          <t>社会治理23大类</t>
        </is>
      </c>
      <c r="D10" s="15" t="n"/>
      <c r="E10" s="15" t="n"/>
      <c r="F10" s="15" t="n"/>
      <c r="G10" s="15" t="n"/>
    </row>
    <row r="11">
      <c r="A11" s="15" t="inlineStr">
        <is>
          <t>risk_class</t>
        </is>
      </c>
      <c r="B11" s="15" t="inlineStr">
        <is>
          <t>string</t>
        </is>
      </c>
      <c r="C11" s="15" t="inlineStr">
        <is>
          <t>社会治理23大类子类(对应二级类)</t>
        </is>
      </c>
      <c r="D11" s="15" t="n"/>
      <c r="E11" s="15" t="n"/>
      <c r="F11" s="15" t="n"/>
      <c r="G11" s="15" t="n"/>
    </row>
    <row r="12">
      <c r="A12" s="15" t="inlineStr">
        <is>
          <t>create_time</t>
        </is>
      </c>
      <c r="B12" s="15" t="inlineStr">
        <is>
          <t>string</t>
        </is>
      </c>
      <c r="C12" s="15" t="inlineStr">
        <is>
          <t>创建时间</t>
        </is>
      </c>
      <c r="D12" s="15" t="n"/>
      <c r="E12" s="15" t="n"/>
      <c r="F12" s="15" t="n"/>
      <c r="G12" s="15" t="n"/>
    </row>
    <row r="13">
      <c r="A13" s="15" t="inlineStr">
        <is>
          <t>update_time</t>
        </is>
      </c>
      <c r="B13" s="15" t="inlineStr">
        <is>
          <t>string</t>
        </is>
      </c>
      <c r="C13" s="15" t="inlineStr">
        <is>
          <t>更新时间</t>
        </is>
      </c>
      <c r="D13" s="15" t="n"/>
      <c r="E13" s="15" t="n"/>
      <c r="F13" s="15" t="n"/>
      <c r="G13" s="15" t="n"/>
    </row>
  </sheetData>
  <mergeCells count="1">
    <mergeCell ref="C1:G2"/>
  </mergeCells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ods_four_platform_event_dd_i_11_09</t>
        </is>
      </c>
      <c r="C1" s="25" t="n"/>
      <c r="D1" s="15" t="n"/>
      <c r="E1" s="15" t="n"/>
      <c r="F1" s="15" t="n"/>
      <c r="G1" s="15" t="n"/>
      <c r="H1" s="16">
        <f>HYPERLINK("#'目录'!E29",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ods_four_platform_event_dd_i_11_09_old</t>
        </is>
      </c>
      <c r="C1" s="25" t="n"/>
      <c r="D1" s="15" t="n"/>
      <c r="E1" s="15" t="n"/>
      <c r="F1" s="15" t="n"/>
      <c r="G1" s="15" t="n"/>
      <c r="H1" s="16">
        <f>HYPERLINK("#'目录'!E30",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ods_four_platform_event_dd_i_12_07</t>
        </is>
      </c>
      <c r="C1" s="25" t="n"/>
      <c r="D1" s="15" t="n"/>
      <c r="E1" s="15" t="n"/>
      <c r="F1" s="15" t="n"/>
      <c r="G1" s="15" t="n"/>
      <c r="H1" s="16">
        <f>HYPERLINK("#'目录'!E31",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ods_four_platform_event_dd_i_20211013</t>
        </is>
      </c>
      <c r="C1" s="25" t="n"/>
      <c r="D1" s="15" t="n"/>
      <c r="E1" s="15" t="n"/>
      <c r="F1" s="15" t="n"/>
      <c r="G1" s="15" t="n"/>
      <c r="H1" s="16">
        <f>HYPERLINK("#'目录'!E32",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ods_four_platform_event_dd_i_21_12</t>
        </is>
      </c>
      <c r="C1" s="25" t="n"/>
      <c r="D1" s="15" t="n"/>
      <c r="E1" s="15" t="n"/>
      <c r="F1" s="15" t="n"/>
      <c r="G1" s="15" t="n"/>
      <c r="H1" s="16">
        <f>HYPERLINK("#'目录'!E33",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from deserializer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from deserializer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from deserializer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from deserializer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from deserializer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from deserializer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from deserializer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from deserializer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from deserializer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from deserializer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from deserializer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from deserializer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from deserializer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from deserializer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from deserializer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from deserializer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from deserializer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from deserializer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from deserializer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from deserializer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ods_four_platform_event_dd_i_add</t>
        </is>
      </c>
      <c r="C1" s="25" t="n"/>
      <c r="D1" s="15" t="n"/>
      <c r="E1" s="15" t="n"/>
      <c r="F1" s="15" t="n"/>
      <c r="G1" s="15" t="n"/>
      <c r="H1" s="16">
        <f>HYPERLINK("#'目录'!E34",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ods_four_platform_event_dd_i_base</t>
        </is>
      </c>
      <c r="C1" s="25" t="n"/>
      <c r="D1" s="15" t="n"/>
      <c r="E1" s="15" t="n"/>
      <c r="F1" s="15" t="n"/>
      <c r="G1" s="15" t="n"/>
      <c r="H1" s="16">
        <f>HYPERLINK("#'目录'!E35",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ods_four_platform_event_dd_i_groupby</t>
        </is>
      </c>
      <c r="C1" s="25" t="n"/>
      <c r="D1" s="15" t="n"/>
      <c r="E1" s="15" t="n"/>
      <c r="F1" s="15" t="n"/>
      <c r="G1" s="15" t="n"/>
      <c r="H1" s="16">
        <f>HYPERLINK("#'目录'!E36",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ods_four_platform_event_dd_i_nine_month</t>
        </is>
      </c>
      <c r="C1" s="25" t="n"/>
      <c r="D1" s="15" t="n"/>
      <c r="E1" s="15" t="n"/>
      <c r="F1" s="15" t="n"/>
      <c r="G1" s="15" t="n"/>
      <c r="H1" s="16">
        <f>HYPERLINK("#'目录'!E37",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ods_four_platform_event_dd_i_tmp</t>
        </is>
      </c>
      <c r="C1" s="25" t="n"/>
      <c r="D1" s="15" t="n"/>
      <c r="E1" s="15" t="n"/>
      <c r="F1" s="15" t="n"/>
      <c r="G1" s="15" t="n"/>
      <c r="H1" s="16">
        <f>HYPERLINK("#'目录'!E38",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ods_cultivated_land_excel_f</t>
        </is>
      </c>
      <c r="C1" s="25" t="n"/>
      <c r="D1" s="15" t="n"/>
      <c r="E1" s="15" t="n"/>
      <c r="F1" s="15" t="n"/>
      <c r="G1" s="15" t="n"/>
      <c r="H1" s="16">
        <f>HYPERLINK("#'目录'!E3",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street_code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street_name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village_code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village_name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land_area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village_area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</sheetData>
  <mergeCells count="1">
    <mergeCell ref="C1:G2"/>
  </mergeCells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ods_four_platform_event_dd_i_union</t>
        </is>
      </c>
      <c r="C1" s="25" t="n"/>
      <c r="D1" s="15" t="n"/>
      <c r="E1" s="15" t="n"/>
      <c r="F1" s="15" t="n"/>
      <c r="G1" s="15" t="n"/>
      <c r="H1" s="16">
        <f>HYPERLINK("#'目录'!E39",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n"/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n"/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ods_four_platform_event_dd_i_zyx</t>
        </is>
      </c>
      <c r="C1" s="25" t="n"/>
      <c r="D1" s="15" t="n"/>
      <c r="E1" s="15" t="n"/>
      <c r="F1" s="15" t="n"/>
      <c r="G1" s="15" t="n"/>
      <c r="H1" s="16">
        <f>HYPERLINK("#'目录'!E40",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ods_four_platform_event_dd_i_zyx_01_06</t>
        </is>
      </c>
      <c r="C1" s="25" t="n"/>
      <c r="D1" s="15" t="n"/>
      <c r="E1" s="15" t="n"/>
      <c r="F1" s="15" t="n"/>
      <c r="G1" s="15" t="n"/>
      <c r="H1" s="16">
        <f>HYPERLINK("#'目录'!E41",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ods_four_platform_event_dd_i_zyx_02_18</t>
        </is>
      </c>
      <c r="C1" s="25" t="n"/>
      <c r="D1" s="15" t="n"/>
      <c r="E1" s="15" t="n"/>
      <c r="F1" s="15" t="n"/>
      <c r="G1" s="15" t="n"/>
      <c r="H1" s="16">
        <f>HYPERLINK("#'目录'!E42",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ods_four_platform_event_dd_i_zyx_03_22</t>
        </is>
      </c>
      <c r="C1" s="25" t="n"/>
      <c r="D1" s="15" t="n"/>
      <c r="E1" s="15" t="n"/>
      <c r="F1" s="15" t="n"/>
      <c r="G1" s="15" t="n"/>
      <c r="H1" s="16">
        <f>HYPERLINK("#'目录'!E43",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ods_four_platform_event_dd_i_zyx_05_26</t>
        </is>
      </c>
      <c r="C1" s="25" t="n"/>
      <c r="D1" s="15" t="n"/>
      <c r="E1" s="15" t="n"/>
      <c r="F1" s="15" t="n"/>
      <c r="G1" s="15" t="n"/>
      <c r="H1" s="16">
        <f>HYPERLINK("#'目录'!E44",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四平台事件Excel表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time_out_status</t>
        </is>
      </c>
      <c r="B4" s="15" t="inlineStr">
        <is>
          <t>string</t>
        </is>
      </c>
      <c r="C4" s="15" t="inlineStr">
        <is>
          <t>超时状态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事件单号</t>
        </is>
      </c>
      <c r="D5" s="15" t="n"/>
      <c r="E5" s="15" t="n"/>
      <c r="F5" s="15" t="n"/>
      <c r="G5" s="15" t="n"/>
    </row>
    <row r="6">
      <c r="A6" s="15" t="inlineStr">
        <is>
          <t>event_name</t>
        </is>
      </c>
      <c r="B6" s="15" t="inlineStr">
        <is>
          <t>string</t>
        </is>
      </c>
      <c r="C6" s="15" t="inlineStr">
        <is>
          <t>事件名称</t>
        </is>
      </c>
      <c r="D6" s="15" t="n"/>
      <c r="E6" s="15" t="n"/>
      <c r="F6" s="15" t="n"/>
      <c r="G6" s="15" t="n"/>
    </row>
    <row r="7">
      <c r="A7" s="15" t="inlineStr">
        <is>
          <t>event_desc</t>
        </is>
      </c>
      <c r="B7" s="15" t="inlineStr">
        <is>
          <t>string</t>
        </is>
      </c>
      <c r="C7" s="15" t="inlineStr">
        <is>
          <t>事件描述</t>
        </is>
      </c>
      <c r="D7" s="15" t="n"/>
      <c r="E7" s="15" t="n"/>
      <c r="F7" s="15" t="n"/>
      <c r="G7" s="15" t="n"/>
    </row>
    <row r="8">
      <c r="A8" s="15" t="inlineStr">
        <is>
          <t>event_status</t>
        </is>
      </c>
      <c r="B8" s="15" t="inlineStr">
        <is>
          <t>string</t>
        </is>
      </c>
      <c r="C8" s="15" t="inlineStr">
        <is>
          <t>事件状态</t>
        </is>
      </c>
      <c r="D8" s="15" t="n"/>
      <c r="E8" s="15" t="n"/>
      <c r="F8" s="15" t="n"/>
      <c r="G8" s="15" t="n"/>
    </row>
    <row r="9">
      <c r="A9" s="15" t="inlineStr">
        <is>
          <t>event_type</t>
        </is>
      </c>
      <c r="B9" s="15" t="inlineStr">
        <is>
          <t>string</t>
        </is>
      </c>
      <c r="C9" s="15" t="inlineStr">
        <is>
          <t>事件类型</t>
        </is>
      </c>
      <c r="D9" s="15" t="n"/>
      <c r="E9" s="15" t="n"/>
      <c r="F9" s="15" t="n"/>
      <c r="G9" s="15" t="n"/>
    </row>
    <row r="10">
      <c r="A10" s="15" t="inlineStr">
        <is>
          <t>event_level</t>
        </is>
      </c>
      <c r="B10" s="15" t="inlineStr">
        <is>
          <t>string</t>
        </is>
      </c>
      <c r="C10" s="15" t="inlineStr">
        <is>
          <t>事件等级</t>
        </is>
      </c>
      <c r="D10" s="15" t="n"/>
      <c r="E10" s="15" t="n"/>
      <c r="F10" s="15" t="n"/>
      <c r="G10" s="15" t="n"/>
    </row>
    <row r="11">
      <c r="A11" s="15" t="inlineStr">
        <is>
          <t>create_dept</t>
        </is>
      </c>
      <c r="B11" s="15" t="inlineStr">
        <is>
          <t>string</t>
        </is>
      </c>
      <c r="C11" s="15" t="inlineStr">
        <is>
          <t>创建部门</t>
        </is>
      </c>
      <c r="D11" s="15" t="n"/>
      <c r="E11" s="15" t="n"/>
      <c r="F11" s="15" t="n"/>
      <c r="G11" s="15" t="n"/>
    </row>
    <row r="12">
      <c r="A12" s="15" t="inlineStr">
        <is>
          <t>event_source_name</t>
        </is>
      </c>
      <c r="B12" s="15" t="inlineStr">
        <is>
          <t>string</t>
        </is>
      </c>
      <c r="C12" s="15" t="inlineStr">
        <is>
          <t>来源名称</t>
        </is>
      </c>
      <c r="D12" s="15" t="n"/>
      <c r="E12" s="15" t="n"/>
      <c r="F12" s="15" t="n"/>
      <c r="G12" s="15" t="n"/>
    </row>
    <row r="13">
      <c r="A13" s="15" t="inlineStr">
        <is>
          <t>create_people</t>
        </is>
      </c>
      <c r="B13" s="15" t="inlineStr">
        <is>
          <t>string</t>
        </is>
      </c>
      <c r="C13" s="15" t="inlineStr">
        <is>
          <t>录入人员</t>
        </is>
      </c>
      <c r="D13" s="15" t="n"/>
      <c r="E13" s="15" t="n"/>
      <c r="F13" s="15" t="n"/>
      <c r="G13" s="15" t="n"/>
    </row>
    <row r="14">
      <c r="A14" s="15" t="inlineStr">
        <is>
          <t>create_user</t>
        </is>
      </c>
      <c r="B14" s="15" t="inlineStr">
        <is>
          <t>string</t>
        </is>
      </c>
      <c r="C14" s="15" t="inlineStr">
        <is>
          <t>录入用户</t>
        </is>
      </c>
      <c r="D14" s="15" t="n"/>
      <c r="E14" s="15" t="n"/>
      <c r="F14" s="15" t="n"/>
      <c r="G14" s="15" t="n"/>
    </row>
    <row r="15">
      <c r="A15" s="15" t="inlineStr">
        <is>
          <t>opertion_time</t>
        </is>
      </c>
      <c r="B15" s="15" t="inlineStr">
        <is>
          <t>string</t>
        </is>
      </c>
      <c r="C15" s="15" t="inlineStr">
        <is>
          <t>发生时间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</t>
        </is>
      </c>
      <c r="D16" s="15" t="n"/>
      <c r="E16" s="15" t="n"/>
      <c r="F16" s="15" t="n"/>
      <c r="G16" s="15" t="n"/>
    </row>
    <row r="17">
      <c r="A17" s="15" t="inlineStr">
        <is>
          <t>last_time</t>
        </is>
      </c>
      <c r="B17" s="15" t="inlineStr">
        <is>
          <t>string</t>
        </is>
      </c>
      <c r="C17" s="15" t="inlineStr">
        <is>
          <t>最近办理时间</t>
        </is>
      </c>
      <c r="D17" s="15" t="n"/>
      <c r="E17" s="15" t="n"/>
      <c r="F17" s="15" t="n"/>
      <c r="G17" s="15" t="n"/>
    </row>
    <row r="18">
      <c r="A18" s="15" t="inlineStr">
        <is>
          <t>current_dept</t>
        </is>
      </c>
      <c r="B18" s="15" t="inlineStr">
        <is>
          <t>string</t>
        </is>
      </c>
      <c r="C18" s="15" t="inlineStr">
        <is>
          <t>当前办理部门</t>
        </is>
      </c>
      <c r="D18" s="15" t="n"/>
      <c r="E18" s="15" t="n"/>
      <c r="F18" s="15" t="n"/>
      <c r="G18" s="15" t="n"/>
    </row>
    <row r="19">
      <c r="A19" s="15" t="inlineStr">
        <is>
          <t>has_file</t>
        </is>
      </c>
      <c r="B19" s="15" t="inlineStr">
        <is>
          <t>string</t>
        </is>
      </c>
      <c r="C19" s="15" t="inlineStr">
        <is>
          <t>有无附件</t>
        </is>
      </c>
      <c r="D19" s="15" t="n"/>
      <c r="E19" s="15" t="n"/>
      <c r="F19" s="15" t="n"/>
      <c r="G19" s="15" t="n"/>
    </row>
    <row r="20">
      <c r="A20" s="15" t="inlineStr">
        <is>
          <t>is_import</t>
        </is>
      </c>
      <c r="B20" s="15" t="inlineStr">
        <is>
          <t>string</t>
        </is>
      </c>
      <c r="C20" s="15" t="inlineStr">
        <is>
          <t>是否重大</t>
        </is>
      </c>
      <c r="D20" s="15" t="n"/>
      <c r="E20" s="15" t="n"/>
      <c r="F20" s="15" t="n"/>
      <c r="G20" s="15" t="n"/>
    </row>
    <row r="21">
      <c r="A21" s="15" t="inlineStr">
        <is>
          <t>urgent</t>
        </is>
      </c>
      <c r="B21" s="15" t="inlineStr">
        <is>
          <t>string</t>
        </is>
      </c>
      <c r="C21" s="15" t="inlineStr">
        <is>
          <t>是否紧急</t>
        </is>
      </c>
      <c r="D21" s="15" t="n"/>
      <c r="E21" s="15" t="n"/>
      <c r="F21" s="15" t="n"/>
      <c r="G21" s="15" t="n"/>
    </row>
    <row r="22">
      <c r="A22" s="15" t="inlineStr">
        <is>
          <t>event_label</t>
        </is>
      </c>
      <c r="B22" s="15" t="inlineStr">
        <is>
          <t>string</t>
        </is>
      </c>
      <c r="C22" s="15" t="inlineStr">
        <is>
          <t>事件标签</t>
        </is>
      </c>
      <c r="D22" s="15" t="n"/>
      <c r="E22" s="15" t="n"/>
      <c r="F22" s="15" t="n"/>
      <c r="G22" s="15" t="n"/>
    </row>
    <row r="23">
      <c r="A23" s="15" t="inlineStr">
        <is>
          <t>is_sync</t>
        </is>
      </c>
      <c r="B23" s="15" t="inlineStr">
        <is>
          <t>string</t>
        </is>
      </c>
      <c r="C23" s="15" t="inlineStr">
        <is>
          <t>是否同步件</t>
        </is>
      </c>
      <c r="D23" s="15" t="n"/>
      <c r="E23" s="15" t="n"/>
      <c r="F23" s="15" t="n"/>
      <c r="G23" s="15" t="n"/>
    </row>
  </sheetData>
  <mergeCells count="1">
    <mergeCell ref="C1:G2"/>
  </mergeCells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ods_four_platform_ii_dimension_dd_f</t>
        </is>
      </c>
      <c r="C1" s="25" t="n"/>
      <c r="D1" s="15" t="n"/>
      <c r="E1" s="15" t="n"/>
      <c r="F1" s="15" t="n"/>
      <c r="G1" s="15" t="n"/>
      <c r="H1" s="16">
        <f>HYPERLINK("#'目录'!E45",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四平台映射II维表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first_class</t>
        </is>
      </c>
      <c r="B4" s="15" t="inlineStr">
        <is>
          <t>string</t>
        </is>
      </c>
      <c r="C4" s="15" t="inlineStr">
        <is>
          <t>四平台一级类</t>
        </is>
      </c>
      <c r="D4" s="15" t="n"/>
      <c r="E4" s="15" t="n"/>
      <c r="F4" s="15" t="n"/>
      <c r="G4" s="15" t="n"/>
    </row>
    <row r="5">
      <c r="A5" s="15" t="inlineStr">
        <is>
          <t>second_class</t>
        </is>
      </c>
      <c r="B5" s="15" t="inlineStr">
        <is>
          <t>string</t>
        </is>
      </c>
      <c r="C5" s="15" t="inlineStr">
        <is>
          <t>四平台二级类</t>
        </is>
      </c>
      <c r="D5" s="15" t="n"/>
      <c r="E5" s="15" t="n"/>
      <c r="F5" s="15" t="n"/>
      <c r="G5" s="15" t="n"/>
    </row>
    <row r="6">
      <c r="A6" s="15" t="inlineStr">
        <is>
          <t>main_class_23</t>
        </is>
      </c>
      <c r="B6" s="15" t="inlineStr">
        <is>
          <t>string</t>
        </is>
      </c>
      <c r="C6" s="15" t="inlineStr">
        <is>
          <t>社会治理23大类</t>
        </is>
      </c>
      <c r="D6" s="15" t="n"/>
      <c r="E6" s="15" t="n"/>
      <c r="F6" s="15" t="n"/>
      <c r="G6" s="15" t="n"/>
    </row>
    <row r="7">
      <c r="A7" s="15" t="inlineStr">
        <is>
          <t>risk_class</t>
        </is>
      </c>
      <c r="B7" s="15" t="inlineStr">
        <is>
          <t>string</t>
        </is>
      </c>
      <c r="C7" s="15" t="inlineStr">
        <is>
          <t>风险类别(对应23大类)</t>
        </is>
      </c>
      <c r="D7" s="15" t="n"/>
      <c r="E7" s="15" t="n"/>
      <c r="F7" s="15" t="n"/>
      <c r="G7" s="15" t="n"/>
    </row>
  </sheetData>
  <mergeCells count="1">
    <mergeCell ref="C1:G2"/>
  </mergeCells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ods_four_platform_ii_dimension_dd_f_last</t>
        </is>
      </c>
      <c r="C1" s="25" t="n"/>
      <c r="D1" s="15" t="n"/>
      <c r="E1" s="15" t="n"/>
      <c r="F1" s="15" t="n"/>
      <c r="G1" s="15" t="n"/>
      <c r="H1" s="16">
        <f>HYPERLINK("#'目录'!E46",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四平台映射II维表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first_class</t>
        </is>
      </c>
      <c r="B4" s="15" t="inlineStr">
        <is>
          <t>string</t>
        </is>
      </c>
      <c r="C4" s="15" t="inlineStr">
        <is>
          <t>四平台一级类</t>
        </is>
      </c>
      <c r="D4" s="15" t="n"/>
      <c r="E4" s="15" t="n"/>
      <c r="F4" s="15" t="n"/>
      <c r="G4" s="15" t="n"/>
    </row>
    <row r="5">
      <c r="A5" s="15" t="inlineStr">
        <is>
          <t>second_class</t>
        </is>
      </c>
      <c r="B5" s="15" t="inlineStr">
        <is>
          <t>string</t>
        </is>
      </c>
      <c r="C5" s="15" t="inlineStr">
        <is>
          <t>四平台二级类</t>
        </is>
      </c>
      <c r="D5" s="15" t="n"/>
      <c r="E5" s="15" t="n"/>
      <c r="F5" s="15" t="n"/>
      <c r="G5" s="15" t="n"/>
    </row>
    <row r="6">
      <c r="A6" s="15" t="inlineStr">
        <is>
          <t>main_class_23</t>
        </is>
      </c>
      <c r="B6" s="15" t="inlineStr">
        <is>
          <t>string</t>
        </is>
      </c>
      <c r="C6" s="15" t="inlineStr">
        <is>
          <t>社会治理23大类</t>
        </is>
      </c>
      <c r="D6" s="15" t="n"/>
      <c r="E6" s="15" t="n"/>
      <c r="F6" s="15" t="n"/>
      <c r="G6" s="15" t="n"/>
    </row>
    <row r="7">
      <c r="A7" s="15" t="inlineStr">
        <is>
          <t>risk_class</t>
        </is>
      </c>
      <c r="B7" s="15" t="inlineStr">
        <is>
          <t>string</t>
        </is>
      </c>
      <c r="C7" s="15" t="inlineStr">
        <is>
          <t>风险类别(对应23大类)</t>
        </is>
      </c>
      <c r="D7" s="15" t="n"/>
      <c r="E7" s="15" t="n"/>
      <c r="F7" s="15" t="n"/>
      <c r="G7" s="15" t="n"/>
    </row>
  </sheetData>
  <mergeCells count="1">
    <mergeCell ref="C1:G2"/>
  </mergeCells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ods_gauge_updown_dd_i</t>
        </is>
      </c>
      <c r="C1" s="25" t="n"/>
      <c r="D1" s="15" t="n"/>
      <c r="E1" s="15" t="n"/>
      <c r="F1" s="15" t="n"/>
      <c r="G1" s="15" t="n"/>
      <c r="H1" s="16">
        <f>HYPERLINK("#'目录'!E47", "返回")</f>
        <v/>
      </c>
    </row>
    <row customHeight="1" ht="16.5" r="2" s="17">
      <c r="A2" s="23" t="inlineStr">
        <is>
          <t>模型描述</t>
        </is>
      </c>
      <c r="B2" s="24" t="inlineStr">
        <is>
          <t>规上规下表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zzjgdm</t>
        </is>
      </c>
      <c r="B4" s="15" t="inlineStr">
        <is>
          <t>string</t>
        </is>
      </c>
      <c r="C4" s="15" t="inlineStr">
        <is>
          <t>组织机构代码</t>
        </is>
      </c>
      <c r="D4" s="15" t="n"/>
      <c r="E4" s="15" t="n"/>
      <c r="F4" s="15" t="n"/>
      <c r="G4" s="15" t="n"/>
    </row>
    <row r="5">
      <c r="A5" s="15" t="inlineStr">
        <is>
          <t>sjcld</t>
        </is>
      </c>
      <c r="B5" s="15" t="inlineStr">
        <is>
          <t>string</t>
        </is>
      </c>
      <c r="C5" s="15" t="inlineStr">
        <is>
          <t>数据处理地</t>
        </is>
      </c>
      <c r="D5" s="15" t="n"/>
      <c r="E5" s="15" t="n"/>
      <c r="F5" s="15" t="n"/>
      <c r="G5" s="15" t="n"/>
    </row>
    <row r="6">
      <c r="A6" s="15" t="inlineStr">
        <is>
          <t>dwxxmc</t>
        </is>
      </c>
      <c r="B6" s="15" t="inlineStr">
        <is>
          <t>string</t>
        </is>
      </c>
      <c r="C6" s="15" t="inlineStr">
        <is>
          <t>单位详细名称</t>
        </is>
      </c>
      <c r="D6" s="15" t="n"/>
      <c r="E6" s="15" t="n"/>
      <c r="F6" s="15" t="n"/>
      <c r="G6" s="15" t="n"/>
    </row>
    <row r="7">
      <c r="A7" s="15" t="inlineStr">
        <is>
          <t>tyshxydm</t>
        </is>
      </c>
      <c r="B7" s="15" t="inlineStr">
        <is>
          <t>string</t>
        </is>
      </c>
      <c r="C7" s="15" t="inlineStr">
        <is>
          <t>统一社会信用代码</t>
        </is>
      </c>
      <c r="D7" s="15" t="n"/>
      <c r="E7" s="15" t="n"/>
      <c r="F7" s="15" t="n"/>
      <c r="G7" s="15" t="n"/>
    </row>
    <row r="8">
      <c r="A8" s="15" t="inlineStr">
        <is>
          <t>bblx</t>
        </is>
      </c>
      <c r="B8" s="15" t="inlineStr">
        <is>
          <t>string</t>
        </is>
      </c>
      <c r="C8" s="15" t="inlineStr">
        <is>
          <t>报表类型</t>
        </is>
      </c>
      <c r="D8" s="15" t="n"/>
      <c r="E8" s="15" t="n"/>
      <c r="F8" s="15" t="n"/>
      <c r="G8" s="15" t="n"/>
    </row>
  </sheetData>
  <mergeCells count="1">
    <mergeCell ref="C1:G2"/>
  </mergeCells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ods_letters_old_family_yy_i</t>
        </is>
      </c>
      <c r="C1" s="25" t="n"/>
      <c r="D1" s="15" t="n"/>
      <c r="E1" s="15" t="n"/>
      <c r="F1" s="15" t="n"/>
      <c r="G1" s="15" t="n"/>
      <c r="H1" s="16">
        <f>HYPERLINK("#'目录'!E48", "返回")</f>
        <v/>
      </c>
    </row>
    <row customHeight="1" ht="16.5" r="2" s="17">
      <c r="A2" s="23" t="inlineStr">
        <is>
          <t>模型描述</t>
        </is>
      </c>
      <c r="B2" s="24" t="inlineStr">
        <is>
          <t>信访老户表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name</t>
        </is>
      </c>
      <c r="B4" s="15" t="inlineStr">
        <is>
          <t>string</t>
        </is>
      </c>
      <c r="C4" s="15" t="inlineStr">
        <is>
          <t>姓名</t>
        </is>
      </c>
      <c r="D4" s="15" t="n"/>
      <c r="E4" s="15" t="n"/>
      <c r="F4" s="15" t="n"/>
      <c r="G4" s="15" t="n"/>
    </row>
    <row r="5">
      <c r="A5" s="15" t="inlineStr">
        <is>
          <t>idcard_no</t>
        </is>
      </c>
      <c r="B5" s="15" t="inlineStr">
        <is>
          <t>string</t>
        </is>
      </c>
      <c r="C5" s="15" t="inlineStr">
        <is>
          <t>身份证号</t>
        </is>
      </c>
      <c r="D5" s="15" t="n"/>
      <c r="E5" s="15" t="n"/>
      <c r="F5" s="15" t="n"/>
      <c r="G5" s="15" t="n"/>
    </row>
    <row r="6">
      <c r="A6" s="15" t="inlineStr">
        <is>
          <t>phone</t>
        </is>
      </c>
      <c r="B6" s="15" t="inlineStr">
        <is>
          <t>string</t>
        </is>
      </c>
      <c r="C6" s="15" t="inlineStr">
        <is>
          <t>联系手机</t>
        </is>
      </c>
      <c r="D6" s="15" t="n"/>
      <c r="E6" s="15" t="n"/>
      <c r="F6" s="15" t="n"/>
      <c r="G6" s="15" t="n"/>
    </row>
    <row r="7">
      <c r="A7" s="15" t="inlineStr">
        <is>
          <t>address</t>
        </is>
      </c>
      <c r="B7" s="15" t="inlineStr">
        <is>
          <t>string</t>
        </is>
      </c>
      <c r="C7" s="15" t="inlineStr">
        <is>
          <t>地址</t>
        </is>
      </c>
      <c r="D7" s="15" t="n"/>
      <c r="E7" s="15" t="n"/>
      <c r="F7" s="15" t="n"/>
      <c r="G7" s="15" t="n"/>
    </row>
    <row r="8">
      <c r="A8" s="15" t="inlineStr">
        <is>
          <t>create_time</t>
        </is>
      </c>
      <c r="B8" s="15" t="inlineStr">
        <is>
          <t>string</t>
        </is>
      </c>
      <c r="C8" s="15" t="inlineStr">
        <is>
          <t>创建时间</t>
        </is>
      </c>
      <c r="D8" s="15" t="n"/>
      <c r="E8" s="15" t="n"/>
      <c r="F8" s="15" t="n"/>
      <c r="G8" s="15" t="n"/>
    </row>
    <row r="9">
      <c r="A9" s="15" t="inlineStr">
        <is>
          <t>last_upd_time</t>
        </is>
      </c>
      <c r="B9" s="15" t="inlineStr">
        <is>
          <t>string</t>
        </is>
      </c>
      <c r="C9" s="15" t="inlineStr">
        <is>
          <t>修改时间</t>
        </is>
      </c>
      <c r="D9" s="15" t="n"/>
      <c r="E9" s="15" t="n"/>
      <c r="F9" s="15" t="n"/>
      <c r="G9" s="15" t="n"/>
    </row>
  </sheetData>
  <mergeCells count="1">
    <mergeCell ref="C1:G2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ods_dept_class_map_mm_f</t>
        </is>
      </c>
      <c r="C1" s="25" t="n"/>
      <c r="D1" s="15" t="n"/>
      <c r="E1" s="15" t="n"/>
      <c r="F1" s="15" t="n"/>
      <c r="G1" s="15" t="n"/>
      <c r="H1" s="16">
        <f>HYPERLINK("#'目录'!E4", "返回")</f>
        <v/>
      </c>
    </row>
    <row customHeight="1" ht="16.5" r="2" s="17">
      <c r="A2" s="23" t="inlineStr">
        <is>
          <t>模型描述</t>
        </is>
      </c>
      <c r="B2" s="24" t="inlineStr">
        <is>
          <t>一二级部门名称映射表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first_class_dept_name</t>
        </is>
      </c>
      <c r="B4" s="15" t="inlineStr">
        <is>
          <t>string</t>
        </is>
      </c>
      <c r="C4" s="15" t="inlineStr">
        <is>
          <t>一级部门名称</t>
        </is>
      </c>
      <c r="D4" s="15" t="n"/>
      <c r="E4" s="15" t="n"/>
      <c r="F4" s="15" t="n"/>
      <c r="G4" s="15" t="n"/>
    </row>
    <row r="5">
      <c r="A5" s="15" t="inlineStr">
        <is>
          <t>second_class_dept_name</t>
        </is>
      </c>
      <c r="B5" s="15" t="inlineStr">
        <is>
          <t>string</t>
        </is>
      </c>
      <c r="C5" s="15" t="inlineStr">
        <is>
          <t>二级部门名称</t>
        </is>
      </c>
      <c r="D5" s="15" t="n"/>
      <c r="E5" s="15" t="n"/>
      <c r="F5" s="15" t="n"/>
      <c r="G5" s="15" t="n"/>
    </row>
    <row r="6">
      <c r="A6" s="15" t="inlineStr">
        <is>
          <t>new_second_class_dept_name</t>
        </is>
      </c>
      <c r="B6" s="15" t="inlineStr">
        <is>
          <t>string</t>
        </is>
      </c>
      <c r="C6" s="15" t="inlineStr">
        <is>
          <t>二级部门展示名称</t>
        </is>
      </c>
      <c r="D6" s="15" t="n"/>
      <c r="E6" s="15" t="n"/>
      <c r="F6" s="15" t="n"/>
      <c r="G6" s="15" t="n"/>
    </row>
    <row r="7">
      <c r="A7" s="15" t="inlineStr">
        <is>
          <t>is_using</t>
        </is>
      </c>
      <c r="B7" s="15" t="inlineStr">
        <is>
          <t>string</t>
        </is>
      </c>
      <c r="C7" s="15" t="inlineStr">
        <is>
          <t>是否使用（1：使用 0：删除）</t>
        </is>
      </c>
      <c r="D7" s="15" t="n"/>
      <c r="E7" s="15" t="n"/>
      <c r="F7" s="15" t="n"/>
      <c r="G7" s="15" t="n"/>
    </row>
    <row r="8">
      <c r="A8" s="15" t="inlineStr">
        <is>
          <t>remark</t>
        </is>
      </c>
      <c r="B8" s="15" t="inlineStr">
        <is>
          <t>string</t>
        </is>
      </c>
      <c r="C8" s="15" t="inlineStr">
        <is>
          <t>备注</t>
        </is>
      </c>
      <c r="D8" s="15" t="n"/>
      <c r="E8" s="15" t="n"/>
      <c r="F8" s="15" t="n"/>
      <c r="G8" s="15" t="n"/>
    </row>
    <row r="9">
      <c r="A9" s="15" t="inlineStr">
        <is>
          <t>create_time</t>
        </is>
      </c>
      <c r="B9" s="15" t="inlineStr">
        <is>
          <t>string</t>
        </is>
      </c>
      <c r="C9" s="15" t="inlineStr">
        <is>
          <t>创建时间(yyyy-MM-dd HH:mm:ss)</t>
        </is>
      </c>
      <c r="D9" s="15" t="n"/>
      <c r="E9" s="15" t="n"/>
      <c r="F9" s="15" t="n"/>
      <c r="G9" s="15" t="n"/>
    </row>
    <row r="10">
      <c r="A10" s="15" t="inlineStr">
        <is>
          <t>last_upd_time</t>
        </is>
      </c>
      <c r="B10" s="15" t="inlineStr">
        <is>
          <t>string</t>
        </is>
      </c>
      <c r="C10" s="15" t="inlineStr">
        <is>
          <t>修改时间(yyyy-MM-dd HH:mm:ss)</t>
        </is>
      </c>
      <c r="D10" s="15" t="n"/>
      <c r="E10" s="15" t="n"/>
      <c r="F10" s="15" t="n"/>
      <c r="G10" s="15" t="n"/>
    </row>
  </sheetData>
  <mergeCells count="1">
    <mergeCell ref="C1:G2"/>
  </mergeCells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ods_mt_aa10_dd_f</t>
        </is>
      </c>
      <c r="C1" s="25" t="n"/>
      <c r="D1" s="15" t="n"/>
      <c r="E1" s="15" t="n"/>
      <c r="F1" s="15" t="n"/>
      <c r="G1" s="15" t="n"/>
      <c r="H1" s="16">
        <f>HYPERLINK("#'目录'!E49", "返回")</f>
        <v/>
      </c>
    </row>
    <row customHeight="1" ht="16.5" r="2" s="17">
      <c r="A2" s="23" t="inlineStr">
        <is>
          <t>模型描述</t>
        </is>
      </c>
      <c r="B2" s="24" t="inlineStr">
        <is>
          <t>业务参数表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aaz093</t>
        </is>
      </c>
      <c r="B4" s="15" t="inlineStr">
        <is>
          <t>string</t>
        </is>
      </c>
      <c r="C4" s="15" t="inlineStr">
        <is>
          <t>代码ID</t>
        </is>
      </c>
      <c r="D4" s="15" t="n"/>
      <c r="E4" s="15" t="n"/>
      <c r="F4" s="15" t="n"/>
      <c r="G4" s="15" t="n"/>
    </row>
    <row r="5">
      <c r="A5" s="15" t="inlineStr">
        <is>
          <t>aaa100</t>
        </is>
      </c>
      <c r="B5" s="15" t="inlineStr">
        <is>
          <t>string</t>
        </is>
      </c>
      <c r="C5" s="15" t="inlineStr">
        <is>
          <t>代码类别</t>
        </is>
      </c>
      <c r="D5" s="15" t="n"/>
      <c r="E5" s="15" t="n"/>
      <c r="F5" s="15" t="n"/>
      <c r="G5" s="15" t="n"/>
    </row>
    <row r="6">
      <c r="A6" s="15" t="inlineStr">
        <is>
          <t>aaa102</t>
        </is>
      </c>
      <c r="B6" s="15" t="inlineStr">
        <is>
          <t>string</t>
        </is>
      </c>
      <c r="C6" s="15" t="inlineStr">
        <is>
          <t>代码值</t>
        </is>
      </c>
      <c r="D6" s="15" t="n"/>
      <c r="E6" s="15" t="n"/>
      <c r="F6" s="15" t="n"/>
      <c r="G6" s="15" t="n"/>
    </row>
    <row r="7">
      <c r="A7" s="15" t="inlineStr">
        <is>
          <t>aaa103</t>
        </is>
      </c>
      <c r="B7" s="15" t="inlineStr">
        <is>
          <t>string</t>
        </is>
      </c>
      <c r="C7" s="15" t="inlineStr">
        <is>
          <t>代码名称</t>
        </is>
      </c>
      <c r="D7" s="15" t="n"/>
      <c r="E7" s="15" t="n"/>
      <c r="F7" s="15" t="n"/>
      <c r="G7" s="15" t="n"/>
    </row>
    <row r="8">
      <c r="A8" s="15" t="inlineStr">
        <is>
          <t>aaa105</t>
        </is>
      </c>
      <c r="B8" s="15" t="inlineStr">
        <is>
          <t>string</t>
        </is>
      </c>
      <c r="C8" s="15" t="inlineStr">
        <is>
          <t>参数分类</t>
        </is>
      </c>
      <c r="D8" s="15" t="n"/>
      <c r="E8" s="15" t="n"/>
      <c r="F8" s="15" t="n"/>
      <c r="G8" s="15" t="n"/>
    </row>
    <row r="9">
      <c r="A9" s="15" t="inlineStr">
        <is>
          <t>aae100</t>
        </is>
      </c>
      <c r="B9" s="15" t="inlineStr">
        <is>
          <t>string</t>
        </is>
      </c>
      <c r="C9" s="15" t="inlineStr">
        <is>
          <t>当前有效标志::1－有效，0－无效</t>
        </is>
      </c>
      <c r="D9" s="15" t="n"/>
      <c r="E9" s="15" t="n"/>
      <c r="F9" s="15" t="n"/>
      <c r="G9" s="15" t="n"/>
    </row>
    <row r="10">
      <c r="A10" s="15" t="inlineStr">
        <is>
          <t>aaa104</t>
        </is>
      </c>
      <c r="B10" s="15" t="inlineStr">
        <is>
          <t>string</t>
        </is>
      </c>
      <c r="C10" s="15" t="inlineStr">
        <is>
          <t>代码可维护标志::1－可维护，0－不可维护</t>
        </is>
      </c>
      <c r="D10" s="15" t="n"/>
      <c r="E10" s="15" t="n"/>
      <c r="F10" s="15" t="n"/>
      <c r="G10" s="15" t="n"/>
    </row>
    <row r="11">
      <c r="A11" s="15" t="inlineStr">
        <is>
          <t>create_time</t>
        </is>
      </c>
      <c r="B11" s="15" t="inlineStr">
        <is>
          <t>string</t>
        </is>
      </c>
      <c r="C11" s="15" t="inlineStr">
        <is>
          <t>创建时间(yyyy-MM-dd HH:mm:ss)</t>
        </is>
      </c>
      <c r="D11" s="15" t="n"/>
      <c r="E11" s="15" t="n"/>
      <c r="F11" s="15" t="n"/>
      <c r="G11" s="15" t="n"/>
    </row>
    <row r="12">
      <c r="A12" s="15" t="inlineStr">
        <is>
          <t>last_upd_time</t>
        </is>
      </c>
      <c r="B12" s="15" t="inlineStr">
        <is>
          <t>string</t>
        </is>
      </c>
      <c r="C12" s="15" t="inlineStr">
        <is>
          <t>修改时间(yyyy-MM-dd HH:mm:ss)</t>
        </is>
      </c>
      <c r="D12" s="15" t="n"/>
      <c r="E12" s="15" t="n"/>
      <c r="F12" s="15" t="n"/>
      <c r="G12" s="15" t="n"/>
    </row>
  </sheetData>
  <mergeCells count="1">
    <mergeCell ref="C1:G2"/>
  </mergeCells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ods_mt_tab1010601_dd_f</t>
        </is>
      </c>
      <c r="C1" s="25" t="n"/>
      <c r="D1" s="15" t="n"/>
      <c r="E1" s="15" t="n"/>
      <c r="F1" s="15" t="n"/>
      <c r="G1" s="15" t="n"/>
      <c r="H1" s="16">
        <f>HYPERLINK("#'目录'!E50", "返回")</f>
        <v/>
      </c>
    </row>
    <row customHeight="1" ht="16.5" r="2" s="17">
      <c r="A2" s="23" t="inlineStr">
        <is>
          <t>模型描述</t>
        </is>
      </c>
      <c r="B2" s="24" t="inlineStr">
        <is>
          <t>信访超市预处理表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xfjbh</t>
        </is>
      </c>
      <c r="B5" s="15" t="inlineStr">
        <is>
          <t>string</t>
        </is>
      </c>
      <c r="C5" s="15" t="inlineStr">
        <is>
          <t>事项编号</t>
        </is>
      </c>
      <c r="D5" s="15" t="n"/>
      <c r="E5" s="15" t="n"/>
      <c r="F5" s="15" t="n"/>
      <c r="G5" s="15" t="n"/>
    </row>
    <row r="6">
      <c r="A6" s="15" t="inlineStr">
        <is>
          <t>relateddocstoreid</t>
        </is>
      </c>
      <c r="B6" s="15" t="inlineStr">
        <is>
          <t>string</t>
        </is>
      </c>
      <c r="C6" s="15" t="inlineStr">
        <is>
          <t>关联信访事项ID</t>
        </is>
      </c>
      <c r="D6" s="15" t="n"/>
      <c r="E6" s="15" t="n"/>
      <c r="F6" s="15" t="n"/>
      <c r="G6" s="15" t="n"/>
    </row>
    <row r="7">
      <c r="A7" s="15" t="inlineStr">
        <is>
          <t>xfjid</t>
        </is>
      </c>
      <c r="B7" s="15" t="inlineStr">
        <is>
          <t>string</t>
        </is>
      </c>
      <c r="C7" s="15" t="inlineStr">
        <is>
          <t>事项ID，第三方的ID</t>
        </is>
      </c>
      <c r="D7" s="15" t="n"/>
      <c r="E7" s="15" t="n"/>
      <c r="F7" s="15" t="n"/>
      <c r="G7" s="15" t="n"/>
    </row>
    <row r="8">
      <c r="A8" s="15" t="inlineStr">
        <is>
          <t>xfxs</t>
        </is>
      </c>
      <c r="B8" s="15" t="inlineStr">
        <is>
          <t>string</t>
        </is>
      </c>
      <c r="C8" s="15" t="inlineStr">
        <is>
          <t>事项形式（AA10的XFXS，默认为0200来访）</t>
        </is>
      </c>
      <c r="D8" s="15" t="n"/>
      <c r="E8" s="15" t="n"/>
      <c r="F8" s="15" t="n"/>
      <c r="G8" s="15" t="n"/>
    </row>
    <row r="9">
      <c r="A9" s="15" t="inlineStr">
        <is>
          <t>sxzt</t>
        </is>
      </c>
      <c r="B9" s="15" t="inlineStr">
        <is>
          <t>string</t>
        </is>
      </c>
      <c r="C9" s="15" t="inlineStr">
        <is>
          <t>事项状态（AA10的SXZT）</t>
        </is>
      </c>
      <c r="D9" s="15" t="n"/>
      <c r="E9" s="15" t="n"/>
      <c r="F9" s="15" t="n"/>
      <c r="G9" s="15" t="n"/>
    </row>
    <row r="10">
      <c r="A10" s="15" t="inlineStr">
        <is>
          <t>sxztmc</t>
        </is>
      </c>
      <c r="B10" s="15" t="inlineStr">
        <is>
          <t>string</t>
        </is>
      </c>
      <c r="C10" s="15" t="inlineStr">
        <is>
          <t>事项状态名称</t>
        </is>
      </c>
      <c r="D10" s="15" t="n"/>
      <c r="E10" s="15" t="n"/>
      <c r="F10" s="15" t="n"/>
      <c r="G10" s="15" t="n"/>
    </row>
    <row r="11">
      <c r="A11" s="15" t="inlineStr">
        <is>
          <t>djsj</t>
        </is>
      </c>
      <c r="B11" s="15" t="inlineStr">
        <is>
          <t>string</t>
        </is>
      </c>
      <c r="C11" s="15" t="inlineStr">
        <is>
          <t>登记时间</t>
        </is>
      </c>
      <c r="D11" s="15" t="n"/>
      <c r="E11" s="15" t="n"/>
      <c r="F11" s="15" t="n"/>
      <c r="G11" s="15" t="n"/>
    </row>
    <row r="12">
      <c r="A12" s="15" t="inlineStr">
        <is>
          <t>djrid</t>
        </is>
      </c>
      <c r="B12" s="15" t="inlineStr">
        <is>
          <t>string</t>
        </is>
      </c>
      <c r="C12" s="15" t="inlineStr">
        <is>
          <t>登记人ID</t>
        </is>
      </c>
      <c r="D12" s="15" t="n"/>
      <c r="E12" s="15" t="n"/>
      <c r="F12" s="15" t="n"/>
      <c r="G12" s="15" t="n"/>
    </row>
    <row r="13">
      <c r="A13" s="15" t="inlineStr">
        <is>
          <t>djr</t>
        </is>
      </c>
      <c r="B13" s="15" t="inlineStr">
        <is>
          <t>string</t>
        </is>
      </c>
      <c r="C13" s="15" t="inlineStr">
        <is>
          <t>登记人姓名</t>
        </is>
      </c>
      <c r="D13" s="15" t="n"/>
      <c r="E13" s="15" t="n"/>
      <c r="F13" s="15" t="n"/>
      <c r="G13" s="15" t="n"/>
    </row>
    <row r="14">
      <c r="A14" s="15" t="inlineStr">
        <is>
          <t>djdwid</t>
        </is>
      </c>
      <c r="B14" s="15" t="inlineStr">
        <is>
          <t>string</t>
        </is>
      </c>
      <c r="C14" s="15" t="inlineStr">
        <is>
          <t>登记单位ID（对应TAB3表STOREID）</t>
        </is>
      </c>
      <c r="D14" s="15" t="n"/>
      <c r="E14" s="15" t="n"/>
      <c r="F14" s="15" t="n"/>
      <c r="G14" s="15" t="n"/>
    </row>
    <row r="15">
      <c r="A15" s="15" t="inlineStr">
        <is>
          <t>djdwdm</t>
        </is>
      </c>
      <c r="B15" s="15" t="inlineStr">
        <is>
          <t>string</t>
        </is>
      </c>
      <c r="C15" s="15" t="inlineStr">
        <is>
          <t>登记单位代码（对应TAB3表DWDM）</t>
        </is>
      </c>
      <c r="D15" s="15" t="n"/>
      <c r="E15" s="15" t="n"/>
      <c r="F15" s="15" t="n"/>
      <c r="G15" s="15" t="n"/>
    </row>
    <row r="16">
      <c r="A16" s="15" t="inlineStr">
        <is>
          <t>djdw</t>
        </is>
      </c>
      <c r="B16" s="15" t="inlineStr">
        <is>
          <t>string</t>
        </is>
      </c>
      <c r="C16" s="15" t="inlineStr">
        <is>
          <t>登记单位（对应TAB3表CANONICAL）</t>
        </is>
      </c>
      <c r="D16" s="15" t="n"/>
      <c r="E16" s="15" t="n"/>
      <c r="F16" s="15" t="n"/>
      <c r="G16" s="15" t="n"/>
    </row>
    <row r="17">
      <c r="A17" s="15" t="inlineStr">
        <is>
          <t>xzqhid</t>
        </is>
      </c>
      <c r="B17" s="15" t="inlineStr">
        <is>
          <t>string</t>
        </is>
      </c>
      <c r="C17" s="15" t="inlineStr">
        <is>
          <t>行政区划ID（对应TAB3表STOREID）</t>
        </is>
      </c>
      <c r="D17" s="15" t="n"/>
      <c r="E17" s="15" t="n"/>
      <c r="F17" s="15" t="n"/>
      <c r="G17" s="15" t="n"/>
    </row>
    <row r="18">
      <c r="A18" s="15" t="inlineStr">
        <is>
          <t>xzqh</t>
        </is>
      </c>
      <c r="B18" s="15" t="inlineStr">
        <is>
          <t>string</t>
        </is>
      </c>
      <c r="C18" s="15" t="inlineStr">
        <is>
          <t>行政区划（对应TAB3表XZQHDM）</t>
        </is>
      </c>
      <c r="D18" s="15" t="n"/>
      <c r="E18" s="15" t="n"/>
      <c r="F18" s="15" t="n"/>
      <c r="G18" s="15" t="n"/>
    </row>
    <row r="19">
      <c r="A19" s="15" t="inlineStr">
        <is>
          <t>xm</t>
        </is>
      </c>
      <c r="B19" s="15" t="inlineStr">
        <is>
          <t>string</t>
        </is>
      </c>
      <c r="C19" s="15" t="inlineStr">
        <is>
          <t>姓名</t>
        </is>
      </c>
      <c r="D19" s="15" t="n"/>
      <c r="E19" s="15" t="n"/>
      <c r="F19" s="15" t="n"/>
      <c r="G19" s="15" t="n"/>
    </row>
    <row r="20">
      <c r="A20" s="15" t="inlineStr">
        <is>
          <t>xb</t>
        </is>
      </c>
      <c r="B20" s="15" t="inlineStr">
        <is>
          <t>string</t>
        </is>
      </c>
      <c r="C20" s="15" t="inlineStr">
        <is>
          <t>性别（0：男，1：女，AA10的SEXUAL）</t>
        </is>
      </c>
      <c r="D20" s="15" t="n"/>
      <c r="E20" s="15" t="n"/>
      <c r="F20" s="15" t="n"/>
      <c r="G20" s="15" t="n"/>
    </row>
    <row r="21">
      <c r="A21" s="15" t="inlineStr">
        <is>
          <t>sjhm</t>
        </is>
      </c>
      <c r="B21" s="15" t="inlineStr">
        <is>
          <t>string</t>
        </is>
      </c>
      <c r="C21" s="15" t="inlineStr">
        <is>
          <t>手机号码</t>
        </is>
      </c>
      <c r="D21" s="15" t="n"/>
      <c r="E21" s="15" t="n"/>
      <c r="F21" s="15" t="n"/>
      <c r="G21" s="15" t="n"/>
    </row>
    <row r="22">
      <c r="A22" s="15" t="inlineStr">
        <is>
          <t>zjlx</t>
        </is>
      </c>
      <c r="B22" s="15" t="inlineStr">
        <is>
          <t>string</t>
        </is>
      </c>
      <c r="C22" s="15" t="inlineStr">
        <is>
          <t>证件类型（AA10的ZJLX）</t>
        </is>
      </c>
      <c r="D22" s="15" t="n"/>
      <c r="E22" s="15" t="n"/>
      <c r="F22" s="15" t="n"/>
      <c r="G22" s="15" t="n"/>
    </row>
    <row r="23">
      <c r="A23" s="15" t="inlineStr">
        <is>
          <t>zjhm</t>
        </is>
      </c>
      <c r="B23" s="15" t="inlineStr">
        <is>
          <t>string</t>
        </is>
      </c>
      <c r="C23" s="15" t="inlineStr">
        <is>
          <t>证件号码</t>
        </is>
      </c>
      <c r="D23" s="15" t="n"/>
      <c r="E23" s="15" t="n"/>
      <c r="F23" s="15" t="n"/>
      <c r="G23" s="15" t="n"/>
    </row>
    <row r="24">
      <c r="A24" s="15" t="inlineStr">
        <is>
          <t>rs</t>
        </is>
      </c>
      <c r="B24" s="15" t="inlineStr">
        <is>
          <t>string</t>
        </is>
      </c>
      <c r="C24" s="15" t="n"/>
      <c r="D24" s="15" t="n"/>
      <c r="E24" s="15" t="n"/>
      <c r="F24" s="15" t="n"/>
      <c r="G24" s="15" t="n"/>
    </row>
    <row r="25">
      <c r="A25" s="15" t="inlineStr">
        <is>
          <t>wtsdid</t>
        </is>
      </c>
      <c r="B25" s="15" t="inlineStr">
        <is>
          <t>string</t>
        </is>
      </c>
      <c r="C25" s="15" t="inlineStr">
        <is>
          <t>问题属地ID（对应TAB3表STOREID）</t>
        </is>
      </c>
      <c r="D25" s="15" t="n"/>
      <c r="E25" s="15" t="n"/>
      <c r="F25" s="15" t="n"/>
      <c r="G25" s="15" t="n"/>
    </row>
    <row r="26">
      <c r="A26" s="15" t="inlineStr">
        <is>
          <t>wtsddm</t>
        </is>
      </c>
      <c r="B26" s="15" t="inlineStr">
        <is>
          <t>string</t>
        </is>
      </c>
      <c r="C26" s="15" t="inlineStr">
        <is>
          <t>问题属地代码（对应TAB3表DWDM）</t>
        </is>
      </c>
      <c r="D26" s="15" t="n"/>
      <c r="E26" s="15" t="n"/>
      <c r="F26" s="15" t="n"/>
      <c r="G26" s="15" t="n"/>
    </row>
    <row r="27">
      <c r="A27" s="15" t="inlineStr">
        <is>
          <t>wtsd</t>
        </is>
      </c>
      <c r="B27" s="15" t="inlineStr">
        <is>
          <t>string</t>
        </is>
      </c>
      <c r="C27" s="15" t="inlineStr">
        <is>
          <t>问题属地（对应TAB3表CANONICAL）</t>
        </is>
      </c>
      <c r="D27" s="15" t="n"/>
      <c r="E27" s="15" t="n"/>
      <c r="F27" s="15" t="n"/>
      <c r="G27" s="15" t="n"/>
    </row>
    <row r="28">
      <c r="A28" s="15" t="inlineStr">
        <is>
          <t>xfmd</t>
        </is>
      </c>
      <c r="B28" s="15" t="inlineStr">
        <is>
          <t>string</t>
        </is>
      </c>
      <c r="C28" s="15" t="inlineStr">
        <is>
          <t>目的（AA10的XFMD）</t>
        </is>
      </c>
      <c r="D28" s="15" t="n"/>
      <c r="E28" s="15" t="n"/>
      <c r="F28" s="15" t="n"/>
      <c r="G28" s="15" t="n"/>
    </row>
    <row r="29">
      <c r="A29" s="15" t="inlineStr">
        <is>
          <t>xfrq</t>
        </is>
      </c>
      <c r="B29" s="15" t="inlineStr">
        <is>
          <t>string</t>
        </is>
      </c>
      <c r="C29" s="15" t="inlineStr">
        <is>
          <t>接待日期</t>
        </is>
      </c>
      <c r="D29" s="15" t="n"/>
      <c r="E29" s="15" t="n"/>
      <c r="F29" s="15" t="n"/>
      <c r="G29" s="15" t="n"/>
    </row>
    <row r="30">
      <c r="A30" s="15" t="inlineStr">
        <is>
          <t>fyrq</t>
        </is>
      </c>
      <c r="B30" s="15" t="inlineStr">
        <is>
          <t>string</t>
        </is>
      </c>
      <c r="C30" s="15" t="inlineStr">
        <is>
          <t>反映日期（默认为接待日期）</t>
        </is>
      </c>
      <c r="D30" s="15" t="n"/>
      <c r="E30" s="15" t="n"/>
      <c r="F30" s="15" t="n"/>
      <c r="G30" s="15" t="n"/>
    </row>
    <row r="31">
      <c r="A31" s="15" t="inlineStr">
        <is>
          <t>rdwt</t>
        </is>
      </c>
      <c r="B31" s="15" t="inlineStr">
        <is>
          <t>string</t>
        </is>
      </c>
      <c r="C31" s="15" t="inlineStr">
        <is>
          <t>热点问题（AA10的RDWT）</t>
        </is>
      </c>
      <c r="D31" s="15" t="n"/>
      <c r="E31" s="15" t="n"/>
      <c r="F31" s="15" t="n"/>
      <c r="G31" s="15" t="n"/>
    </row>
    <row r="32">
      <c r="A32" s="15" t="inlineStr">
        <is>
          <t>nrfldm</t>
        </is>
      </c>
      <c r="B32" s="15" t="inlineStr">
        <is>
          <t>string</t>
        </is>
      </c>
      <c r="C32" s="15" t="inlineStr">
        <is>
          <t>内容分类代码（对应TAB48表CODE）</t>
        </is>
      </c>
      <c r="D32" s="15" t="n"/>
      <c r="E32" s="15" t="n"/>
      <c r="F32" s="15" t="n"/>
      <c r="G32" s="15" t="n"/>
    </row>
    <row r="33">
      <c r="A33" s="15" t="inlineStr">
        <is>
          <t>nrfl</t>
        </is>
      </c>
      <c r="B33" s="15" t="inlineStr">
        <is>
          <t>string</t>
        </is>
      </c>
      <c r="C33" s="15" t="inlineStr">
        <is>
          <t>内容分类（对应TAB48表VALUE）</t>
        </is>
      </c>
      <c r="D33" s="15" t="n"/>
      <c r="E33" s="15" t="n"/>
      <c r="F33" s="15" t="n"/>
      <c r="G33" s="15" t="n"/>
    </row>
    <row r="34">
      <c r="A34" s="15" t="inlineStr">
        <is>
          <t>sxlb</t>
        </is>
      </c>
      <c r="B34" s="15" t="inlineStr">
        <is>
          <t>string</t>
        </is>
      </c>
      <c r="C34" s="15" t="inlineStr">
        <is>
          <t>省级事项类别ID（省级统一，对应TAB61的RELATEDDOCSTOREID）</t>
        </is>
      </c>
      <c r="D34" s="15" t="n"/>
      <c r="E34" s="15" t="n"/>
      <c r="F34" s="15" t="n"/>
      <c r="G34" s="15" t="n"/>
    </row>
    <row r="35">
      <c r="A35" s="15" t="inlineStr">
        <is>
          <t>sxlb2</t>
        </is>
      </c>
      <c r="B35" s="15" t="inlineStr">
        <is>
          <t>string</t>
        </is>
      </c>
      <c r="C35" s="15" t="inlineStr">
        <is>
          <t>事项类别ID（二级，区县个性化，对应TAB61表STOREID）</t>
        </is>
      </c>
      <c r="D35" s="15" t="n"/>
      <c r="E35" s="15" t="n"/>
      <c r="F35" s="15" t="n"/>
      <c r="G35" s="15" t="n"/>
    </row>
    <row r="36">
      <c r="A36" s="15" t="inlineStr">
        <is>
          <t>sxlbmc2</t>
        </is>
      </c>
      <c r="B36" s="15" t="inlineStr">
        <is>
          <t>string</t>
        </is>
      </c>
      <c r="C36" s="15" t="inlineStr">
        <is>
          <t>事项类别名称（二级，区县个性化，对应TAB61的VALUE）</t>
        </is>
      </c>
      <c r="D36" s="15" t="n"/>
      <c r="E36" s="15" t="n"/>
      <c r="F36" s="15" t="n"/>
      <c r="G36" s="15" t="n"/>
    </row>
    <row r="37">
      <c r="A37" s="15" t="inlineStr">
        <is>
          <t>sxlb3</t>
        </is>
      </c>
      <c r="B37" s="15" t="inlineStr">
        <is>
          <t>string</t>
        </is>
      </c>
      <c r="C37" s="15" t="inlineStr">
        <is>
          <t>事项子类ID（二级，区县个性化子类，对应TAB61表STOREID）</t>
        </is>
      </c>
      <c r="D37" s="15" t="n"/>
      <c r="E37" s="15" t="n"/>
      <c r="F37" s="15" t="n"/>
      <c r="G37" s="15" t="n"/>
    </row>
    <row r="38">
      <c r="A38" s="15" t="inlineStr">
        <is>
          <t>sxlbmc3</t>
        </is>
      </c>
      <c r="B38" s="15" t="inlineStr">
        <is>
          <t>string</t>
        </is>
      </c>
      <c r="C38" s="15" t="inlineStr">
        <is>
          <t>事项子类名称（二级，区县个性化子类，对应TAB61的VALUE）</t>
        </is>
      </c>
      <c r="D38" s="15" t="n"/>
      <c r="E38" s="15" t="n"/>
      <c r="F38" s="15" t="n"/>
      <c r="G38" s="15" t="n"/>
    </row>
    <row r="39">
      <c r="A39" s="15" t="inlineStr">
        <is>
          <t>jjcd</t>
        </is>
      </c>
      <c r="B39" s="15" t="inlineStr">
        <is>
          <t>string</t>
        </is>
      </c>
      <c r="C39" s="15" t="inlineStr">
        <is>
          <t>紧急程度（AA10的JJCD）</t>
        </is>
      </c>
      <c r="D39" s="15" t="n"/>
      <c r="E39" s="15" t="n"/>
      <c r="F39" s="15" t="n"/>
      <c r="G39" s="15" t="n"/>
    </row>
    <row r="40">
      <c r="A40" s="15" t="inlineStr">
        <is>
          <t>sfdp</t>
        </is>
      </c>
      <c r="B40" s="15" t="inlineStr">
        <is>
          <t>string</t>
        </is>
      </c>
      <c r="C40" s="15" t="inlineStr">
        <is>
          <t>是否代跑（1：是，0：否，AA10的WHETHER，默认为0）</t>
        </is>
      </c>
      <c r="D40" s="15" t="n"/>
      <c r="E40" s="15" t="n"/>
      <c r="F40" s="15" t="n"/>
      <c r="G40" s="15" t="n"/>
    </row>
    <row r="41">
      <c r="A41" s="15" t="inlineStr">
        <is>
          <t>dpyid</t>
        </is>
      </c>
      <c r="B41" s="15" t="inlineStr">
        <is>
          <t>string</t>
        </is>
      </c>
      <c r="C41" s="15" t="inlineStr">
        <is>
          <t>代跑员ID（SFDP为1时不可空，对应TAB1010121表STOREID）</t>
        </is>
      </c>
      <c r="D41" s="15" t="n"/>
      <c r="E41" s="15" t="n"/>
      <c r="F41" s="15" t="n"/>
      <c r="G41" s="15" t="n"/>
    </row>
    <row r="42">
      <c r="A42" s="15" t="inlineStr">
        <is>
          <t>dpyxm</t>
        </is>
      </c>
      <c r="B42" s="15" t="inlineStr">
        <is>
          <t>string</t>
        </is>
      </c>
      <c r="C42" s="15" t="inlineStr">
        <is>
          <t>代跑员姓名（SFDP为1时不可空，对应TAB1010121表NAME）</t>
        </is>
      </c>
      <c r="D42" s="15" t="n"/>
      <c r="E42" s="15" t="n"/>
      <c r="F42" s="15" t="n"/>
      <c r="G42" s="15" t="n"/>
    </row>
    <row r="43">
      <c r="A43" s="15" t="inlineStr">
        <is>
          <t>sfbm</t>
        </is>
      </c>
      <c r="B43" s="15" t="inlineStr">
        <is>
          <t>string</t>
        </is>
      </c>
      <c r="C43" s="15" t="inlineStr">
        <is>
          <t>是否保密（1：是，0：否，AA10的WHETHER，默认为0）</t>
        </is>
      </c>
      <c r="D43" s="15" t="n"/>
      <c r="E43" s="15" t="n"/>
      <c r="F43" s="15" t="n"/>
      <c r="G43" s="15" t="n"/>
    </row>
    <row r="44">
      <c r="A44" s="15" t="inlineStr">
        <is>
          <t>bt</t>
        </is>
      </c>
      <c r="B44" s="15" t="inlineStr">
        <is>
          <t>string</t>
        </is>
      </c>
      <c r="C44" s="15" t="inlineStr">
        <is>
          <t>源系统没注释  应该是标题的意思</t>
        </is>
      </c>
      <c r="D44" s="15" t="n"/>
      <c r="E44" s="15" t="n"/>
      <c r="F44" s="15" t="n"/>
      <c r="G44" s="15" t="n"/>
    </row>
    <row r="45">
      <c r="A45" s="15" t="inlineStr">
        <is>
          <t>keyword</t>
        </is>
      </c>
      <c r="B45" s="15" t="inlineStr">
        <is>
          <t>string</t>
        </is>
      </c>
      <c r="C45" s="15" t="inlineStr">
        <is>
          <t>关键字</t>
        </is>
      </c>
      <c r="D45" s="15" t="n"/>
      <c r="E45" s="15" t="n"/>
      <c r="F45" s="15" t="n"/>
      <c r="G45" s="15" t="n"/>
    </row>
    <row r="46">
      <c r="A46" s="15" t="inlineStr">
        <is>
          <t>blfs</t>
        </is>
      </c>
      <c r="B46" s="15" t="inlineStr">
        <is>
          <t>string</t>
        </is>
      </c>
      <c r="C46" s="15" t="inlineStr">
        <is>
          <t>最后一次办理方式（AA10的BLFS）</t>
        </is>
      </c>
      <c r="D46" s="15" t="n"/>
      <c r="E46" s="15" t="n"/>
      <c r="F46" s="15" t="n"/>
      <c r="G46" s="15" t="n"/>
    </row>
    <row r="47">
      <c r="A47" s="15" t="inlineStr">
        <is>
          <t>cklx</t>
        </is>
      </c>
      <c r="B47" s="15" t="inlineStr">
        <is>
          <t>string</t>
        </is>
      </c>
      <c r="C47" s="15" t="inlineStr">
        <is>
          <t>窗口类型 1:驻窗 0:非驻窗</t>
        </is>
      </c>
      <c r="D47" s="15" t="n"/>
      <c r="E47" s="15" t="n"/>
      <c r="F47" s="15" t="n"/>
      <c r="G47" s="15" t="n"/>
    </row>
    <row r="48">
      <c r="A48" s="15" t="inlineStr">
        <is>
          <t>qxdwdm</t>
        </is>
      </c>
      <c r="B48" s="15" t="inlineStr">
        <is>
          <t>string</t>
        </is>
      </c>
      <c r="C48" s="15" t="inlineStr">
        <is>
          <t>去向单位代码</t>
        </is>
      </c>
      <c r="D48" s="15" t="n"/>
      <c r="E48" s="15" t="n"/>
      <c r="F48" s="15" t="n"/>
      <c r="G48" s="15" t="n"/>
    </row>
    <row r="49">
      <c r="A49" s="15" t="inlineStr">
        <is>
          <t>blcksj</t>
        </is>
      </c>
      <c r="B49" s="15" t="inlineStr">
        <is>
          <t>string</t>
        </is>
      </c>
      <c r="C49" s="15" t="inlineStr">
        <is>
          <t>办理窗口送达时间</t>
        </is>
      </c>
      <c r="D49" s="15" t="n"/>
      <c r="E49" s="15" t="n"/>
      <c r="F49" s="15" t="n"/>
      <c r="G49" s="15" t="n"/>
    </row>
    <row r="50">
      <c r="A50" s="15" t="inlineStr">
        <is>
          <t>jbrid</t>
        </is>
      </c>
      <c r="B50" s="15" t="inlineStr">
        <is>
          <t>string</t>
        </is>
      </c>
      <c r="C50" s="15" t="inlineStr">
        <is>
          <t>当前办理人ID（打开信件后锁定十分钟只允许该人员操作）</t>
        </is>
      </c>
      <c r="D50" s="15" t="n"/>
      <c r="E50" s="15" t="n"/>
      <c r="F50" s="15" t="n"/>
      <c r="G50" s="15" t="n"/>
    </row>
    <row r="51">
      <c r="A51" s="15" t="inlineStr">
        <is>
          <t>jssj</t>
        </is>
      </c>
      <c r="B51" s="15" t="inlineStr">
        <is>
          <t>string</t>
        </is>
      </c>
      <c r="C51" s="15" t="inlineStr">
        <is>
          <t>解锁时间 预处理时第一个人打开信件后锁定十分钟禁止其他人操作</t>
        </is>
      </c>
      <c r="D51" s="15" t="n"/>
      <c r="E51" s="15" t="n"/>
      <c r="F51" s="15" t="n"/>
      <c r="G51" s="15" t="n"/>
    </row>
    <row r="52">
      <c r="A52" s="15" t="inlineStr">
        <is>
          <t>zswbbl</t>
        </is>
      </c>
      <c r="B52" s="15" t="inlineStr">
        <is>
          <t>string</t>
        </is>
      </c>
      <c r="C52" s="15" t="inlineStr">
        <is>
          <t>转送外部系统办理渠道（AA10的ZSQD）</t>
        </is>
      </c>
      <c r="D52" s="15" t="n"/>
      <c r="E52" s="15" t="n"/>
      <c r="F52" s="15" t="n"/>
      <c r="G52" s="15" t="n"/>
    </row>
    <row r="53">
      <c r="A53" s="15" t="inlineStr">
        <is>
          <t>zswbblsj</t>
        </is>
      </c>
      <c r="B53" s="15" t="inlineStr">
        <is>
          <t>string</t>
        </is>
      </c>
      <c r="C53" s="15" t="inlineStr">
        <is>
          <t>转送外部系统办理时间</t>
        </is>
      </c>
      <c r="D53" s="15" t="n"/>
      <c r="E53" s="15" t="n"/>
      <c r="F53" s="15" t="n"/>
      <c r="G53" s="15" t="n"/>
    </row>
    <row r="54">
      <c r="A54" s="15" t="inlineStr">
        <is>
          <t>dfdwid</t>
        </is>
      </c>
      <c r="B54" s="15" t="inlineStr">
        <is>
          <t>string</t>
        </is>
      </c>
      <c r="C54" s="15" t="inlineStr">
        <is>
          <t>最终答复单位ID（对应TAB3表STOREID）</t>
        </is>
      </c>
      <c r="D54" s="15" t="n"/>
      <c r="E54" s="15" t="n"/>
      <c r="F54" s="15" t="n"/>
      <c r="G54" s="15" t="n"/>
    </row>
    <row r="55">
      <c r="A55" s="15" t="inlineStr">
        <is>
          <t>dfdwdm</t>
        </is>
      </c>
      <c r="B55" s="15" t="inlineStr">
        <is>
          <t>string</t>
        </is>
      </c>
      <c r="C55" s="15" t="inlineStr">
        <is>
          <t>最终答复单位代码（对应TAB3表DWDM）</t>
        </is>
      </c>
      <c r="D55" s="15" t="n"/>
      <c r="E55" s="15" t="n"/>
      <c r="F55" s="15" t="n"/>
      <c r="G55" s="15" t="n"/>
    </row>
    <row r="56">
      <c r="A56" s="15" t="inlineStr">
        <is>
          <t>dfdw</t>
        </is>
      </c>
      <c r="B56" s="15" t="inlineStr">
        <is>
          <t>string</t>
        </is>
      </c>
      <c r="C56" s="15" t="inlineStr">
        <is>
          <t>最终答复单位（对应TAB3表CANONICAL）</t>
        </is>
      </c>
      <c r="D56" s="15" t="n"/>
      <c r="E56" s="15" t="n"/>
      <c r="F56" s="15" t="n"/>
      <c r="G56" s="15" t="n"/>
    </row>
    <row r="57">
      <c r="A57" s="15" t="inlineStr">
        <is>
          <t>dfsj</t>
        </is>
      </c>
      <c r="B57" s="15" t="inlineStr">
        <is>
          <t>string</t>
        </is>
      </c>
      <c r="C57" s="15" t="inlineStr">
        <is>
          <t>最终答复时间</t>
        </is>
      </c>
      <c r="D57" s="15" t="n"/>
      <c r="E57" s="15" t="n"/>
      <c r="F57" s="15" t="n"/>
      <c r="G57" s="15" t="n"/>
    </row>
    <row r="58">
      <c r="A58" s="15" t="inlineStr">
        <is>
          <t>hfbz</t>
        </is>
      </c>
      <c r="B58" s="15" t="inlineStr">
        <is>
          <t>string</t>
        </is>
      </c>
      <c r="C58" s="15" t="inlineStr">
        <is>
          <t>回访标志（AA10的HFBZ）</t>
        </is>
      </c>
      <c r="D58" s="15" t="n"/>
      <c r="E58" s="15" t="n"/>
      <c r="F58" s="15" t="n"/>
      <c r="G58" s="15" t="n"/>
    </row>
    <row r="59">
      <c r="A59" s="15" t="inlineStr">
        <is>
          <t>pjzt</t>
        </is>
      </c>
      <c r="B59" s="15" t="inlineStr">
        <is>
          <t>string</t>
        </is>
      </c>
      <c r="C59" s="15" t="inlineStr">
        <is>
          <t>评价状态（AA10的PJZT）</t>
        </is>
      </c>
      <c r="D59" s="15" t="n"/>
      <c r="E59" s="15" t="n"/>
      <c r="F59" s="15" t="n"/>
      <c r="G59" s="15" t="n"/>
    </row>
    <row r="60">
      <c r="A60" s="15" t="inlineStr">
        <is>
          <t>pjjg</t>
        </is>
      </c>
      <c r="B60" s="15" t="inlineStr">
        <is>
          <t>string</t>
        </is>
      </c>
      <c r="C60" s="15" t="inlineStr">
        <is>
          <t>评价结果（AA10的PJJG）</t>
        </is>
      </c>
      <c r="D60" s="15" t="n"/>
      <c r="E60" s="15" t="n"/>
      <c r="F60" s="15" t="n"/>
      <c r="G60" s="15" t="n"/>
    </row>
    <row r="61">
      <c r="A61" s="15" t="inlineStr">
        <is>
          <t>jhhm</t>
        </is>
      </c>
      <c r="B61" s="15" t="inlineStr">
        <is>
          <t>string</t>
        </is>
      </c>
      <c r="C61" s="15" t="inlineStr">
        <is>
          <t>叫号号码</t>
        </is>
      </c>
      <c r="D61" s="15" t="n"/>
      <c r="E61" s="15" t="n"/>
      <c r="F61" s="15" t="n"/>
      <c r="G61" s="15" t="n"/>
    </row>
    <row r="62">
      <c r="A62" s="15" t="inlineStr">
        <is>
          <t>xbrq</t>
        </is>
      </c>
      <c r="B62" s="15" t="inlineStr">
        <is>
          <t>string</t>
        </is>
      </c>
      <c r="C62" s="15" t="inlineStr">
        <is>
          <t>限办日期（接待日期第四个工作日24点）</t>
        </is>
      </c>
      <c r="D62" s="15" t="n"/>
      <c r="E62" s="15" t="n"/>
      <c r="F62" s="15" t="n"/>
      <c r="G62" s="15" t="n"/>
    </row>
    <row r="63">
      <c r="A63" s="15" t="inlineStr">
        <is>
          <t>timestamp</t>
        </is>
      </c>
      <c r="B63" s="15" t="inlineStr">
        <is>
          <t>string</t>
        </is>
      </c>
      <c r="C63" s="15" t="inlineStr">
        <is>
          <t xml:space="preserve">时间戳（数据增量同步标志） </t>
        </is>
      </c>
      <c r="D63" s="15" t="n"/>
      <c r="E63" s="15" t="n"/>
      <c r="F63" s="15" t="n"/>
      <c r="G63" s="15" t="n"/>
    </row>
    <row r="64">
      <c r="A64" s="15" t="inlineStr">
        <is>
          <t>wtsddmall</t>
        </is>
      </c>
      <c r="B64" s="15" t="inlineStr">
        <is>
          <t>string</t>
        </is>
      </c>
      <c r="C64" s="15" t="inlineStr">
        <is>
          <t>问题属地代码（三级所有DWDM，编辑页面初始化用）</t>
        </is>
      </c>
      <c r="D64" s="15" t="n"/>
      <c r="E64" s="15" t="n"/>
      <c r="F64" s="15" t="n"/>
      <c r="G64" s="15" t="n"/>
    </row>
    <row r="65">
      <c r="A65" s="15" t="inlineStr">
        <is>
          <t>hasfile</t>
        </is>
      </c>
      <c r="B65" s="15" t="inlineStr">
        <is>
          <t>string</t>
        </is>
      </c>
      <c r="C65" s="15" t="inlineStr">
        <is>
          <t>有无附件（1：是，0：否，AA10的WHETHER，默认为0）</t>
        </is>
      </c>
      <c r="D65" s="15" t="n"/>
      <c r="E65" s="15" t="n"/>
      <c r="F65" s="15" t="n"/>
      <c r="G65" s="15" t="n"/>
    </row>
    <row r="66">
      <c r="A66" s="15" t="inlineStr">
        <is>
          <t>sfsc</t>
        </is>
      </c>
      <c r="B66" s="15" t="inlineStr">
        <is>
          <t>string</t>
        </is>
      </c>
      <c r="C66" s="15" t="inlineStr">
        <is>
          <t xml:space="preserve">是否需要上传 1:是 0:否  </t>
        </is>
      </c>
      <c r="D66" s="15" t="n"/>
      <c r="E66" s="15" t="n"/>
      <c r="F66" s="15" t="n"/>
      <c r="G66" s="15" t="n"/>
    </row>
    <row r="67">
      <c r="A67" s="15" t="inlineStr">
        <is>
          <t>scxfbz</t>
        </is>
      </c>
      <c r="B67" s="15" t="inlineStr">
        <is>
          <t>string</t>
        </is>
      </c>
      <c r="C67" s="15" t="inlineStr">
        <is>
          <t>首次信访标志(初重件标志) 1初件 0重件</t>
        </is>
      </c>
      <c r="D67" s="15" t="n"/>
      <c r="E67" s="15" t="n"/>
      <c r="F67" s="15" t="n"/>
      <c r="G67" s="15" t="n"/>
    </row>
    <row r="68">
      <c r="A68" s="15" t="inlineStr">
        <is>
          <t>zdpyid</t>
        </is>
      </c>
      <c r="B68" s="15" t="inlineStr">
        <is>
          <t>string</t>
        </is>
      </c>
      <c r="C68" s="15" t="inlineStr">
        <is>
          <t>镇代办员id</t>
        </is>
      </c>
      <c r="D68" s="15" t="n"/>
      <c r="E68" s="15" t="n"/>
      <c r="F68" s="15" t="n"/>
      <c r="G68" s="15" t="n"/>
    </row>
    <row r="69">
      <c r="A69" s="15" t="inlineStr">
        <is>
          <t>zdpyxm</t>
        </is>
      </c>
      <c r="B69" s="15" t="inlineStr">
        <is>
          <t>string</t>
        </is>
      </c>
      <c r="C69" s="15" t="inlineStr">
        <is>
          <t>镇代办员</t>
        </is>
      </c>
      <c r="D69" s="15" t="n"/>
      <c r="E69" s="15" t="n"/>
      <c r="F69" s="15" t="n"/>
      <c r="G69" s="15" t="n"/>
    </row>
    <row r="70">
      <c r="A70" s="15" t="inlineStr">
        <is>
          <t>cdpyid</t>
        </is>
      </c>
      <c r="B70" s="15" t="inlineStr">
        <is>
          <t>string</t>
        </is>
      </c>
      <c r="C70" s="15" t="inlineStr">
        <is>
          <t>村社代办员id</t>
        </is>
      </c>
      <c r="D70" s="15" t="n"/>
      <c r="E70" s="15" t="n"/>
      <c r="F70" s="15" t="n"/>
      <c r="G70" s="15" t="n"/>
    </row>
    <row r="71">
      <c r="A71" s="15" t="inlineStr">
        <is>
          <t>cdpyxm</t>
        </is>
      </c>
      <c r="B71" s="15" t="inlineStr">
        <is>
          <t>string</t>
        </is>
      </c>
      <c r="C71" s="15" t="inlineStr">
        <is>
          <t>村社代办员</t>
        </is>
      </c>
      <c r="D71" s="15" t="n"/>
      <c r="E71" s="15" t="n"/>
      <c r="F71" s="15" t="n"/>
      <c r="G71" s="15" t="n"/>
    </row>
    <row r="72">
      <c r="A72" s="15" t="inlineStr">
        <is>
          <t>hjlx</t>
        </is>
      </c>
      <c r="B72" s="15" t="inlineStr">
        <is>
          <t>string</t>
        </is>
      </c>
      <c r="C72" s="15" t="inlineStr">
        <is>
          <t>化解类型 0-未化解  1-已经解</t>
        </is>
      </c>
      <c r="D72" s="15" t="n"/>
      <c r="E72" s="15" t="n"/>
      <c r="F72" s="15" t="n"/>
      <c r="G72" s="15" t="n"/>
    </row>
    <row r="73">
      <c r="A73" s="15" t="inlineStr">
        <is>
          <t>hjjg</t>
        </is>
      </c>
      <c r="B73" s="15" t="inlineStr">
        <is>
          <t>string</t>
        </is>
      </c>
      <c r="C73" s="15" t="inlineStr">
        <is>
          <t>化解结果</t>
        </is>
      </c>
      <c r="D73" s="15" t="n"/>
      <c r="E73" s="15" t="n"/>
      <c r="F73" s="15" t="n"/>
      <c r="G73" s="15" t="n"/>
    </row>
    <row r="74">
      <c r="A74" s="15" t="inlineStr">
        <is>
          <t>create_time</t>
        </is>
      </c>
      <c r="B74" s="15" t="inlineStr">
        <is>
          <t>string</t>
        </is>
      </c>
      <c r="C74" s="15" t="inlineStr">
        <is>
          <t>创建时间(yyyy-MM-dd HH:mm:ss)</t>
        </is>
      </c>
      <c r="D74" s="15" t="n"/>
      <c r="E74" s="15" t="n"/>
      <c r="F74" s="15" t="n"/>
      <c r="G74" s="15" t="n"/>
    </row>
    <row r="75">
      <c r="A75" s="15" t="inlineStr">
        <is>
          <t>last_upd_time</t>
        </is>
      </c>
      <c r="B75" s="15" t="inlineStr">
        <is>
          <t>string</t>
        </is>
      </c>
      <c r="C75" s="15" t="inlineStr">
        <is>
          <t>修改时间(yyyy-MM-dd HH:mm:ss)</t>
        </is>
      </c>
      <c r="D75" s="15" t="n"/>
      <c r="E75" s="15" t="n"/>
      <c r="F75" s="15" t="n"/>
      <c r="G75" s="15" t="n"/>
    </row>
  </sheetData>
  <mergeCells count="1">
    <mergeCell ref="C1:G2"/>
  </mergeCells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ods_mt_tab1010601b_dd_f</t>
        </is>
      </c>
      <c r="C1" s="25" t="n"/>
      <c r="D1" s="15" t="n"/>
      <c r="E1" s="15" t="n"/>
      <c r="F1" s="15" t="n"/>
      <c r="G1" s="15" t="n"/>
      <c r="H1" s="16">
        <f>HYPERLINK("#'目录'!E51", "返回")</f>
        <v/>
      </c>
    </row>
    <row customHeight="1" ht="16.5" r="2" s="17">
      <c r="A2" s="23" t="inlineStr">
        <is>
          <t>模型描述</t>
        </is>
      </c>
      <c r="B2" s="24" t="inlineStr">
        <is>
          <t>信访超市预处理附加表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主键ID（对应tab1010601的storeid）</t>
        </is>
      </c>
      <c r="D4" s="15" t="n"/>
      <c r="E4" s="15" t="n"/>
      <c r="F4" s="15" t="n"/>
      <c r="G4" s="15" t="n"/>
    </row>
    <row r="5">
      <c r="A5" s="15" t="inlineStr">
        <is>
          <t>cjgl</t>
        </is>
      </c>
      <c r="B5" s="15" t="inlineStr">
        <is>
          <t>string</t>
        </is>
      </c>
      <c r="C5" s="15" t="inlineStr">
        <is>
          <t>重件关连（事项编号）</t>
        </is>
      </c>
      <c r="D5" s="15" t="n"/>
      <c r="E5" s="15" t="n"/>
      <c r="F5" s="15" t="n"/>
      <c r="G5" s="15" t="n"/>
    </row>
    <row r="6">
      <c r="A6" s="15" t="inlineStr">
        <is>
          <t>xm</t>
        </is>
      </c>
      <c r="B6" s="15" t="inlineStr">
        <is>
          <t>string</t>
        </is>
      </c>
      <c r="C6" s="15" t="inlineStr">
        <is>
          <t>姓名（冗余）</t>
        </is>
      </c>
      <c r="D6" s="15" t="n"/>
      <c r="E6" s="15" t="n"/>
      <c r="F6" s="15" t="n"/>
      <c r="G6" s="15" t="n"/>
    </row>
    <row r="7">
      <c r="A7" s="15" t="inlineStr">
        <is>
          <t>dzdm</t>
        </is>
      </c>
      <c r="B7" s="15" t="inlineStr">
        <is>
          <t>string</t>
        </is>
      </c>
      <c r="C7" s="15" t="inlineStr">
        <is>
          <t>常住地址</t>
        </is>
      </c>
      <c r="D7" s="15" t="n"/>
      <c r="E7" s="15" t="n"/>
      <c r="F7" s="15" t="n"/>
      <c r="G7" s="15" t="n"/>
    </row>
    <row r="8">
      <c r="A8" s="15" t="inlineStr">
        <is>
          <t>dz</t>
        </is>
      </c>
      <c r="B8" s="15" t="inlineStr">
        <is>
          <t>string</t>
        </is>
      </c>
      <c r="C8" s="15" t="inlineStr">
        <is>
          <t>常住地址代码</t>
        </is>
      </c>
      <c r="D8" s="15" t="n"/>
      <c r="E8" s="15" t="n"/>
      <c r="F8" s="15" t="n"/>
      <c r="G8" s="15" t="n"/>
    </row>
    <row r="9">
      <c r="A9" s="15" t="inlineStr">
        <is>
          <t>gddh</t>
        </is>
      </c>
      <c r="B9" s="15" t="inlineStr">
        <is>
          <t>string</t>
        </is>
      </c>
      <c r="C9" s="15" t="inlineStr">
        <is>
          <t>固定电话</t>
        </is>
      </c>
      <c r="D9" s="15" t="n"/>
      <c r="E9" s="15" t="n"/>
      <c r="F9" s="15" t="n"/>
      <c r="G9" s="15" t="n"/>
    </row>
    <row r="10">
      <c r="A10" s="15" t="inlineStr">
        <is>
          <t>fynr</t>
        </is>
      </c>
      <c r="B10" s="15" t="inlineStr">
        <is>
          <t>string</t>
        </is>
      </c>
      <c r="C10" s="15" t="inlineStr">
        <is>
          <t>反映内容</t>
        </is>
      </c>
      <c r="D10" s="15" t="n"/>
      <c r="E10" s="15" t="n"/>
      <c r="F10" s="15" t="n"/>
      <c r="G10" s="15" t="n"/>
    </row>
    <row r="11">
      <c r="A11" s="15" t="inlineStr">
        <is>
          <t>xgfj</t>
        </is>
      </c>
      <c r="B11" s="15" t="inlineStr">
        <is>
          <t>string</t>
        </is>
      </c>
      <c r="C11" s="15" t="inlineStr">
        <is>
          <t>相关附件</t>
        </is>
      </c>
      <c r="D11" s="15" t="n"/>
      <c r="E11" s="15" t="n"/>
      <c r="F11" s="15" t="n"/>
      <c r="G11" s="15" t="n"/>
    </row>
    <row r="12">
      <c r="A12" s="15" t="inlineStr">
        <is>
          <t>clqk</t>
        </is>
      </c>
      <c r="B12" s="15" t="inlineStr">
        <is>
          <t>string</t>
        </is>
      </c>
      <c r="C12" s="15" t="inlineStr">
        <is>
          <t>处理结果（处理情况）</t>
        </is>
      </c>
      <c r="D12" s="15" t="n"/>
      <c r="E12" s="15" t="n"/>
      <c r="F12" s="15" t="n"/>
      <c r="G12" s="15" t="n"/>
    </row>
    <row r="13">
      <c r="A13" s="15" t="inlineStr">
        <is>
          <t>dfrxm</t>
        </is>
      </c>
      <c r="B13" s="15" t="inlineStr">
        <is>
          <t>string</t>
        </is>
      </c>
      <c r="C13" s="15" t="inlineStr">
        <is>
          <t>最终答复人姓名</t>
        </is>
      </c>
      <c r="D13" s="15" t="n"/>
      <c r="E13" s="15" t="n"/>
      <c r="F13" s="15" t="n"/>
      <c r="G13" s="15" t="n"/>
    </row>
    <row r="14">
      <c r="A14" s="15" t="inlineStr">
        <is>
          <t>dfrid</t>
        </is>
      </c>
      <c r="B14" s="15" t="inlineStr">
        <is>
          <t>string</t>
        </is>
      </c>
      <c r="C14" s="15" t="inlineStr">
        <is>
          <t>最终答复人ID</t>
        </is>
      </c>
      <c r="D14" s="15" t="n"/>
      <c r="E14" s="15" t="n"/>
      <c r="F14" s="15" t="n"/>
      <c r="G14" s="15" t="n"/>
    </row>
    <row r="15">
      <c r="A15" s="15" t="inlineStr">
        <is>
          <t>cxm</t>
        </is>
      </c>
      <c r="B15" s="15" t="inlineStr">
        <is>
          <t>string</t>
        </is>
      </c>
      <c r="C15" s="15" t="inlineStr">
        <is>
          <t>查询码</t>
        </is>
      </c>
      <c r="D15" s="15" t="n"/>
      <c r="E15" s="15" t="n"/>
      <c r="F15" s="15" t="n"/>
      <c r="G15" s="15" t="n"/>
    </row>
    <row r="16">
      <c r="A16" s="15" t="inlineStr">
        <is>
          <t>blckid</t>
        </is>
      </c>
      <c r="B16" s="15" t="inlineStr">
        <is>
          <t>string</t>
        </is>
      </c>
      <c r="C16" s="15" t="inlineStr">
        <is>
          <t>办理窗口ID（对应TAB61表STOREID）</t>
        </is>
      </c>
      <c r="D16" s="15" t="n"/>
      <c r="E16" s="15" t="n"/>
      <c r="F16" s="15" t="n"/>
      <c r="G16" s="15" t="n"/>
    </row>
    <row r="17">
      <c r="A17" s="15" t="inlineStr">
        <is>
          <t>blck</t>
        </is>
      </c>
      <c r="B17" s="15" t="inlineStr">
        <is>
          <t>string</t>
        </is>
      </c>
      <c r="C17" s="15" t="inlineStr">
        <is>
          <t>办理窗口（对应TAB61表VALUE）</t>
        </is>
      </c>
      <c r="D17" s="15" t="n"/>
      <c r="E17" s="15" t="n"/>
      <c r="F17" s="15" t="n"/>
      <c r="G17" s="15" t="n"/>
    </row>
    <row r="18">
      <c r="A18" s="15" t="inlineStr">
        <is>
          <t>timestamp</t>
        </is>
      </c>
      <c r="B18" s="15" t="inlineStr">
        <is>
          <t>string</t>
        </is>
      </c>
      <c r="C18" s="15" t="inlineStr">
        <is>
          <t xml:space="preserve">时间戳（数据增量同步标志） </t>
        </is>
      </c>
      <c r="D18" s="15" t="n"/>
      <c r="E18" s="15" t="n"/>
      <c r="F18" s="15" t="n"/>
      <c r="G18" s="15" t="n"/>
    </row>
    <row r="19">
      <c r="A19" s="15" t="inlineStr">
        <is>
          <t>zdsf</t>
        </is>
      </c>
      <c r="B19" s="15" t="inlineStr">
        <is>
          <t>string</t>
        </is>
      </c>
      <c r="C19" s="15" t="inlineStr">
        <is>
          <t>转送第三方状态（AA10的ZSZT）</t>
        </is>
      </c>
      <c r="D19" s="15" t="n"/>
      <c r="E19" s="15" t="n"/>
      <c r="F19" s="15" t="n"/>
      <c r="G19" s="15" t="n"/>
    </row>
    <row r="20">
      <c r="A20" s="15" t="inlineStr">
        <is>
          <t>sfsc</t>
        </is>
      </c>
      <c r="B20" s="15" t="inlineStr">
        <is>
          <t>string</t>
        </is>
      </c>
      <c r="C20" s="15" t="inlineStr">
        <is>
          <t>是否上传</t>
        </is>
      </c>
      <c r="D20" s="15" t="n"/>
      <c r="E20" s="15" t="n"/>
      <c r="F20" s="15" t="n"/>
      <c r="G20" s="15" t="n"/>
    </row>
    <row r="21">
      <c r="A21" s="15" t="inlineStr">
        <is>
          <t>bz</t>
        </is>
      </c>
      <c r="B21" s="15" t="inlineStr">
        <is>
          <t>string</t>
        </is>
      </c>
      <c r="C21" s="15" t="inlineStr">
        <is>
          <t>备注</t>
        </is>
      </c>
      <c r="D21" s="15" t="n"/>
      <c r="E21" s="15" t="n"/>
      <c r="F21" s="15" t="n"/>
      <c r="G21" s="15" t="n"/>
    </row>
    <row r="22">
      <c r="A22" s="15" t="inlineStr">
        <is>
          <t>bcclqk</t>
        </is>
      </c>
      <c r="B22" s="15" t="inlineStr">
        <is>
          <t>string</t>
        </is>
      </c>
      <c r="C22" s="15" t="inlineStr">
        <is>
          <t>处理结果（处理情况）</t>
        </is>
      </c>
      <c r="D22" s="15" t="n"/>
      <c r="E22" s="15" t="n"/>
      <c r="F22" s="15" t="n"/>
      <c r="G22" s="15" t="n"/>
    </row>
    <row r="23">
      <c r="A23" s="15" t="inlineStr">
        <is>
          <t>bcdfrxm</t>
        </is>
      </c>
      <c r="B23" s="15" t="inlineStr">
        <is>
          <t>string</t>
        </is>
      </c>
      <c r="C23" s="15" t="inlineStr">
        <is>
          <t>最终答复人姓名</t>
        </is>
      </c>
      <c r="D23" s="15" t="n"/>
      <c r="E23" s="15" t="n"/>
      <c r="F23" s="15" t="n"/>
      <c r="G23" s="15" t="n"/>
    </row>
    <row r="24">
      <c r="A24" s="15" t="inlineStr">
        <is>
          <t>bcdfrid</t>
        </is>
      </c>
      <c r="B24" s="15" t="inlineStr">
        <is>
          <t>string</t>
        </is>
      </c>
      <c r="C24" s="15" t="inlineStr">
        <is>
          <t>最终答复人ID</t>
        </is>
      </c>
      <c r="D24" s="15" t="n"/>
      <c r="E24" s="15" t="n"/>
      <c r="F24" s="15" t="n"/>
      <c r="G24" s="15" t="n"/>
    </row>
    <row r="25">
      <c r="A25" s="15" t="inlineStr">
        <is>
          <t>bctimestamp</t>
        </is>
      </c>
      <c r="B25" s="15" t="inlineStr">
        <is>
          <t>string</t>
        </is>
      </c>
      <c r="C25" s="15" t="inlineStr">
        <is>
          <t xml:space="preserve">补充时间戳（数据增量同步标志） </t>
        </is>
      </c>
      <c r="D25" s="15" t="n"/>
      <c r="E25" s="15" t="n"/>
      <c r="F25" s="15" t="n"/>
      <c r="G25" s="15" t="n"/>
    </row>
    <row r="26">
      <c r="A26" s="15" t="inlineStr">
        <is>
          <t>yjbz</t>
        </is>
      </c>
      <c r="B26" s="15" t="inlineStr">
        <is>
          <t>string</t>
        </is>
      </c>
      <c r="C26" s="15" t="inlineStr">
        <is>
          <t>越级标志(0:否1:是)</t>
        </is>
      </c>
      <c r="D26" s="15" t="n"/>
      <c r="E26" s="15" t="n"/>
      <c r="F26" s="15" t="n"/>
      <c r="G26" s="15" t="n"/>
    </row>
    <row r="27">
      <c r="A27" s="15" t="inlineStr">
        <is>
          <t>yybz</t>
        </is>
      </c>
      <c r="B27" s="15" t="inlineStr">
        <is>
          <t>string</t>
        </is>
      </c>
      <c r="C27" s="15" t="inlineStr">
        <is>
          <t>扬言标志(0:否1:是)</t>
        </is>
      </c>
      <c r="D27" s="15" t="n"/>
      <c r="E27" s="15" t="n"/>
      <c r="F27" s="15" t="n"/>
      <c r="G27" s="15" t="n"/>
    </row>
    <row r="28">
      <c r="A28" s="15" t="inlineStr">
        <is>
          <t>ly</t>
        </is>
      </c>
      <c r="B28" s="15" t="inlineStr">
        <is>
          <t>string</t>
        </is>
      </c>
      <c r="C28" s="15" t="inlineStr">
        <is>
          <t>来源(0:基层系统1:矛盾排查2:民情待办)</t>
        </is>
      </c>
      <c r="D28" s="15" t="n"/>
      <c r="E28" s="15" t="n"/>
      <c r="F28" s="15" t="n"/>
      <c r="G28" s="15" t="n"/>
    </row>
    <row r="29">
      <c r="A29" s="15" t="inlineStr">
        <is>
          <t>sfcc</t>
        </is>
      </c>
      <c r="B29" s="15" t="inlineStr">
        <is>
          <t>string</t>
        </is>
      </c>
      <c r="C29" s="15" t="inlineStr">
        <is>
          <t>是否抽查  0未抽查  1 已抽查</t>
        </is>
      </c>
      <c r="D29" s="15" t="n"/>
      <c r="E29" s="15" t="n"/>
      <c r="F29" s="15" t="n"/>
      <c r="G29" s="15" t="n"/>
    </row>
    <row r="30">
      <c r="A30" s="15" t="inlineStr">
        <is>
          <t>sfhj</t>
        </is>
      </c>
      <c r="B30" s="15" t="inlineStr">
        <is>
          <t>string</t>
        </is>
      </c>
      <c r="C30" s="15" t="inlineStr">
        <is>
          <t>是否化解  0未化解  1 已化解</t>
        </is>
      </c>
      <c r="D30" s="15" t="n"/>
      <c r="E30" s="15" t="n"/>
      <c r="F30" s="15" t="n"/>
      <c r="G30" s="15" t="n"/>
    </row>
    <row r="31">
      <c r="A31" s="15" t="inlineStr">
        <is>
          <t>zrr</t>
        </is>
      </c>
      <c r="B31" s="15" t="inlineStr">
        <is>
          <t>string</t>
        </is>
      </c>
      <c r="C31" s="15" t="inlineStr">
        <is>
          <t>责任人</t>
        </is>
      </c>
      <c r="D31" s="15" t="n"/>
      <c r="E31" s="15" t="n"/>
      <c r="F31" s="15" t="n"/>
      <c r="G31" s="15" t="n"/>
    </row>
    <row r="32">
      <c r="A32" s="15" t="inlineStr">
        <is>
          <t>zrrlxdh</t>
        </is>
      </c>
      <c r="B32" s="15" t="inlineStr">
        <is>
          <t>string</t>
        </is>
      </c>
      <c r="C32" s="15" t="inlineStr">
        <is>
          <t>责任人联系电话</t>
        </is>
      </c>
      <c r="D32" s="15" t="n"/>
      <c r="E32" s="15" t="n"/>
      <c r="F32" s="15" t="n"/>
      <c r="G32" s="15" t="n"/>
    </row>
    <row r="33">
      <c r="A33" s="15" t="inlineStr">
        <is>
          <t>zyld</t>
        </is>
      </c>
      <c r="B33" s="15" t="inlineStr">
        <is>
          <t>string</t>
        </is>
      </c>
      <c r="C33" s="15" t="inlineStr">
        <is>
          <t>主要领导</t>
        </is>
      </c>
      <c r="D33" s="15" t="n"/>
      <c r="E33" s="15" t="n"/>
      <c r="F33" s="15" t="n"/>
      <c r="G33" s="15" t="n"/>
    </row>
    <row r="34">
      <c r="A34" s="15" t="inlineStr">
        <is>
          <t>create_time</t>
        </is>
      </c>
      <c r="B34" s="15" t="inlineStr">
        <is>
          <t>string</t>
        </is>
      </c>
      <c r="C34" s="15" t="inlineStr">
        <is>
          <t>创建时间(yyyy-MM-dd HH:mm:ss)</t>
        </is>
      </c>
      <c r="D34" s="15" t="n"/>
      <c r="E34" s="15" t="n"/>
      <c r="F34" s="15" t="n"/>
      <c r="G34" s="15" t="n"/>
    </row>
    <row r="35">
      <c r="A35" s="15" t="inlineStr">
        <is>
          <t>last_upd_time</t>
        </is>
      </c>
      <c r="B35" s="15" t="inlineStr">
        <is>
          <t>string</t>
        </is>
      </c>
      <c r="C35" s="15" t="inlineStr">
        <is>
          <t>修改时间(yyyy-MM-dd HH:mm:ss)</t>
        </is>
      </c>
      <c r="D35" s="15" t="n"/>
      <c r="E35" s="15" t="n"/>
      <c r="F35" s="15" t="n"/>
      <c r="G35" s="15" t="n"/>
    </row>
  </sheetData>
  <mergeCells count="1">
    <mergeCell ref="C1:G2"/>
  </mergeCells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ods_mt_tab1010602_dd_f</t>
        </is>
      </c>
      <c r="C1" s="25" t="n"/>
      <c r="D1" s="15" t="n"/>
      <c r="E1" s="15" t="n"/>
      <c r="F1" s="15" t="n"/>
      <c r="G1" s="15" t="n"/>
      <c r="H1" s="16">
        <f>HYPERLINK("#'目录'!E52", "返回")</f>
        <v/>
      </c>
    </row>
    <row customHeight="1" ht="16.5" r="2" s="17">
      <c r="A2" s="23" t="inlineStr">
        <is>
          <t>模型描述</t>
        </is>
      </c>
      <c r="B2" s="24" t="inlineStr">
        <is>
          <t>信访超市信访人表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xm</t>
        </is>
      </c>
      <c r="B5" s="15" t="inlineStr">
        <is>
          <t>string</t>
        </is>
      </c>
      <c r="C5" s="15" t="inlineStr">
        <is>
          <t>姓名</t>
        </is>
      </c>
      <c r="D5" s="15" t="n"/>
      <c r="E5" s="15" t="n"/>
      <c r="F5" s="15" t="n"/>
      <c r="G5" s="15" t="n"/>
    </row>
    <row r="6">
      <c r="A6" s="15" t="inlineStr">
        <is>
          <t>xb</t>
        </is>
      </c>
      <c r="B6" s="15" t="inlineStr">
        <is>
          <t>string</t>
        </is>
      </c>
      <c r="C6" s="15" t="inlineStr">
        <is>
          <t>性别（0：男，1：女，AA10的SEXUAL）</t>
        </is>
      </c>
      <c r="D6" s="15" t="n"/>
      <c r="E6" s="15" t="n"/>
      <c r="F6" s="15" t="n"/>
      <c r="G6" s="15" t="n"/>
    </row>
    <row r="7">
      <c r="A7" s="15" t="inlineStr">
        <is>
          <t>sjhm</t>
        </is>
      </c>
      <c r="B7" s="15" t="inlineStr">
        <is>
          <t>string</t>
        </is>
      </c>
      <c r="C7" s="15" t="inlineStr">
        <is>
          <t>手机号码</t>
        </is>
      </c>
      <c r="D7" s="15" t="n"/>
      <c r="E7" s="15" t="n"/>
      <c r="F7" s="15" t="n"/>
      <c r="G7" s="15" t="n"/>
    </row>
    <row r="8">
      <c r="A8" s="15" t="inlineStr">
        <is>
          <t>gddh</t>
        </is>
      </c>
      <c r="B8" s="15" t="inlineStr">
        <is>
          <t>string</t>
        </is>
      </c>
      <c r="C8" s="15" t="inlineStr">
        <is>
          <t>固定电话</t>
        </is>
      </c>
      <c r="D8" s="15" t="n"/>
      <c r="E8" s="15" t="n"/>
      <c r="F8" s="15" t="n"/>
      <c r="G8" s="15" t="n"/>
    </row>
    <row r="9">
      <c r="A9" s="15" t="inlineStr">
        <is>
          <t>zjlx</t>
        </is>
      </c>
      <c r="B9" s="15" t="inlineStr">
        <is>
          <t>string</t>
        </is>
      </c>
      <c r="C9" s="15" t="inlineStr">
        <is>
          <t>证件类型（AA10的ZJLX）</t>
        </is>
      </c>
      <c r="D9" s="15" t="n"/>
      <c r="E9" s="15" t="n"/>
      <c r="F9" s="15" t="n"/>
      <c r="G9" s="15" t="n"/>
    </row>
    <row r="10">
      <c r="A10" s="15" t="inlineStr">
        <is>
          <t>zjhm</t>
        </is>
      </c>
      <c r="B10" s="15" t="inlineStr">
        <is>
          <t>string</t>
        </is>
      </c>
      <c r="C10" s="15" t="inlineStr">
        <is>
          <t>证件号码</t>
        </is>
      </c>
      <c r="D10" s="15" t="n"/>
      <c r="E10" s="15" t="n"/>
      <c r="F10" s="15" t="n"/>
      <c r="G10" s="15" t="n"/>
    </row>
    <row r="11">
      <c r="A11" s="15" t="inlineStr">
        <is>
          <t>dz</t>
        </is>
      </c>
      <c r="B11" s="15" t="inlineStr">
        <is>
          <t>string</t>
        </is>
      </c>
      <c r="C11" s="15" t="inlineStr">
        <is>
          <t>地址</t>
        </is>
      </c>
      <c r="D11" s="15" t="n"/>
      <c r="E11" s="15" t="n"/>
      <c r="F11" s="15" t="n"/>
      <c r="G11" s="15" t="n"/>
    </row>
    <row r="12">
      <c r="A12" s="15" t="inlineStr">
        <is>
          <t>dzdm</t>
        </is>
      </c>
      <c r="B12" s="15" t="inlineStr">
        <is>
          <t>string</t>
        </is>
      </c>
      <c r="C12" s="15" t="inlineStr">
        <is>
          <t>地址代码</t>
        </is>
      </c>
      <c r="D12" s="15" t="n"/>
      <c r="E12" s="15" t="n"/>
      <c r="F12" s="15" t="n"/>
      <c r="G12" s="15" t="n"/>
    </row>
    <row r="13">
      <c r="A13" s="15" t="inlineStr">
        <is>
          <t>opptime</t>
        </is>
      </c>
      <c r="B13" s="15" t="inlineStr">
        <is>
          <t>string</t>
        </is>
      </c>
      <c r="C13" s="15" t="inlineStr">
        <is>
          <t>操作时间</t>
        </is>
      </c>
      <c r="D13" s="15" t="n"/>
      <c r="E13" s="15" t="n"/>
      <c r="F13" s="15" t="n"/>
      <c r="G13" s="15" t="n"/>
    </row>
    <row r="14">
      <c r="A14" s="15" t="inlineStr">
        <is>
          <t>timestamp</t>
        </is>
      </c>
      <c r="B14" s="15" t="inlineStr">
        <is>
          <t>string</t>
        </is>
      </c>
      <c r="C14" s="15" t="inlineStr">
        <is>
          <t xml:space="preserve">时间戳（数据增量同步标志） </t>
        </is>
      </c>
      <c r="D14" s="15" t="n"/>
      <c r="E14" s="15" t="n"/>
      <c r="F14" s="15" t="n"/>
      <c r="G14" s="15" t="n"/>
    </row>
    <row r="15">
      <c r="A15" s="15" t="inlineStr">
        <is>
          <t>fjmc</t>
        </is>
      </c>
      <c r="B15" s="15" t="inlineStr">
        <is>
          <t>string</t>
        </is>
      </c>
      <c r="C15" s="15" t="inlineStr">
        <is>
          <t>附件名称</t>
        </is>
      </c>
      <c r="D15" s="15" t="n"/>
      <c r="E15" s="15" t="n"/>
      <c r="F15" s="15" t="n"/>
      <c r="G15" s="15" t="n"/>
    </row>
    <row r="16">
      <c r="A16" s="15" t="inlineStr">
        <is>
          <t>create_time</t>
        </is>
      </c>
      <c r="B16" s="15" t="inlineStr">
        <is>
          <t>string</t>
        </is>
      </c>
      <c r="C16" s="15" t="inlineStr">
        <is>
          <t>创建时间(yyyy-MM-dd HH:mm:ss)</t>
        </is>
      </c>
      <c r="D16" s="15" t="n"/>
      <c r="E16" s="15" t="n"/>
      <c r="F16" s="15" t="n"/>
      <c r="G16" s="15" t="n"/>
    </row>
    <row r="17">
      <c r="A17" s="15" t="inlineStr">
        <is>
          <t>last_upd_time</t>
        </is>
      </c>
      <c r="B17" s="15" t="inlineStr">
        <is>
          <t>string</t>
        </is>
      </c>
      <c r="C17" s="15" t="inlineStr">
        <is>
          <t>修改时间(yyyy-MM-dd HH:mm:ss)</t>
        </is>
      </c>
      <c r="D17" s="15" t="n"/>
      <c r="E17" s="15" t="n"/>
      <c r="F17" s="15" t="n"/>
      <c r="G17" s="15" t="n"/>
    </row>
  </sheetData>
  <mergeCells count="1">
    <mergeCell ref="C1:G2"/>
  </mergeCells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ods_mt_tab1010604_dd_f</t>
        </is>
      </c>
      <c r="C1" s="25" t="n"/>
      <c r="D1" s="15" t="n"/>
      <c r="E1" s="15" t="n"/>
      <c r="F1" s="15" t="n"/>
      <c r="G1" s="15" t="n"/>
      <c r="H1" s="16">
        <f>HYPERLINK("#'目录'!E53", "返回")</f>
        <v/>
      </c>
    </row>
    <row customHeight="1" ht="16.5" r="2" s="17">
      <c r="A2" s="23" t="inlineStr">
        <is>
          <t>模型描述</t>
        </is>
      </c>
      <c r="B2" s="24" t="inlineStr">
        <is>
          <t>信访超市办理过程表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yclid</t>
        </is>
      </c>
      <c r="B5" s="15" t="inlineStr">
        <is>
          <t>string</t>
        </is>
      </c>
      <c r="C5" s="15" t="inlineStr">
        <is>
          <t>预处理ID（对应TAB1010601表STOREID）</t>
        </is>
      </c>
      <c r="D5" s="15" t="n"/>
      <c r="E5" s="15" t="n"/>
      <c r="F5" s="15" t="n"/>
      <c r="G5" s="15" t="n"/>
    </row>
    <row r="6">
      <c r="A6" s="15" t="inlineStr">
        <is>
          <t>blckid</t>
        </is>
      </c>
      <c r="B6" s="15" t="inlineStr">
        <is>
          <t>string</t>
        </is>
      </c>
      <c r="C6" s="15" t="inlineStr">
        <is>
          <t>办理窗口ID</t>
        </is>
      </c>
      <c r="D6" s="15" t="n"/>
      <c r="E6" s="15" t="n"/>
      <c r="F6" s="15" t="n"/>
      <c r="G6" s="15" t="n"/>
    </row>
    <row r="7">
      <c r="A7" s="15" t="inlineStr">
        <is>
          <t>blck</t>
        </is>
      </c>
      <c r="B7" s="15" t="inlineStr">
        <is>
          <t>string</t>
        </is>
      </c>
      <c r="C7" s="15" t="inlineStr">
        <is>
          <t>办理窗口</t>
        </is>
      </c>
      <c r="D7" s="15" t="n"/>
      <c r="E7" s="15" t="n"/>
      <c r="F7" s="15" t="n"/>
      <c r="G7" s="15" t="n"/>
    </row>
    <row r="8">
      <c r="A8" s="15" t="inlineStr">
        <is>
          <t>blcksj</t>
        </is>
      </c>
      <c r="B8" s="15" t="inlineStr">
        <is>
          <t>string</t>
        </is>
      </c>
      <c r="C8" s="15" t="inlineStr">
        <is>
          <t>办理窗口送达时间</t>
        </is>
      </c>
      <c r="D8" s="15" t="n"/>
      <c r="E8" s="15" t="n"/>
      <c r="F8" s="15" t="n"/>
      <c r="G8" s="15" t="n"/>
    </row>
    <row r="9">
      <c r="A9" s="15" t="inlineStr">
        <is>
          <t>blzt</t>
        </is>
      </c>
      <c r="B9" s="15" t="inlineStr">
        <is>
          <t>string</t>
        </is>
      </c>
      <c r="C9" s="15" t="inlineStr">
        <is>
          <t>办理状态(AA10的BLZT)</t>
        </is>
      </c>
      <c r="D9" s="15" t="n"/>
      <c r="E9" s="15" t="n"/>
      <c r="F9" s="15" t="n"/>
      <c r="G9" s="15" t="n"/>
    </row>
    <row r="10">
      <c r="A10" s="15" t="inlineStr">
        <is>
          <t>blsj</t>
        </is>
      </c>
      <c r="B10" s="15" t="inlineStr">
        <is>
          <t>string</t>
        </is>
      </c>
      <c r="C10" s="15" t="inlineStr">
        <is>
          <t>办理时间（实际为入库时间）</t>
        </is>
      </c>
      <c r="D10" s="15" t="n"/>
      <c r="E10" s="15" t="n"/>
      <c r="F10" s="15" t="n"/>
      <c r="G10" s="15" t="n"/>
    </row>
    <row r="11">
      <c r="A11" s="15" t="inlineStr">
        <is>
          <t>blfs</t>
        </is>
      </c>
      <c r="B11" s="15" t="inlineStr">
        <is>
          <t>string</t>
        </is>
      </c>
      <c r="C11" s="15" t="inlineStr">
        <is>
          <t>办理方式（AA10的BLFS）</t>
        </is>
      </c>
      <c r="D11" s="15" t="n"/>
      <c r="E11" s="15" t="n"/>
      <c r="F11" s="15" t="n"/>
      <c r="G11" s="15" t="n"/>
    </row>
    <row r="12">
      <c r="A12" s="15" t="inlineStr">
        <is>
          <t>blrid</t>
        </is>
      </c>
      <c r="B12" s="15" t="inlineStr">
        <is>
          <t>string</t>
        </is>
      </c>
      <c r="C12" s="15" t="inlineStr">
        <is>
          <t>办理人ID</t>
        </is>
      </c>
      <c r="D12" s="15" t="n"/>
      <c r="E12" s="15" t="n"/>
      <c r="F12" s="15" t="n"/>
      <c r="G12" s="15" t="n"/>
    </row>
    <row r="13">
      <c r="A13" s="15" t="inlineStr">
        <is>
          <t>blr</t>
        </is>
      </c>
      <c r="B13" s="15" t="inlineStr">
        <is>
          <t>string</t>
        </is>
      </c>
      <c r="C13" s="15" t="inlineStr">
        <is>
          <t>办理人姓名</t>
        </is>
      </c>
      <c r="D13" s="15" t="n"/>
      <c r="E13" s="15" t="n"/>
      <c r="F13" s="15" t="n"/>
      <c r="G13" s="15" t="n"/>
    </row>
    <row r="14">
      <c r="A14" s="15" t="inlineStr">
        <is>
          <t>blbmid</t>
        </is>
      </c>
      <c r="B14" s="15" t="inlineStr">
        <is>
          <t>string</t>
        </is>
      </c>
      <c r="C14" s="15" t="inlineStr">
        <is>
          <t>办理部门ID（对应TAB3表STOREID）</t>
        </is>
      </c>
      <c r="D14" s="15" t="n"/>
      <c r="E14" s="15" t="n"/>
      <c r="F14" s="15" t="n"/>
      <c r="G14" s="15" t="n"/>
    </row>
    <row r="15">
      <c r="A15" s="15" t="inlineStr">
        <is>
          <t>blbmdm</t>
        </is>
      </c>
      <c r="B15" s="15" t="inlineStr">
        <is>
          <t>string</t>
        </is>
      </c>
      <c r="C15" s="15" t="inlineStr">
        <is>
          <t>办理部门代码（对应TAB3表DWDM）</t>
        </is>
      </c>
      <c r="D15" s="15" t="n"/>
      <c r="E15" s="15" t="n"/>
      <c r="F15" s="15" t="n"/>
      <c r="G15" s="15" t="n"/>
    </row>
    <row r="16">
      <c r="A16" s="15" t="inlineStr">
        <is>
          <t>blbm</t>
        </is>
      </c>
      <c r="B16" s="15" t="inlineStr">
        <is>
          <t>string</t>
        </is>
      </c>
      <c r="C16" s="15" t="inlineStr">
        <is>
          <t>办理部门（对应TAB3表CANONICAL）</t>
        </is>
      </c>
      <c r="D16" s="15" t="n"/>
      <c r="E16" s="15" t="n"/>
      <c r="F16" s="15" t="n"/>
      <c r="G16" s="15" t="n"/>
    </row>
    <row r="17">
      <c r="A17" s="15" t="inlineStr">
        <is>
          <t>bldwid</t>
        </is>
      </c>
      <c r="B17" s="15" t="inlineStr">
        <is>
          <t>string</t>
        </is>
      </c>
      <c r="C17" s="15" t="inlineStr">
        <is>
          <t>办理单位ID（对应TAB3表STOREID）</t>
        </is>
      </c>
      <c r="D17" s="15" t="n"/>
      <c r="E17" s="15" t="n"/>
      <c r="F17" s="15" t="n"/>
      <c r="G17" s="15" t="n"/>
    </row>
    <row r="18">
      <c r="A18" s="15" t="inlineStr">
        <is>
          <t>bldwdm</t>
        </is>
      </c>
      <c r="B18" s="15" t="inlineStr">
        <is>
          <t>string</t>
        </is>
      </c>
      <c r="C18" s="15" t="inlineStr">
        <is>
          <t>办理单位代码（对应TAB3表DWDM）</t>
        </is>
      </c>
      <c r="D18" s="15" t="n"/>
      <c r="E18" s="15" t="n"/>
      <c r="F18" s="15" t="n"/>
      <c r="G18" s="15" t="n"/>
    </row>
    <row r="19">
      <c r="A19" s="15" t="inlineStr">
        <is>
          <t>cklx</t>
        </is>
      </c>
      <c r="B19" s="15" t="inlineStr">
        <is>
          <t>string</t>
        </is>
      </c>
      <c r="C19" s="15" t="inlineStr">
        <is>
          <t>窗口类型 1:驻窗 0:非驻窗</t>
        </is>
      </c>
      <c r="D19" s="15" t="n"/>
      <c r="E19" s="15" t="n"/>
      <c r="F19" s="15" t="n"/>
      <c r="G19" s="15" t="n"/>
    </row>
    <row r="20">
      <c r="A20" s="15" t="inlineStr">
        <is>
          <t>qxdwdm</t>
        </is>
      </c>
      <c r="B20" s="15" t="inlineStr">
        <is>
          <t>string</t>
        </is>
      </c>
      <c r="C20" s="15" t="inlineStr">
        <is>
          <t>去向单位代码</t>
        </is>
      </c>
      <c r="D20" s="15" t="n"/>
      <c r="E20" s="15" t="n"/>
      <c r="F20" s="15" t="n"/>
      <c r="G20" s="15" t="n"/>
    </row>
    <row r="21">
      <c r="A21" s="15" t="inlineStr">
        <is>
          <t>bldw</t>
        </is>
      </c>
      <c r="B21" s="15" t="inlineStr">
        <is>
          <t>string</t>
        </is>
      </c>
      <c r="C21" s="15" t="inlineStr">
        <is>
          <t>办理单位（对应TAB3表CANONICAL）</t>
        </is>
      </c>
      <c r="D21" s="15" t="n"/>
      <c r="E21" s="15" t="n"/>
      <c r="F21" s="15" t="n"/>
      <c r="G21" s="15" t="n"/>
    </row>
    <row r="22">
      <c r="A22" s="15" t="inlineStr">
        <is>
          <t>bljg</t>
        </is>
      </c>
      <c r="B22" s="15" t="inlineStr">
        <is>
          <t>string</t>
        </is>
      </c>
      <c r="C22" s="15" t="inlineStr">
        <is>
          <t>办理结果</t>
        </is>
      </c>
      <c r="D22" s="15" t="n"/>
      <c r="E22" s="15" t="n"/>
      <c r="F22" s="15" t="n"/>
      <c r="G22" s="15" t="n"/>
    </row>
    <row r="23">
      <c r="A23" s="15" t="inlineStr">
        <is>
          <t>gclx</t>
        </is>
      </c>
      <c r="B23" s="15" t="inlineStr">
        <is>
          <t>string</t>
        </is>
      </c>
      <c r="C23" s="15" t="inlineStr">
        <is>
          <t>过程类型（1初始 2中间 3最末条）</t>
        </is>
      </c>
      <c r="D23" s="15" t="n"/>
      <c r="E23" s="15" t="n"/>
      <c r="F23" s="15" t="n"/>
      <c r="G23" s="15" t="n"/>
    </row>
    <row r="24">
      <c r="A24" s="15" t="inlineStr">
        <is>
          <t>timestamp</t>
        </is>
      </c>
      <c r="B24" s="15" t="inlineStr">
        <is>
          <t>string</t>
        </is>
      </c>
      <c r="C24" s="15" t="inlineStr">
        <is>
          <t xml:space="preserve">时间戳（数据增量同步标志） </t>
        </is>
      </c>
      <c r="D24" s="15" t="n"/>
      <c r="E24" s="15" t="n"/>
      <c r="F24" s="15" t="n"/>
      <c r="G24" s="15" t="n"/>
    </row>
    <row r="25">
      <c r="A25" s="15" t="inlineStr">
        <is>
          <t>create_time</t>
        </is>
      </c>
      <c r="B25" s="15" t="inlineStr">
        <is>
          <t>string</t>
        </is>
      </c>
      <c r="C25" s="15" t="inlineStr">
        <is>
          <t>创建时间(yyyy-MM-dd HH:mm:ss)</t>
        </is>
      </c>
      <c r="D25" s="15" t="n"/>
      <c r="E25" s="15" t="n"/>
      <c r="F25" s="15" t="n"/>
      <c r="G25" s="15" t="n"/>
    </row>
    <row r="26">
      <c r="A26" s="15" t="inlineStr">
        <is>
          <t>last_upd_time</t>
        </is>
      </c>
      <c r="B26" s="15" t="inlineStr">
        <is>
          <t>string</t>
        </is>
      </c>
      <c r="C26" s="15" t="inlineStr">
        <is>
          <t>修改时间(yyyy-MM-dd HH:mm:ss)</t>
        </is>
      </c>
      <c r="D26" s="15" t="n"/>
      <c r="E26" s="15" t="n"/>
      <c r="F26" s="15" t="n"/>
      <c r="G26" s="15" t="n"/>
    </row>
  </sheetData>
  <mergeCells count="1">
    <mergeCell ref="C1:G2"/>
  </mergeCells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ods_mt_tab1010608_dd_f</t>
        </is>
      </c>
      <c r="C1" s="25" t="n"/>
      <c r="D1" s="15" t="n"/>
      <c r="E1" s="15" t="n"/>
      <c r="F1" s="15" t="n"/>
      <c r="G1" s="15" t="n"/>
      <c r="H1" s="16">
        <f>HYPERLINK("#'目录'!E54", "返回")</f>
        <v/>
      </c>
    </row>
    <row customHeight="1" ht="16.5" r="2" s="17">
      <c r="A2" s="23" t="inlineStr">
        <is>
          <t>模型描述</t>
        </is>
      </c>
      <c r="B2" s="24" t="inlineStr">
        <is>
          <t>业务操作日志表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czrid</t>
        </is>
      </c>
      <c r="B5" s="15" t="inlineStr">
        <is>
          <t>string</t>
        </is>
      </c>
      <c r="C5" s="15" t="inlineStr">
        <is>
          <t>操作人ID</t>
        </is>
      </c>
      <c r="D5" s="15" t="n"/>
      <c r="E5" s="15" t="n"/>
      <c r="F5" s="15" t="n"/>
      <c r="G5" s="15" t="n"/>
    </row>
    <row r="6">
      <c r="A6" s="15" t="inlineStr">
        <is>
          <t>czr</t>
        </is>
      </c>
      <c r="B6" s="15" t="inlineStr">
        <is>
          <t>string</t>
        </is>
      </c>
      <c r="C6" s="15" t="inlineStr">
        <is>
          <t>操作人</t>
        </is>
      </c>
      <c r="D6" s="15" t="n"/>
      <c r="E6" s="15" t="n"/>
      <c r="F6" s="15" t="n"/>
      <c r="G6" s="15" t="n"/>
    </row>
    <row r="7">
      <c r="A7" s="15" t="inlineStr">
        <is>
          <t>czrdwid</t>
        </is>
      </c>
      <c r="B7" s="15" t="inlineStr">
        <is>
          <t>string</t>
        </is>
      </c>
      <c r="C7" s="15" t="inlineStr">
        <is>
          <t>操作人单位ID（对应TAB3表STOREID）</t>
        </is>
      </c>
      <c r="D7" s="15" t="n"/>
      <c r="E7" s="15" t="n"/>
      <c r="F7" s="15" t="n"/>
      <c r="G7" s="15" t="n"/>
    </row>
    <row r="8">
      <c r="A8" s="15" t="inlineStr">
        <is>
          <t>czrdwdm</t>
        </is>
      </c>
      <c r="B8" s="15" t="inlineStr">
        <is>
          <t>string</t>
        </is>
      </c>
      <c r="C8" s="15" t="inlineStr">
        <is>
          <t>操作人单位代码（对应TAB3表DWDM）</t>
        </is>
      </c>
      <c r="D8" s="15" t="n"/>
      <c r="E8" s="15" t="n"/>
      <c r="F8" s="15" t="n"/>
      <c r="G8" s="15" t="n"/>
    </row>
    <row r="9">
      <c r="A9" s="15" t="inlineStr">
        <is>
          <t>czrdw</t>
        </is>
      </c>
      <c r="B9" s="15" t="inlineStr">
        <is>
          <t>string</t>
        </is>
      </c>
      <c r="C9" s="15" t="inlineStr">
        <is>
          <t>操作人单位（对应TAB3表CANONICAL）</t>
        </is>
      </c>
      <c r="D9" s="15" t="n"/>
      <c r="E9" s="15" t="n"/>
      <c r="F9" s="15" t="n"/>
      <c r="G9" s="15" t="n"/>
    </row>
    <row r="10">
      <c r="A10" s="15" t="inlineStr">
        <is>
          <t>yclid</t>
        </is>
      </c>
      <c r="B10" s="15" t="inlineStr">
        <is>
          <t>string</t>
        </is>
      </c>
      <c r="C10" s="15" t="inlineStr">
        <is>
          <t>预处理ID</t>
        </is>
      </c>
      <c r="D10" s="15" t="n"/>
      <c r="E10" s="15" t="n"/>
      <c r="F10" s="15" t="n"/>
      <c r="G10" s="15" t="n"/>
    </row>
    <row r="11">
      <c r="A11" s="15" t="inlineStr">
        <is>
          <t>xfjbh</t>
        </is>
      </c>
      <c r="B11" s="15" t="inlineStr">
        <is>
          <t>string</t>
        </is>
      </c>
      <c r="C11" s="15" t="inlineStr">
        <is>
          <t>事项编号</t>
        </is>
      </c>
      <c r="D11" s="15" t="n"/>
      <c r="E11" s="15" t="n"/>
      <c r="F11" s="15" t="n"/>
      <c r="G11" s="15" t="n"/>
    </row>
    <row r="12">
      <c r="A12" s="15" t="inlineStr">
        <is>
          <t>czlx</t>
        </is>
      </c>
      <c r="B12" s="15" t="inlineStr">
        <is>
          <t>string</t>
        </is>
      </c>
      <c r="C12" s="15" t="inlineStr">
        <is>
          <t>操作类型（AA10的CZLX）</t>
        </is>
      </c>
      <c r="D12" s="15" t="n"/>
      <c r="E12" s="15" t="n"/>
      <c r="F12" s="15" t="n"/>
      <c r="G12" s="15" t="n"/>
    </row>
    <row r="13">
      <c r="A13" s="15" t="inlineStr">
        <is>
          <t>cz</t>
        </is>
      </c>
      <c r="B13" s="15" t="inlineStr">
        <is>
          <t>string</t>
        </is>
      </c>
      <c r="C13" s="15" t="inlineStr">
        <is>
          <t>操作名称（AA10的CZLX的AAA103值）</t>
        </is>
      </c>
      <c r="D13" s="15" t="n"/>
      <c r="E13" s="15" t="n"/>
      <c r="F13" s="15" t="n"/>
      <c r="G13" s="15" t="n"/>
    </row>
    <row r="14">
      <c r="A14" s="15" t="inlineStr">
        <is>
          <t>opptime</t>
        </is>
      </c>
      <c r="B14" s="15" t="inlineStr">
        <is>
          <t>string</t>
        </is>
      </c>
      <c r="C14" s="15" t="inlineStr">
        <is>
          <t>操作时间</t>
        </is>
      </c>
      <c r="D14" s="15" t="n"/>
      <c r="E14" s="15" t="n"/>
      <c r="F14" s="15" t="n"/>
      <c r="G14" s="15" t="n"/>
    </row>
    <row r="15">
      <c r="A15" s="15" t="inlineStr">
        <is>
          <t>create_time</t>
        </is>
      </c>
      <c r="B15" s="15" t="inlineStr">
        <is>
          <t>string</t>
        </is>
      </c>
      <c r="C15" s="15" t="inlineStr">
        <is>
          <t>创建时间(yyyy-MM-dd HH:mm:ss)</t>
        </is>
      </c>
      <c r="D15" s="15" t="n"/>
      <c r="E15" s="15" t="n"/>
      <c r="F15" s="15" t="n"/>
      <c r="G15" s="15" t="n"/>
    </row>
    <row r="16">
      <c r="A16" s="15" t="inlineStr">
        <is>
          <t>last_upd_time</t>
        </is>
      </c>
      <c r="B16" s="15" t="inlineStr">
        <is>
          <t>string</t>
        </is>
      </c>
      <c r="C16" s="15" t="inlineStr">
        <is>
          <t>修改时间(yyyy-MM-dd HH:mm:ss)</t>
        </is>
      </c>
      <c r="D16" s="15" t="n"/>
      <c r="E16" s="15" t="n"/>
      <c r="F16" s="15" t="n"/>
      <c r="G16" s="15" t="n"/>
    </row>
  </sheetData>
  <mergeCells count="1">
    <mergeCell ref="C1:G2"/>
  </mergeCells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ods_mt_tab1010609_dd_f</t>
        </is>
      </c>
      <c r="C1" s="25" t="n"/>
      <c r="D1" s="15" t="n"/>
      <c r="E1" s="15" t="n"/>
      <c r="F1" s="15" t="n"/>
      <c r="G1" s="15" t="n"/>
      <c r="H1" s="16">
        <f>HYPERLINK("#'目录'!E55", "返回")</f>
        <v/>
      </c>
    </row>
    <row customHeight="1" ht="16.5" r="2" s="17">
      <c r="A2" s="23" t="inlineStr">
        <is>
          <t>模型描述</t>
        </is>
      </c>
      <c r="B2" s="24" t="inlineStr">
        <is>
          <t>信访超市信访人信访事项关联表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xfrid</t>
        </is>
      </c>
      <c r="B5" s="15" t="inlineStr">
        <is>
          <t>string</t>
        </is>
      </c>
      <c r="C5" s="15" t="inlineStr">
        <is>
          <t>信访人ID</t>
        </is>
      </c>
      <c r="D5" s="15" t="n"/>
      <c r="E5" s="15" t="n"/>
      <c r="F5" s="15" t="n"/>
      <c r="G5" s="15" t="n"/>
    </row>
    <row r="6">
      <c r="A6" s="15" t="inlineStr">
        <is>
          <t>yclid</t>
        </is>
      </c>
      <c r="B6" s="15" t="inlineStr">
        <is>
          <t>string</t>
        </is>
      </c>
      <c r="C6" s="15" t="inlineStr">
        <is>
          <t>关联事项ID</t>
        </is>
      </c>
      <c r="D6" s="15" t="n"/>
      <c r="E6" s="15" t="n"/>
      <c r="F6" s="15" t="n"/>
      <c r="G6" s="15" t="n"/>
    </row>
    <row r="7">
      <c r="A7" s="15" t="inlineStr">
        <is>
          <t>xm</t>
        </is>
      </c>
      <c r="B7" s="15" t="inlineStr">
        <is>
          <t>string</t>
        </is>
      </c>
      <c r="C7" s="15" t="inlineStr">
        <is>
          <t>姓名</t>
        </is>
      </c>
      <c r="D7" s="15" t="n"/>
      <c r="E7" s="15" t="n"/>
      <c r="F7" s="15" t="n"/>
      <c r="G7" s="15" t="n"/>
    </row>
    <row r="8">
      <c r="A8" s="15" t="inlineStr">
        <is>
          <t>xb</t>
        </is>
      </c>
      <c r="B8" s="15" t="inlineStr">
        <is>
          <t>string</t>
        </is>
      </c>
      <c r="C8" s="15" t="inlineStr">
        <is>
          <t>性别（0：男，1：女，AA10的SEXUAL）</t>
        </is>
      </c>
      <c r="D8" s="15" t="n"/>
      <c r="E8" s="15" t="n"/>
      <c r="F8" s="15" t="n"/>
      <c r="G8" s="15" t="n"/>
    </row>
    <row r="9">
      <c r="A9" s="15" t="inlineStr">
        <is>
          <t>sjhm</t>
        </is>
      </c>
      <c r="B9" s="15" t="inlineStr">
        <is>
          <t>string</t>
        </is>
      </c>
      <c r="C9" s="15" t="inlineStr">
        <is>
          <t>手机号码</t>
        </is>
      </c>
      <c r="D9" s="15" t="n"/>
      <c r="E9" s="15" t="n"/>
      <c r="F9" s="15" t="n"/>
      <c r="G9" s="15" t="n"/>
    </row>
    <row r="10">
      <c r="A10" s="15" t="inlineStr">
        <is>
          <t>gddh</t>
        </is>
      </c>
      <c r="B10" s="15" t="inlineStr">
        <is>
          <t>string</t>
        </is>
      </c>
      <c r="C10" s="15" t="inlineStr">
        <is>
          <t>固定电话</t>
        </is>
      </c>
      <c r="D10" s="15" t="n"/>
      <c r="E10" s="15" t="n"/>
      <c r="F10" s="15" t="n"/>
      <c r="G10" s="15" t="n"/>
    </row>
    <row r="11">
      <c r="A11" s="15" t="inlineStr">
        <is>
          <t>zjlx</t>
        </is>
      </c>
      <c r="B11" s="15" t="inlineStr">
        <is>
          <t>string</t>
        </is>
      </c>
      <c r="C11" s="15" t="inlineStr">
        <is>
          <t>证件类型（AA10的ZJLX）</t>
        </is>
      </c>
      <c r="D11" s="15" t="n"/>
      <c r="E11" s="15" t="n"/>
      <c r="F11" s="15" t="n"/>
      <c r="G11" s="15" t="n"/>
    </row>
    <row r="12">
      <c r="A12" s="15" t="inlineStr">
        <is>
          <t>zjhm</t>
        </is>
      </c>
      <c r="B12" s="15" t="inlineStr">
        <is>
          <t>string</t>
        </is>
      </c>
      <c r="C12" s="15" t="inlineStr">
        <is>
          <t>证件号码</t>
        </is>
      </c>
      <c r="D12" s="15" t="n"/>
      <c r="E12" s="15" t="n"/>
      <c r="F12" s="15" t="n"/>
      <c r="G12" s="15" t="n"/>
    </row>
    <row r="13">
      <c r="A13" s="15" t="inlineStr">
        <is>
          <t>dz</t>
        </is>
      </c>
      <c r="B13" s="15" t="inlineStr">
        <is>
          <t>string</t>
        </is>
      </c>
      <c r="C13" s="15" t="inlineStr">
        <is>
          <t>地址</t>
        </is>
      </c>
      <c r="D13" s="15" t="n"/>
      <c r="E13" s="15" t="n"/>
      <c r="F13" s="15" t="n"/>
      <c r="G13" s="15" t="n"/>
    </row>
    <row r="14">
      <c r="A14" s="15" t="inlineStr">
        <is>
          <t>dzdm</t>
        </is>
      </c>
      <c r="B14" s="15" t="inlineStr">
        <is>
          <t>string</t>
        </is>
      </c>
      <c r="C14" s="15" t="inlineStr">
        <is>
          <t>地址代码</t>
        </is>
      </c>
      <c r="D14" s="15" t="n"/>
      <c r="E14" s="15" t="n"/>
      <c r="F14" s="15" t="n"/>
      <c r="G14" s="15" t="n"/>
    </row>
    <row r="15">
      <c r="A15" s="15" t="inlineStr">
        <is>
          <t>zfrbz</t>
        </is>
      </c>
      <c r="B15" s="15" t="inlineStr">
        <is>
          <t>string</t>
        </is>
      </c>
      <c r="C15" s="15" t="inlineStr">
        <is>
          <t>主访人标识 1:是 0:否</t>
        </is>
      </c>
      <c r="D15" s="15" t="n"/>
      <c r="E15" s="15" t="n"/>
      <c r="F15" s="15" t="n"/>
      <c r="G15" s="15" t="n"/>
    </row>
    <row r="16">
      <c r="A16" s="15" t="inlineStr">
        <is>
          <t>opptime</t>
        </is>
      </c>
      <c r="B16" s="15" t="inlineStr">
        <is>
          <t>string</t>
        </is>
      </c>
      <c r="C16" s="15" t="inlineStr">
        <is>
          <t>操作时间</t>
        </is>
      </c>
      <c r="D16" s="15" t="n"/>
      <c r="E16" s="15" t="n"/>
      <c r="F16" s="15" t="n"/>
      <c r="G16" s="15" t="n"/>
    </row>
    <row r="17">
      <c r="A17" s="15" t="inlineStr">
        <is>
          <t>timestamp</t>
        </is>
      </c>
      <c r="B17" s="15" t="inlineStr">
        <is>
          <t>string</t>
        </is>
      </c>
      <c r="C17" s="15" t="inlineStr">
        <is>
          <t xml:space="preserve">时间戳（数据增量同步标志） </t>
        </is>
      </c>
      <c r="D17" s="15" t="n"/>
      <c r="E17" s="15" t="n"/>
      <c r="F17" s="15" t="n"/>
      <c r="G17" s="15" t="n"/>
    </row>
    <row r="18">
      <c r="A18" s="15" t="inlineStr">
        <is>
          <t>create_time</t>
        </is>
      </c>
      <c r="B18" s="15" t="inlineStr">
        <is>
          <t>string</t>
        </is>
      </c>
      <c r="C18" s="15" t="inlineStr">
        <is>
          <t>创建时间(yyyy-MM-dd HH:mm:ss)</t>
        </is>
      </c>
      <c r="D18" s="15" t="n"/>
      <c r="E18" s="15" t="n"/>
      <c r="F18" s="15" t="n"/>
      <c r="G18" s="15" t="n"/>
    </row>
    <row r="19">
      <c r="A19" s="15" t="inlineStr">
        <is>
          <t>last_upd_time</t>
        </is>
      </c>
      <c r="B19" s="15" t="inlineStr">
        <is>
          <t>string</t>
        </is>
      </c>
      <c r="C19" s="15" t="inlineStr">
        <is>
          <t>修改时间(yyyy-MM-dd HH:mm:ss)</t>
        </is>
      </c>
      <c r="D19" s="15" t="n"/>
      <c r="E19" s="15" t="n"/>
      <c r="F19" s="15" t="n"/>
      <c r="G19" s="15" t="n"/>
    </row>
  </sheetData>
  <mergeCells count="1">
    <mergeCell ref="C1:G2"/>
  </mergeCells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ods_mt_tab3_dd_f</t>
        </is>
      </c>
      <c r="C1" s="25" t="n"/>
      <c r="D1" s="15" t="n"/>
      <c r="E1" s="15" t="n"/>
      <c r="F1" s="15" t="n"/>
      <c r="G1" s="15" t="n"/>
      <c r="H1" s="16">
        <f>HYPERLINK("#'目录'!E56", "返回")</f>
        <v/>
      </c>
    </row>
    <row customHeight="1" ht="16.5" r="2" s="17">
      <c r="A2" s="23" t="inlineStr">
        <is>
          <t>模型描述</t>
        </is>
      </c>
      <c r="B2" s="24" t="inlineStr">
        <is>
          <t>行政区划及属地表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relateddoctypeid</t>
        </is>
      </c>
      <c r="B5" s="15" t="inlineStr">
        <is>
          <t>string</t>
        </is>
      </c>
      <c r="C5" s="15" t="inlineStr">
        <is>
          <t>上级关联表</t>
        </is>
      </c>
      <c r="D5" s="15" t="n"/>
      <c r="E5" s="15" t="n"/>
      <c r="F5" s="15" t="n"/>
      <c r="G5" s="15" t="n"/>
    </row>
    <row r="6">
      <c r="A6" s="15" t="inlineStr">
        <is>
          <t>relateddocstoreid</t>
        </is>
      </c>
      <c r="B6" s="15" t="inlineStr">
        <is>
          <t>string</t>
        </is>
      </c>
      <c r="C6" s="15" t="inlineStr">
        <is>
          <t>上级机构ID</t>
        </is>
      </c>
      <c r="D6" s="15" t="n"/>
      <c r="E6" s="15" t="n"/>
      <c r="F6" s="15" t="n"/>
      <c r="G6" s="15" t="n"/>
    </row>
    <row r="7">
      <c r="A7" s="15" t="inlineStr">
        <is>
          <t>opptime</t>
        </is>
      </c>
      <c r="B7" s="15" t="inlineStr">
        <is>
          <t>string</t>
        </is>
      </c>
      <c r="C7" s="15" t="inlineStr">
        <is>
          <t>操作时间</t>
        </is>
      </c>
      <c r="D7" s="15" t="n"/>
      <c r="E7" s="15" t="n"/>
      <c r="F7" s="15" t="n"/>
      <c r="G7" s="15" t="n"/>
    </row>
    <row r="8">
      <c r="A8" s="15" t="inlineStr">
        <is>
          <t>canonical</t>
        </is>
      </c>
      <c r="B8" s="15" t="inlineStr">
        <is>
          <t>string</t>
        </is>
      </c>
      <c r="C8" s="15" t="inlineStr">
        <is>
          <t>机构名称(对应SMT_GROUP表的DESCRIPTION)</t>
        </is>
      </c>
      <c r="D8" s="15" t="n"/>
      <c r="E8" s="15" t="n"/>
      <c r="F8" s="15" t="n"/>
      <c r="G8" s="15" t="n"/>
    </row>
    <row r="9">
      <c r="A9" s="15" t="inlineStr">
        <is>
          <t>alias</t>
        </is>
      </c>
      <c r="B9" s="15" t="inlineStr">
        <is>
          <t>string</t>
        </is>
      </c>
      <c r="C9" s="15" t="inlineStr">
        <is>
          <t>别名(对应SMT_GROUP表的LICENSE保留)</t>
        </is>
      </c>
      <c r="D9" s="15" t="n"/>
      <c r="E9" s="15" t="n"/>
      <c r="F9" s="15" t="n"/>
      <c r="G9" s="15" t="n"/>
    </row>
    <row r="10">
      <c r="A10" s="15" t="inlineStr">
        <is>
          <t>isvalid</t>
        </is>
      </c>
      <c r="B10" s="15" t="inlineStr">
        <is>
          <t>string</t>
        </is>
      </c>
      <c r="C10" s="15" t="inlineStr">
        <is>
          <t>是否启用(只对政务网)（1：是，0：否，AA10的WHETHER）</t>
        </is>
      </c>
      <c r="D10" s="15" t="n"/>
      <c r="E10" s="15" t="n"/>
      <c r="F10" s="15" t="n"/>
      <c r="G10" s="15" t="n"/>
    </row>
    <row r="11">
      <c r="A11" s="15" t="inlineStr">
        <is>
          <t>xzqhdm</t>
        </is>
      </c>
      <c r="B11" s="15" t="inlineStr">
        <is>
          <t>string</t>
        </is>
      </c>
      <c r="C11" s="15" t="inlineStr">
        <is>
          <t>行政区划代码</t>
        </is>
      </c>
      <c r="D11" s="15" t="n"/>
      <c r="E11" s="15" t="n"/>
      <c r="F11" s="15" t="n"/>
      <c r="G11" s="15" t="n"/>
    </row>
    <row r="12">
      <c r="A12" s="15" t="inlineStr">
        <is>
          <t>zsdwdm</t>
        </is>
      </c>
      <c r="B12" s="15" t="inlineStr">
        <is>
          <t>string</t>
        </is>
      </c>
      <c r="C12" s="15" t="inlineStr">
        <is>
          <t>直属单位代码</t>
        </is>
      </c>
      <c r="D12" s="15" t="n"/>
      <c r="E12" s="15" t="n"/>
      <c r="F12" s="15" t="n"/>
      <c r="G12" s="15" t="n"/>
    </row>
    <row r="13">
      <c r="A13" s="15" t="inlineStr">
        <is>
          <t>zsjb</t>
        </is>
      </c>
      <c r="B13" s="15" t="inlineStr">
        <is>
          <t>string</t>
        </is>
      </c>
      <c r="C13" s="15" t="inlineStr">
        <is>
          <t>直属级别1国家2省3地市4县区5街道</t>
        </is>
      </c>
      <c r="D13" s="15" t="n"/>
      <c r="E13" s="15" t="n"/>
      <c r="F13" s="15" t="n"/>
      <c r="G13" s="15" t="n"/>
    </row>
    <row r="14">
      <c r="A14" s="15" t="inlineStr">
        <is>
          <t>zwjc</t>
        </is>
      </c>
      <c r="B14" s="15" t="inlineStr">
        <is>
          <t>string</t>
        </is>
      </c>
      <c r="C14" s="15" t="inlineStr">
        <is>
          <t>中文简称(对应SMT_GROUP表的NAME、SHORTNAME)</t>
        </is>
      </c>
      <c r="D14" s="15" t="n"/>
      <c r="E14" s="15" t="n"/>
      <c r="F14" s="15" t="n"/>
      <c r="G14" s="15" t="n"/>
    </row>
    <row r="15">
      <c r="A15" s="15" t="inlineStr">
        <is>
          <t>sshy</t>
        </is>
      </c>
      <c r="B15" s="15" t="inlineStr">
        <is>
          <t>string</t>
        </is>
      </c>
      <c r="C15" s="15" t="inlineStr">
        <is>
          <t>行业代码</t>
        </is>
      </c>
      <c r="D15" s="15" t="n"/>
      <c r="E15" s="15" t="n"/>
      <c r="F15" s="15" t="n"/>
      <c r="G15" s="15" t="n"/>
    </row>
    <row r="16">
      <c r="A16" s="15" t="inlineStr">
        <is>
          <t>isxzqh</t>
        </is>
      </c>
      <c r="B16" s="15" t="inlineStr">
        <is>
          <t>string</t>
        </is>
      </c>
      <c r="C16" s="15" t="inlineStr">
        <is>
          <t>是否行政区划（1：是，0：否，AA10的WHETHER）</t>
        </is>
      </c>
      <c r="D16" s="15" t="n"/>
      <c r="E16" s="15" t="n"/>
      <c r="F16" s="15" t="n"/>
      <c r="G16" s="15" t="n"/>
    </row>
    <row r="17">
      <c r="A17" s="15" t="inlineStr">
        <is>
          <t>isopen</t>
        </is>
      </c>
      <c r="B17" s="15" t="inlineStr">
        <is>
          <t>string</t>
        </is>
      </c>
      <c r="C17" s="15" t="inlineStr">
        <is>
          <t>是否无效（1：是，0：否，AA10的WHETHER）</t>
        </is>
      </c>
      <c r="D17" s="15" t="n"/>
      <c r="E17" s="15" t="n"/>
      <c r="F17" s="15" t="n"/>
      <c r="G17" s="15" t="n"/>
    </row>
    <row r="18">
      <c r="A18" s="15" t="inlineStr">
        <is>
          <t>orgallname</t>
        </is>
      </c>
      <c r="B18" s="15" t="inlineStr">
        <is>
          <t>string</t>
        </is>
      </c>
      <c r="C18" s="15" t="inlineStr">
        <is>
          <t>组织全称（独立不与其他字段对应）</t>
        </is>
      </c>
      <c r="D18" s="15" t="n"/>
      <c r="E18" s="15" t="n"/>
      <c r="F18" s="15" t="n"/>
      <c r="G18" s="15" t="n"/>
    </row>
    <row r="19">
      <c r="A19" s="15" t="inlineStr">
        <is>
          <t>devcoding</t>
        </is>
      </c>
      <c r="B19" s="15" t="inlineStr">
        <is>
          <t>string</t>
        </is>
      </c>
      <c r="C19" s="15" t="inlineStr">
        <is>
          <t>组织域名（组织后缀）</t>
        </is>
      </c>
      <c r="D19" s="15" t="n"/>
      <c r="E19" s="15" t="n"/>
      <c r="F19" s="15" t="n"/>
      <c r="G19" s="15" t="n"/>
    </row>
    <row r="20">
      <c r="A20" s="15" t="inlineStr">
        <is>
          <t>bz</t>
        </is>
      </c>
      <c r="B20" s="15" t="inlineStr">
        <is>
          <t>string</t>
        </is>
      </c>
      <c r="C20" s="15" t="inlineStr">
        <is>
          <t>单位代码变更记录</t>
        </is>
      </c>
      <c r="D20" s="15" t="n"/>
      <c r="E20" s="15" t="n"/>
      <c r="F20" s="15" t="n"/>
      <c r="G20" s="15" t="n"/>
    </row>
    <row r="21">
      <c r="A21" s="15" t="inlineStr">
        <is>
          <t>isopenpublic</t>
        </is>
      </c>
      <c r="B21" s="15" t="inlineStr">
        <is>
          <t>string</t>
        </is>
      </c>
      <c r="C21" s="15" t="inlineStr">
        <is>
          <t>是否公开互联网（1：是，0：否，AA10的WHETHER）</t>
        </is>
      </c>
      <c r="D21" s="15" t="n"/>
      <c r="E21" s="15" t="n"/>
      <c r="F21" s="15" t="n"/>
      <c r="G21" s="15" t="n"/>
    </row>
    <row r="22">
      <c r="A22" s="15" t="inlineStr">
        <is>
          <t>pxh</t>
        </is>
      </c>
      <c r="B22" s="15" t="inlineStr">
        <is>
          <t>string</t>
        </is>
      </c>
      <c r="C22" s="15" t="inlineStr">
        <is>
          <t>网上大厅排序号</t>
        </is>
      </c>
      <c r="D22" s="15" t="n"/>
      <c r="E22" s="15" t="n"/>
      <c r="F22" s="15" t="n"/>
      <c r="G22" s="15" t="n"/>
    </row>
    <row r="23">
      <c r="A23" s="15" t="inlineStr">
        <is>
          <t>dwdm</t>
        </is>
      </c>
      <c r="B23" s="15" t="inlineStr">
        <is>
          <t>string</t>
        </is>
      </c>
      <c r="C23" s="15" t="inlineStr">
        <is>
          <t>单位或地址代码(行政区划+直属级别+直属单位代码)</t>
        </is>
      </c>
      <c r="D23" s="15" t="n"/>
      <c r="E23" s="15" t="n"/>
      <c r="F23" s="15" t="n"/>
      <c r="G23" s="15" t="n"/>
    </row>
    <row r="24">
      <c r="A24" s="15" t="inlineStr">
        <is>
          <t>ywdm</t>
        </is>
      </c>
      <c r="B24" s="15" t="inlineStr">
        <is>
          <t>string</t>
        </is>
      </c>
      <c r="C24" s="15" t="inlineStr">
        <is>
          <t>业务属性(信访类、教育类、物价类等)</t>
        </is>
      </c>
      <c r="D24" s="15" t="n"/>
      <c r="E24" s="15" t="n"/>
      <c r="F24" s="15" t="n"/>
      <c r="G24" s="15" t="n"/>
    </row>
    <row r="25">
      <c r="A25" s="15" t="inlineStr">
        <is>
          <t>ooid</t>
        </is>
      </c>
      <c r="B25" s="15" t="inlineStr">
        <is>
          <t>string</t>
        </is>
      </c>
      <c r="C25" s="15" t="inlineStr">
        <is>
          <t>绑定的省政府组织ID(省协同)</t>
        </is>
      </c>
      <c r="D25" s="15" t="n"/>
      <c r="E25" s="15" t="n"/>
      <c r="F25" s="15" t="n"/>
      <c r="G25" s="15" t="n"/>
    </row>
    <row r="26">
      <c r="A26" s="15" t="inlineStr">
        <is>
          <t>create_time</t>
        </is>
      </c>
      <c r="B26" s="15" t="inlineStr">
        <is>
          <t>string</t>
        </is>
      </c>
      <c r="C26" s="15" t="inlineStr">
        <is>
          <t>创建时间(yyyy-MM-dd HH:mm:ss)</t>
        </is>
      </c>
      <c r="D26" s="15" t="n"/>
      <c r="E26" s="15" t="n"/>
      <c r="F26" s="15" t="n"/>
      <c r="G26" s="15" t="n"/>
    </row>
    <row r="27">
      <c r="A27" s="15" t="inlineStr">
        <is>
          <t>last_upd_time</t>
        </is>
      </c>
      <c r="B27" s="15" t="inlineStr">
        <is>
          <t>string</t>
        </is>
      </c>
      <c r="C27" s="15" t="inlineStr">
        <is>
          <t>修改时间(yyyy-MM-dd HH:mm:ss)</t>
        </is>
      </c>
      <c r="D27" s="15" t="n"/>
      <c r="E27" s="15" t="n"/>
      <c r="F27" s="15" t="n"/>
      <c r="G27" s="15" t="n"/>
    </row>
  </sheetData>
  <mergeCells count="1">
    <mergeCell ref="C1:G2"/>
  </mergeCells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ods_mt_tab48_dd_f</t>
        </is>
      </c>
      <c r="C1" s="25" t="n"/>
      <c r="D1" s="15" t="n"/>
      <c r="E1" s="15" t="n"/>
      <c r="F1" s="15" t="n"/>
      <c r="G1" s="15" t="n"/>
      <c r="H1" s="16">
        <f>HYPERLINK("#'目录'!E57", "返回")</f>
        <v/>
      </c>
    </row>
    <row customHeight="1" ht="16.5" r="2" s="17">
      <c r="A2" s="23" t="inlineStr">
        <is>
          <t>模型描述</t>
        </is>
      </c>
      <c r="B2" s="24" t="inlineStr">
        <is>
          <t>内容分类表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relateddoctypeid</t>
        </is>
      </c>
      <c r="B5" s="15" t="inlineStr">
        <is>
          <t>string</t>
        </is>
      </c>
      <c r="C5" s="15" t="inlineStr">
        <is>
          <t>上级关联表</t>
        </is>
      </c>
      <c r="D5" s="15" t="n"/>
      <c r="E5" s="15" t="n"/>
      <c r="F5" s="15" t="n"/>
      <c r="G5" s="15" t="n"/>
    </row>
    <row r="6">
      <c r="A6" s="15" t="inlineStr">
        <is>
          <t>relateddocstoreid</t>
        </is>
      </c>
      <c r="B6" s="15" t="inlineStr">
        <is>
          <t>string</t>
        </is>
      </c>
      <c r="C6" s="15" t="inlineStr">
        <is>
          <t>上级代码ID</t>
        </is>
      </c>
      <c r="D6" s="15" t="n"/>
      <c r="E6" s="15" t="n"/>
      <c r="F6" s="15" t="n"/>
      <c r="G6" s="15" t="n"/>
    </row>
    <row r="7">
      <c r="A7" s="15" t="inlineStr">
        <is>
          <t>opptime</t>
        </is>
      </c>
      <c r="B7" s="15" t="inlineStr">
        <is>
          <t>string</t>
        </is>
      </c>
      <c r="C7" s="15" t="inlineStr">
        <is>
          <t>操作时间</t>
        </is>
      </c>
      <c r="D7" s="15" t="n"/>
      <c r="E7" s="15" t="n"/>
      <c r="F7" s="15" t="n"/>
      <c r="G7" s="15" t="n"/>
    </row>
    <row r="8">
      <c r="A8" s="15" t="inlineStr">
        <is>
          <t>knowledgeindex</t>
        </is>
      </c>
      <c r="B8" s="15" t="inlineStr">
        <is>
          <t>string</t>
        </is>
      </c>
      <c r="C8" s="15" t="inlineStr">
        <is>
          <t>序号</t>
        </is>
      </c>
      <c r="D8" s="15" t="n"/>
      <c r="E8" s="15" t="n"/>
      <c r="F8" s="15" t="n"/>
      <c r="G8" s="15" t="n"/>
    </row>
    <row r="9">
      <c r="A9" s="15" t="inlineStr">
        <is>
          <t>value</t>
        </is>
      </c>
      <c r="B9" s="15" t="inlineStr">
        <is>
          <t>string</t>
        </is>
      </c>
      <c r="C9" s="15" t="inlineStr">
        <is>
          <t>代码名称</t>
        </is>
      </c>
      <c r="D9" s="15" t="n"/>
      <c r="E9" s="15" t="n"/>
      <c r="F9" s="15" t="n"/>
      <c r="G9" s="15" t="n"/>
    </row>
    <row r="10">
      <c r="A10" s="15" t="inlineStr">
        <is>
          <t>code</t>
        </is>
      </c>
      <c r="B10" s="15" t="inlineStr">
        <is>
          <t>string</t>
        </is>
      </c>
      <c r="C10" s="15" t="inlineStr">
        <is>
          <t>代码值</t>
        </is>
      </c>
      <c r="D10" s="15" t="n"/>
      <c r="E10" s="15" t="n"/>
      <c r="F10" s="15" t="n"/>
      <c r="G10" s="15" t="n"/>
    </row>
    <row r="11">
      <c r="A11" s="15" t="inlineStr">
        <is>
          <t>validend</t>
        </is>
      </c>
      <c r="B11" s="15" t="inlineStr">
        <is>
          <t>string</t>
        </is>
      </c>
      <c r="C11" s="15" t="inlineStr">
        <is>
          <t>有效截止时间</t>
        </is>
      </c>
      <c r="D11" s="15" t="n"/>
      <c r="E11" s="15" t="n"/>
      <c r="F11" s="15" t="n"/>
      <c r="G11" s="15" t="n"/>
    </row>
    <row r="12">
      <c r="A12" s="15" t="inlineStr">
        <is>
          <t>validbegin</t>
        </is>
      </c>
      <c r="B12" s="15" t="inlineStr">
        <is>
          <t>string</t>
        </is>
      </c>
      <c r="C12" s="15" t="inlineStr">
        <is>
          <t>有效开始时间</t>
        </is>
      </c>
      <c r="D12" s="15" t="n"/>
      <c r="E12" s="15" t="n"/>
      <c r="F12" s="15" t="n"/>
      <c r="G12" s="15" t="n"/>
    </row>
    <row r="13">
      <c r="A13" s="15" t="inlineStr">
        <is>
          <t>kzsx</t>
        </is>
      </c>
      <c r="B13" s="15" t="inlineStr">
        <is>
          <t>string</t>
        </is>
      </c>
      <c r="C13" s="15" t="inlineStr">
        <is>
          <t>字母别名</t>
        </is>
      </c>
      <c r="D13" s="15" t="n"/>
      <c r="E13" s="15" t="n"/>
      <c r="F13" s="15" t="n"/>
      <c r="G13" s="15" t="n"/>
    </row>
    <row r="14">
      <c r="A14" s="15" t="inlineStr">
        <is>
          <t>bizscope</t>
        </is>
      </c>
      <c r="B14" s="15" t="inlineStr">
        <is>
          <t>string</t>
        </is>
      </c>
      <c r="C14" s="15" t="inlineStr">
        <is>
          <t>数据范围</t>
        </is>
      </c>
      <c r="D14" s="15" t="n"/>
      <c r="E14" s="15" t="n"/>
      <c r="F14" s="15" t="n"/>
      <c r="G14" s="15" t="n"/>
    </row>
    <row r="15">
      <c r="A15" s="15" t="inlineStr">
        <is>
          <t>fullvalue</t>
        </is>
      </c>
      <c r="B15" s="15" t="inlineStr">
        <is>
          <t>string</t>
        </is>
      </c>
      <c r="C15" s="15" t="inlineStr">
        <is>
          <t>代码全称</t>
        </is>
      </c>
      <c r="D15" s="15" t="n"/>
      <c r="E15" s="15" t="n"/>
      <c r="F15" s="15" t="n"/>
      <c r="G15" s="15" t="n"/>
    </row>
    <row r="16">
      <c r="A16" s="15" t="inlineStr">
        <is>
          <t>isshare</t>
        </is>
      </c>
      <c r="B16" s="15" t="inlineStr">
        <is>
          <t>string</t>
        </is>
      </c>
      <c r="C16" s="15" t="inlineStr">
        <is>
          <t>是否全省共享（1：是，0：否，AA10的WHETHER）</t>
        </is>
      </c>
      <c r="D16" s="15" t="n"/>
      <c r="E16" s="15" t="n"/>
      <c r="F16" s="15" t="n"/>
      <c r="G16" s="15" t="n"/>
    </row>
    <row r="17">
      <c r="A17" s="15" t="inlineStr">
        <is>
          <t>orgid</t>
        </is>
      </c>
      <c r="B17" s="15" t="inlineStr">
        <is>
          <t>string</t>
        </is>
      </c>
      <c r="C17" s="15" t="inlineStr">
        <is>
          <t>内容分类级别</t>
        </is>
      </c>
      <c r="D17" s="15" t="n"/>
      <c r="E17" s="15" t="n"/>
      <c r="F17" s="15" t="n"/>
      <c r="G17" s="15" t="n"/>
    </row>
    <row r="18">
      <c r="A18" s="15" t="inlineStr">
        <is>
          <t>twocode</t>
        </is>
      </c>
      <c r="B18" s="15" t="inlineStr">
        <is>
          <t>string</t>
        </is>
      </c>
      <c r="C18" s="15" t="inlineStr">
        <is>
          <t>二级分类代码</t>
        </is>
      </c>
      <c r="D18" s="15" t="n"/>
      <c r="E18" s="15" t="n"/>
      <c r="F18" s="15" t="n"/>
      <c r="G18" s="15" t="n"/>
    </row>
    <row r="19">
      <c r="A19" s="15" t="inlineStr">
        <is>
          <t>twovalue</t>
        </is>
      </c>
      <c r="B19" s="15" t="inlineStr">
        <is>
          <t>string</t>
        </is>
      </c>
      <c r="C19" s="15" t="inlineStr">
        <is>
          <t>二级分类内容</t>
        </is>
      </c>
      <c r="D19" s="15" t="n"/>
      <c r="E19" s="15" t="n"/>
      <c r="F19" s="15" t="n"/>
      <c r="G19" s="15" t="n"/>
    </row>
    <row r="20">
      <c r="A20" s="15" t="inlineStr">
        <is>
          <t>twofullvalue</t>
        </is>
      </c>
      <c r="B20" s="15" t="inlineStr">
        <is>
          <t>string</t>
        </is>
      </c>
      <c r="C20" s="15" t="inlineStr">
        <is>
          <t>二级分类全称</t>
        </is>
      </c>
      <c r="D20" s="15" t="n"/>
      <c r="E20" s="15" t="n"/>
      <c r="F20" s="15" t="n"/>
      <c r="G20" s="15" t="n"/>
    </row>
    <row r="21">
      <c r="A21" s="15" t="inlineStr">
        <is>
          <t>onecode</t>
        </is>
      </c>
      <c r="B21" s="15" t="inlineStr">
        <is>
          <t>string</t>
        </is>
      </c>
      <c r="C21" s="15" t="inlineStr">
        <is>
          <t>一级分类代码</t>
        </is>
      </c>
      <c r="D21" s="15" t="n"/>
      <c r="E21" s="15" t="n"/>
      <c r="F21" s="15" t="n"/>
      <c r="G21" s="15" t="n"/>
    </row>
    <row r="22">
      <c r="A22" s="15" t="inlineStr">
        <is>
          <t>onevalue</t>
        </is>
      </c>
      <c r="B22" s="15" t="inlineStr">
        <is>
          <t>string</t>
        </is>
      </c>
      <c r="C22" s="15" t="inlineStr">
        <is>
          <t>一级分类内容</t>
        </is>
      </c>
      <c r="D22" s="15" t="n"/>
      <c r="E22" s="15" t="n"/>
      <c r="F22" s="15" t="n"/>
      <c r="G22" s="15" t="n"/>
    </row>
    <row r="23">
      <c r="A23" s="15" t="inlineStr">
        <is>
          <t>onefullvalue</t>
        </is>
      </c>
      <c r="B23" s="15" t="inlineStr">
        <is>
          <t>string</t>
        </is>
      </c>
      <c r="C23" s="15" t="inlineStr">
        <is>
          <t>一级分类全称</t>
        </is>
      </c>
      <c r="D23" s="15" t="n"/>
      <c r="E23" s="15" t="n"/>
      <c r="F23" s="15" t="n"/>
      <c r="G23" s="15" t="n"/>
    </row>
    <row r="24">
      <c r="A24" s="15" t="inlineStr">
        <is>
          <t>create_time</t>
        </is>
      </c>
      <c r="B24" s="15" t="inlineStr">
        <is>
          <t>string</t>
        </is>
      </c>
      <c r="C24" s="15" t="inlineStr">
        <is>
          <t>创建时间(yyyy-MM-dd HH:mm:ss)</t>
        </is>
      </c>
      <c r="D24" s="15" t="n"/>
      <c r="E24" s="15" t="n"/>
      <c r="F24" s="15" t="n"/>
      <c r="G24" s="15" t="n"/>
    </row>
    <row r="25">
      <c r="A25" s="15" t="inlineStr">
        <is>
          <t>last_upd_time</t>
        </is>
      </c>
      <c r="B25" s="15" t="inlineStr">
        <is>
          <t>string</t>
        </is>
      </c>
      <c r="C25" s="15" t="inlineStr">
        <is>
          <t>修改时间(yyyy-MM-dd HH:mm:ss)</t>
        </is>
      </c>
      <c r="D25" s="15" t="n"/>
      <c r="E25" s="15" t="n"/>
      <c r="F25" s="15" t="n"/>
      <c r="G25" s="15" t="n"/>
    </row>
  </sheetData>
  <mergeCells count="1">
    <mergeCell ref="C1:G2"/>
  </mergeCells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ods_mt_tab61_dd_f</t>
        </is>
      </c>
      <c r="C1" s="25" t="n"/>
      <c r="D1" s="15" t="n"/>
      <c r="E1" s="15" t="n"/>
      <c r="F1" s="15" t="n"/>
      <c r="G1" s="15" t="n"/>
      <c r="H1" s="16">
        <f>HYPERLINK("#'目录'!E58", "返回")</f>
        <v/>
      </c>
    </row>
    <row customHeight="1" ht="16.5" r="2" s="17">
      <c r="A2" s="23" t="inlineStr">
        <is>
          <t>模型描述</t>
        </is>
      </c>
      <c r="B2" s="24" t="inlineStr">
        <is>
          <t>事项类别表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relateddocstoreid</t>
        </is>
      </c>
      <c r="B5" s="15" t="inlineStr">
        <is>
          <t>string</t>
        </is>
      </c>
      <c r="C5" s="15" t="inlineStr">
        <is>
          <t>对应省级默认分类ID</t>
        </is>
      </c>
      <c r="D5" s="15" t="n"/>
      <c r="E5" s="15" t="n"/>
      <c r="F5" s="15" t="n"/>
      <c r="G5" s="15" t="n"/>
    </row>
    <row r="6">
      <c r="A6" s="15" t="inlineStr">
        <is>
          <t>xzqh</t>
        </is>
      </c>
      <c r="B6" s="15" t="inlineStr">
        <is>
          <t>string</t>
        </is>
      </c>
      <c r="C6" s="15" t="inlineStr">
        <is>
          <t>行政区划代码</t>
        </is>
      </c>
      <c r="D6" s="15" t="n"/>
      <c r="E6" s="15" t="n"/>
      <c r="F6" s="15" t="n"/>
      <c r="G6" s="15" t="n"/>
    </row>
    <row r="7">
      <c r="A7" s="15" t="inlineStr">
        <is>
          <t>parentid</t>
        </is>
      </c>
      <c r="B7" s="15" t="inlineStr">
        <is>
          <t>string</t>
        </is>
      </c>
      <c r="C7" s="15" t="inlineStr">
        <is>
          <t>父级ID</t>
        </is>
      </c>
      <c r="D7" s="15" t="n"/>
      <c r="E7" s="15" t="n"/>
      <c r="F7" s="15" t="n"/>
      <c r="G7" s="15" t="n"/>
    </row>
    <row r="8">
      <c r="A8" s="15" t="inlineStr">
        <is>
          <t>ordernum</t>
        </is>
      </c>
      <c r="B8" s="15" t="inlineStr">
        <is>
          <t>string</t>
        </is>
      </c>
      <c r="C8" s="15" t="inlineStr">
        <is>
          <t>序号</t>
        </is>
      </c>
      <c r="D8" s="15" t="n"/>
      <c r="E8" s="15" t="n"/>
      <c r="F8" s="15" t="n"/>
      <c r="G8" s="15" t="n"/>
    </row>
    <row r="9">
      <c r="A9" s="15" t="inlineStr">
        <is>
          <t>value</t>
        </is>
      </c>
      <c r="B9" s="15" t="inlineStr">
        <is>
          <t>string</t>
        </is>
      </c>
      <c r="C9" s="15" t="inlineStr">
        <is>
          <t>窗口名称</t>
        </is>
      </c>
      <c r="D9" s="15" t="n"/>
      <c r="E9" s="15" t="n"/>
      <c r="F9" s="15" t="n"/>
      <c r="G9" s="15" t="n"/>
    </row>
    <row r="10">
      <c r="A10" s="15" t="inlineStr">
        <is>
          <t>isvalid</t>
        </is>
      </c>
      <c r="B10" s="15" t="inlineStr">
        <is>
          <t>string</t>
        </is>
      </c>
      <c r="C10" s="15" t="inlineStr">
        <is>
          <t>是否有效（1：是，0：否，AA10的WHETHER）</t>
        </is>
      </c>
      <c r="D10" s="15" t="n"/>
      <c r="E10" s="15" t="n"/>
      <c r="F10" s="15" t="n"/>
      <c r="G10" s="15" t="n"/>
    </row>
    <row r="11">
      <c r="A11" s="15" t="inlineStr">
        <is>
          <t>isdefault</t>
        </is>
      </c>
      <c r="B11" s="15" t="inlineStr">
        <is>
          <t>string</t>
        </is>
      </c>
      <c r="C11" s="15" t="inlineStr">
        <is>
          <t>是否省级默认（1：是，0：否，AA10的WHETHER）</t>
        </is>
      </c>
      <c r="D11" s="15" t="n"/>
      <c r="E11" s="15" t="n"/>
      <c r="F11" s="15" t="n"/>
      <c r="G11" s="15" t="n"/>
    </row>
    <row r="12">
      <c r="A12" s="15" t="inlineStr">
        <is>
          <t>opptime</t>
        </is>
      </c>
      <c r="B12" s="15" t="inlineStr">
        <is>
          <t>string</t>
        </is>
      </c>
      <c r="C12" s="15" t="inlineStr">
        <is>
          <t>操作时间</t>
        </is>
      </c>
      <c r="D12" s="15" t="n"/>
      <c r="E12" s="15" t="n"/>
      <c r="F12" s="15" t="n"/>
      <c r="G12" s="15" t="n"/>
    </row>
    <row r="13">
      <c r="A13" s="15" t="inlineStr">
        <is>
          <t>level</t>
        </is>
      </c>
      <c r="B13" s="15" t="inlineStr">
        <is>
          <t>string</t>
        </is>
      </c>
      <c r="C13" s="15" t="inlineStr">
        <is>
          <t>层级（1省级，2个性化大类，3个性化小类）</t>
        </is>
      </c>
      <c r="D13" s="15" t="n"/>
      <c r="E13" s="15" t="n"/>
      <c r="F13" s="15" t="n"/>
      <c r="G13" s="15" t="n"/>
    </row>
    <row r="14">
      <c r="A14" s="15" t="inlineStr">
        <is>
          <t>create_time</t>
        </is>
      </c>
      <c r="B14" s="15" t="inlineStr">
        <is>
          <t>string</t>
        </is>
      </c>
      <c r="C14" s="15" t="inlineStr">
        <is>
          <t>创建时间(yyyy-MM-dd HH:mm:ss)</t>
        </is>
      </c>
      <c r="D14" s="15" t="n"/>
      <c r="E14" s="15" t="n"/>
      <c r="F14" s="15" t="n"/>
      <c r="G14" s="15" t="n"/>
    </row>
    <row r="15">
      <c r="A15" s="15" t="inlineStr">
        <is>
          <t>last_upd_time</t>
        </is>
      </c>
      <c r="B15" s="15" t="inlineStr">
        <is>
          <t>string</t>
        </is>
      </c>
      <c r="C15" s="15" t="inlineStr">
        <is>
          <t>修改时间(yyyy-MM-dd HH:mm:ss)</t>
        </is>
      </c>
      <c r="D15" s="15" t="n"/>
      <c r="E15" s="15" t="n"/>
      <c r="F15" s="15" t="n"/>
      <c r="G15" s="15" t="n"/>
    </row>
  </sheetData>
  <mergeCells count="1">
    <mergeCell ref="C1:G2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ods_dept_class_map_mm_f_20210726</t>
        </is>
      </c>
      <c r="C1" s="25" t="n"/>
      <c r="D1" s="15" t="n"/>
      <c r="E1" s="15" t="n"/>
      <c r="F1" s="15" t="n"/>
      <c r="G1" s="15" t="n"/>
      <c r="H1" s="16">
        <f>HYPERLINK("#'目录'!E5", "返回")</f>
        <v/>
      </c>
    </row>
    <row customHeight="1" ht="16.5" r="2" s="17">
      <c r="A2" s="23" t="inlineStr">
        <is>
          <t>模型描述</t>
        </is>
      </c>
      <c r="B2" s="24" t="inlineStr">
        <is>
          <t>一二级部门名称映射表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first_class_dept_name</t>
        </is>
      </c>
      <c r="B4" s="15" t="inlineStr">
        <is>
          <t>string</t>
        </is>
      </c>
      <c r="C4" s="15" t="inlineStr">
        <is>
          <t>一级部门名称</t>
        </is>
      </c>
      <c r="D4" s="15" t="n"/>
      <c r="E4" s="15" t="n"/>
      <c r="F4" s="15" t="n"/>
      <c r="G4" s="15" t="n"/>
    </row>
    <row r="5">
      <c r="A5" s="15" t="inlineStr">
        <is>
          <t>second_class_dept_name</t>
        </is>
      </c>
      <c r="B5" s="15" t="inlineStr">
        <is>
          <t>string</t>
        </is>
      </c>
      <c r="C5" s="15" t="inlineStr">
        <is>
          <t>二级部门名称</t>
        </is>
      </c>
      <c r="D5" s="15" t="n"/>
      <c r="E5" s="15" t="n"/>
      <c r="F5" s="15" t="n"/>
      <c r="G5" s="15" t="n"/>
    </row>
    <row r="6">
      <c r="A6" s="15" t="inlineStr">
        <is>
          <t>create_time</t>
        </is>
      </c>
      <c r="B6" s="15" t="inlineStr">
        <is>
          <t>string</t>
        </is>
      </c>
      <c r="C6" s="15" t="inlineStr">
        <is>
          <t>创建时间(yyyy-MM-dd HH:mm:ss)</t>
        </is>
      </c>
      <c r="D6" s="15" t="n"/>
      <c r="E6" s="15" t="n"/>
      <c r="F6" s="15" t="n"/>
      <c r="G6" s="15" t="n"/>
    </row>
    <row r="7">
      <c r="A7" s="15" t="inlineStr">
        <is>
          <t>last_upd_time</t>
        </is>
      </c>
      <c r="B7" s="15" t="inlineStr">
        <is>
          <t>string</t>
        </is>
      </c>
      <c r="C7" s="15" t="inlineStr">
        <is>
          <t>修改时间(yyyy-MM-dd HH:mm:ss)</t>
        </is>
      </c>
      <c r="D7" s="15" t="n"/>
      <c r="E7" s="15" t="n"/>
      <c r="F7" s="15" t="n"/>
      <c r="G7" s="15" t="n"/>
    </row>
  </sheetData>
  <mergeCells count="1">
    <mergeCell ref="C1:G2"/>
  </mergeCells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ods_mt_tab62_dd_f</t>
        </is>
      </c>
      <c r="C1" s="25" t="n"/>
      <c r="D1" s="15" t="n"/>
      <c r="E1" s="15" t="n"/>
      <c r="F1" s="15" t="n"/>
      <c r="G1" s="15" t="n"/>
      <c r="H1" s="16">
        <f>HYPERLINK("#'目录'!E59", "返回")</f>
        <v/>
      </c>
    </row>
    <row customHeight="1" ht="16.5" r="2" s="17">
      <c r="A2" s="23" t="inlineStr">
        <is>
          <t>模型描述</t>
        </is>
      </c>
      <c r="B2" s="24" t="inlineStr">
        <is>
          <t>事项类别人员关系表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storeid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blckid</t>
        </is>
      </c>
      <c r="B5" s="15" t="inlineStr">
        <is>
          <t>string</t>
        </is>
      </c>
      <c r="C5" s="15" t="inlineStr">
        <is>
          <t>办理窗口ID</t>
        </is>
      </c>
      <c r="D5" s="15" t="n"/>
      <c r="E5" s="15" t="n"/>
      <c r="F5" s="15" t="n"/>
      <c r="G5" s="15" t="n"/>
    </row>
    <row r="6">
      <c r="A6" s="15" t="inlineStr">
        <is>
          <t>blck</t>
        </is>
      </c>
      <c r="B6" s="15" t="inlineStr">
        <is>
          <t>string</t>
        </is>
      </c>
      <c r="C6" s="15" t="inlineStr">
        <is>
          <t>办理窗口</t>
        </is>
      </c>
      <c r="D6" s="15" t="n"/>
      <c r="E6" s="15" t="n"/>
      <c r="F6" s="15" t="n"/>
      <c r="G6" s="15" t="n"/>
    </row>
    <row r="7">
      <c r="A7" s="15" t="inlineStr">
        <is>
          <t>userid</t>
        </is>
      </c>
      <c r="B7" s="15" t="inlineStr">
        <is>
          <t>string</t>
        </is>
      </c>
      <c r="C7" s="15" t="inlineStr">
        <is>
          <t>办理人员ID</t>
        </is>
      </c>
      <c r="D7" s="15" t="n"/>
      <c r="E7" s="15" t="n"/>
      <c r="F7" s="15" t="n"/>
      <c r="G7" s="15" t="n"/>
    </row>
    <row r="8">
      <c r="A8" s="15" t="inlineStr">
        <is>
          <t>username</t>
        </is>
      </c>
      <c r="B8" s="15" t="inlineStr">
        <is>
          <t>string</t>
        </is>
      </c>
      <c r="C8" s="15" t="inlineStr">
        <is>
          <t>办理人员姓名</t>
        </is>
      </c>
      <c r="D8" s="15" t="n"/>
      <c r="E8" s="15" t="n"/>
      <c r="F8" s="15" t="n"/>
      <c r="G8" s="15" t="n"/>
    </row>
    <row r="9">
      <c r="A9" s="15" t="inlineStr">
        <is>
          <t>isvalid</t>
        </is>
      </c>
      <c r="B9" s="15" t="inlineStr">
        <is>
          <t>string</t>
        </is>
      </c>
      <c r="C9" s="15" t="inlineStr">
        <is>
          <t>是否有效（1：是，0：否，AA10的WHETHER）</t>
        </is>
      </c>
      <c r="D9" s="15" t="n"/>
      <c r="E9" s="15" t="n"/>
      <c r="F9" s="15" t="n"/>
      <c r="G9" s="15" t="n"/>
    </row>
    <row r="10">
      <c r="A10" s="15" t="inlineStr">
        <is>
          <t>opptime</t>
        </is>
      </c>
      <c r="B10" s="15" t="inlineStr">
        <is>
          <t>string</t>
        </is>
      </c>
      <c r="C10" s="15" t="inlineStr">
        <is>
          <t>操作时间</t>
        </is>
      </c>
      <c r="D10" s="15" t="n"/>
      <c r="E10" s="15" t="n"/>
      <c r="F10" s="15" t="n"/>
      <c r="G10" s="15" t="n"/>
    </row>
    <row r="11">
      <c r="A11" s="15" t="inlineStr">
        <is>
          <t>create_time</t>
        </is>
      </c>
      <c r="B11" s="15" t="inlineStr">
        <is>
          <t>string</t>
        </is>
      </c>
      <c r="C11" s="15" t="inlineStr">
        <is>
          <t>创建时间(yyyy-MM-dd HH:mm:ss)</t>
        </is>
      </c>
      <c r="D11" s="15" t="n"/>
      <c r="E11" s="15" t="n"/>
      <c r="F11" s="15" t="n"/>
      <c r="G11" s="15" t="n"/>
    </row>
    <row r="12">
      <c r="A12" s="15" t="inlineStr">
        <is>
          <t>last_upd_time</t>
        </is>
      </c>
      <c r="B12" s="15" t="inlineStr">
        <is>
          <t>string</t>
        </is>
      </c>
      <c r="C12" s="15" t="inlineStr">
        <is>
          <t>修改时间(yyyy-MM-dd HH:mm:ss)</t>
        </is>
      </c>
      <c r="D12" s="15" t="n"/>
      <c r="E12" s="15" t="n"/>
      <c r="F12" s="15" t="n"/>
      <c r="G12" s="15" t="n"/>
    </row>
  </sheetData>
  <mergeCells count="1">
    <mergeCell ref="C1:G2"/>
  </mergeCells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ods_overseas_personnel_excel_f</t>
        </is>
      </c>
      <c r="C1" s="25" t="n"/>
      <c r="D1" s="15" t="n"/>
      <c r="E1" s="15" t="n"/>
      <c r="F1" s="15" t="n"/>
      <c r="G1" s="15" t="n"/>
      <c r="H1" s="16">
        <f>HYPERLINK("#'目录'!E60", "返回")</f>
        <v/>
      </c>
    </row>
    <row customHeight="1" ht="16.5" r="2" s="17">
      <c r="A2" s="23" t="inlineStr">
        <is>
          <t>模型描述</t>
        </is>
      </c>
      <c r="B2" s="24" t="inlineStr">
        <is>
          <t>境外人员数据Excel表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subordinate_units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street_name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village_name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overseas_count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</sheetData>
  <mergeCells count="1">
    <mergeCell ref="C1:G2"/>
  </mergeCells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ods_provincal_urvey_data_f</t>
        </is>
      </c>
      <c r="C1" s="25" t="n"/>
      <c r="D1" s="15" t="n"/>
      <c r="E1" s="15" t="n"/>
      <c r="F1" s="15" t="n"/>
      <c r="G1" s="15" t="n"/>
      <c r="H1" s="16">
        <f>HYPERLINK("#'目录'!E61", "返回")</f>
        <v/>
      </c>
    </row>
    <row customHeight="1" ht="16.5" r="2" s="17">
      <c r="A2" s="23" t="inlineStr">
        <is>
          <t>模型描述</t>
        </is>
      </c>
      <c r="B2" s="24" t="inlineStr">
        <is>
          <t>省矛调事件数据--静态表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item_number</t>
        </is>
      </c>
      <c r="B4" s="15" t="inlineStr">
        <is>
          <t>string</t>
        </is>
      </c>
      <c r="C4" s="15" t="inlineStr">
        <is>
          <t>事项单号</t>
        </is>
      </c>
      <c r="D4" s="15" t="n"/>
      <c r="E4" s="15" t="n"/>
      <c r="F4" s="15" t="n"/>
      <c r="G4" s="15" t="n"/>
    </row>
    <row r="5">
      <c r="A5" s="15" t="inlineStr">
        <is>
          <t>item_state</t>
        </is>
      </c>
      <c r="B5" s="15" t="inlineStr">
        <is>
          <t>string</t>
        </is>
      </c>
      <c r="C5" s="15" t="inlineStr">
        <is>
          <t>事项状态</t>
        </is>
      </c>
      <c r="D5" s="15" t="n"/>
      <c r="E5" s="15" t="n"/>
      <c r="F5" s="15" t="n"/>
      <c r="G5" s="15" t="n"/>
    </row>
    <row r="6">
      <c r="A6" s="15" t="inlineStr">
        <is>
          <t>item_type</t>
        </is>
      </c>
      <c r="B6" s="15" t="inlineStr">
        <is>
          <t>string</t>
        </is>
      </c>
      <c r="C6" s="15" t="inlineStr">
        <is>
          <t>事项类型</t>
        </is>
      </c>
      <c r="D6" s="15" t="n"/>
      <c r="E6" s="15" t="n"/>
      <c r="F6" s="15" t="n"/>
      <c r="G6" s="15" t="n"/>
    </row>
    <row r="7">
      <c r="A7" s="15" t="inlineStr">
        <is>
          <t>litigant</t>
        </is>
      </c>
      <c r="B7" s="15" t="inlineStr">
        <is>
          <t>string</t>
        </is>
      </c>
      <c r="C7" s="15" t="inlineStr">
        <is>
          <t>当事人</t>
        </is>
      </c>
      <c r="D7" s="15" t="n"/>
      <c r="E7" s="15" t="n"/>
      <c r="F7" s="15" t="n"/>
      <c r="G7" s="15" t="n"/>
    </row>
    <row r="8">
      <c r="A8" s="15" t="inlineStr">
        <is>
          <t>agent</t>
        </is>
      </c>
      <c r="B8" s="15" t="inlineStr">
        <is>
          <t>string</t>
        </is>
      </c>
      <c r="C8" s="15" t="inlineStr">
        <is>
          <t>代理人</t>
        </is>
      </c>
      <c r="D8" s="15" t="n"/>
      <c r="E8" s="15" t="n"/>
      <c r="F8" s="15" t="n"/>
      <c r="G8" s="15" t="n"/>
    </row>
    <row r="9">
      <c r="A9" s="15" t="inlineStr">
        <is>
          <t>involved_num</t>
        </is>
      </c>
      <c r="B9" s="15" t="inlineStr">
        <is>
          <t>string</t>
        </is>
      </c>
      <c r="C9" s="15" t="inlineStr">
        <is>
          <t>涉及人数</t>
        </is>
      </c>
      <c r="D9" s="15" t="n"/>
      <c r="E9" s="15" t="n"/>
      <c r="F9" s="15" t="n"/>
      <c r="G9" s="15" t="n"/>
    </row>
    <row r="10">
      <c r="A10" s="15" t="inlineStr">
        <is>
          <t>event_source</t>
        </is>
      </c>
      <c r="B10" s="15" t="inlineStr">
        <is>
          <t>string</t>
        </is>
      </c>
      <c r="C10" s="15" t="inlineStr">
        <is>
          <t>事项来源</t>
        </is>
      </c>
      <c r="D10" s="15" t="n"/>
      <c r="E10" s="15" t="n"/>
      <c r="F10" s="15" t="n"/>
      <c r="G10" s="15" t="n"/>
    </row>
    <row r="11">
      <c r="A11" s="15" t="inlineStr">
        <is>
          <t>region</t>
        </is>
      </c>
      <c r="B11" s="15" t="inlineStr">
        <is>
          <t>string</t>
        </is>
      </c>
      <c r="C11" s="15" t="inlineStr">
        <is>
          <t>所属区域</t>
        </is>
      </c>
      <c r="D11" s="15" t="n"/>
      <c r="E11" s="15" t="n"/>
      <c r="F11" s="15" t="n"/>
      <c r="G11" s="15" t="n"/>
    </row>
    <row r="12">
      <c r="A12" s="15" t="inlineStr">
        <is>
          <t>brief_introduction</t>
        </is>
      </c>
      <c r="B12" s="15" t="inlineStr">
        <is>
          <t>string</t>
        </is>
      </c>
      <c r="C12" s="15" t="inlineStr">
        <is>
          <t>事项简述</t>
        </is>
      </c>
      <c r="D12" s="15" t="n"/>
      <c r="E12" s="15" t="n"/>
      <c r="F12" s="15" t="n"/>
      <c r="G12" s="15" t="n"/>
    </row>
    <row r="13">
      <c r="A13" s="15" t="inlineStr">
        <is>
          <t>occurrence_place</t>
        </is>
      </c>
      <c r="B13" s="15" t="inlineStr">
        <is>
          <t>string</t>
        </is>
      </c>
      <c r="C13" s="15" t="inlineStr">
        <is>
          <t>发生地点</t>
        </is>
      </c>
      <c r="D13" s="15" t="n"/>
      <c r="E13" s="15" t="n"/>
      <c r="F13" s="15" t="n"/>
      <c r="G13" s="15" t="n"/>
    </row>
    <row r="14">
      <c r="A14" s="15" t="inlineStr">
        <is>
          <t>occurrence_time</t>
        </is>
      </c>
      <c r="B14" s="15" t="inlineStr">
        <is>
          <t>string</t>
        </is>
      </c>
      <c r="C14" s="15" t="inlineStr">
        <is>
          <t>发生时间</t>
        </is>
      </c>
      <c r="D14" s="15" t="n"/>
      <c r="E14" s="15" t="n"/>
      <c r="F14" s="15" t="n"/>
      <c r="G14" s="15" t="n"/>
    </row>
    <row r="15">
      <c r="A15" s="15" t="inlineStr">
        <is>
          <t>closing_time</t>
        </is>
      </c>
      <c r="B15" s="15" t="inlineStr">
        <is>
          <t>string</t>
        </is>
      </c>
      <c r="C15" s="15" t="inlineStr">
        <is>
          <t>结案时间</t>
        </is>
      </c>
      <c r="D15" s="15" t="n"/>
      <c r="E15" s="15" t="n"/>
      <c r="F15" s="15" t="n"/>
      <c r="G15" s="15" t="n"/>
    </row>
    <row r="16">
      <c r="A16" s="15" t="inlineStr">
        <is>
          <t>filing_time</t>
        </is>
      </c>
      <c r="B16" s="15" t="inlineStr">
        <is>
          <t>string</t>
        </is>
      </c>
      <c r="C16" s="15" t="inlineStr">
        <is>
          <t>归档时间</t>
        </is>
      </c>
      <c r="D16" s="15" t="n"/>
      <c r="E16" s="15" t="n"/>
      <c r="F16" s="15" t="n"/>
      <c r="G16" s="15" t="n"/>
    </row>
    <row r="17">
      <c r="A17" s="15" t="inlineStr">
        <is>
          <t>input_time</t>
        </is>
      </c>
      <c r="B17" s="15" t="inlineStr">
        <is>
          <t>string</t>
        </is>
      </c>
      <c r="C17" s="15" t="inlineStr">
        <is>
          <t>录入时间</t>
        </is>
      </c>
      <c r="D17" s="15" t="n"/>
      <c r="E17" s="15" t="n"/>
      <c r="F17" s="15" t="n"/>
      <c r="G17" s="15" t="n"/>
    </row>
    <row r="18">
      <c r="A18" s="15" t="inlineStr">
        <is>
          <t>operator_last_people</t>
        </is>
      </c>
      <c r="B18" s="15" t="inlineStr">
        <is>
          <t>string</t>
        </is>
      </c>
      <c r="C18" s="15" t="inlineStr">
        <is>
          <t>最后操作人</t>
        </is>
      </c>
      <c r="D18" s="15" t="n"/>
      <c r="E18" s="15" t="n"/>
      <c r="F18" s="15" t="n"/>
      <c r="G18" s="15" t="n"/>
    </row>
    <row r="19">
      <c r="A19" s="15" t="inlineStr">
        <is>
          <t>create_time</t>
        </is>
      </c>
      <c r="B19" s="15" t="inlineStr">
        <is>
          <t>string</t>
        </is>
      </c>
      <c r="C19" s="15" t="inlineStr">
        <is>
          <t>创建时间</t>
        </is>
      </c>
      <c r="D19" s="15" t="n"/>
      <c r="E19" s="15" t="n"/>
      <c r="F19" s="15" t="n"/>
      <c r="G19" s="15" t="n"/>
    </row>
    <row r="20">
      <c r="A20" s="15" t="inlineStr">
        <is>
          <t>last_upd_time</t>
        </is>
      </c>
      <c r="B20" s="15" t="inlineStr">
        <is>
          <t>string</t>
        </is>
      </c>
      <c r="C20" s="15" t="inlineStr">
        <is>
          <t>最后修改时间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ods_provincal_urvey_data_f_before_20210910</t>
        </is>
      </c>
      <c r="C1" s="25" t="n"/>
      <c r="D1" s="15" t="n"/>
      <c r="E1" s="15" t="n"/>
      <c r="F1" s="15" t="n"/>
      <c r="G1" s="15" t="n"/>
      <c r="H1" s="16">
        <f>HYPERLINK("#'目录'!E62", "返回")</f>
        <v/>
      </c>
    </row>
    <row customHeight="1" ht="16.5" r="2" s="17">
      <c r="A2" s="23" t="inlineStr">
        <is>
          <t>模型描述</t>
        </is>
      </c>
      <c r="B2" s="24" t="inlineStr">
        <is>
          <t>省矛调事件数据--静态表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item_number</t>
        </is>
      </c>
      <c r="B4" s="15" t="inlineStr">
        <is>
          <t>string</t>
        </is>
      </c>
      <c r="C4" s="15" t="inlineStr">
        <is>
          <t>事项单号</t>
        </is>
      </c>
      <c r="D4" s="15" t="n"/>
      <c r="E4" s="15" t="n"/>
      <c r="F4" s="15" t="n"/>
      <c r="G4" s="15" t="n"/>
    </row>
    <row r="5">
      <c r="A5" s="15" t="inlineStr">
        <is>
          <t>item_state</t>
        </is>
      </c>
      <c r="B5" s="15" t="inlineStr">
        <is>
          <t>string</t>
        </is>
      </c>
      <c r="C5" s="15" t="inlineStr">
        <is>
          <t>事项状态</t>
        </is>
      </c>
      <c r="D5" s="15" t="n"/>
      <c r="E5" s="15" t="n"/>
      <c r="F5" s="15" t="n"/>
      <c r="G5" s="15" t="n"/>
    </row>
    <row r="6">
      <c r="A6" s="15" t="inlineStr">
        <is>
          <t>item_type</t>
        </is>
      </c>
      <c r="B6" s="15" t="inlineStr">
        <is>
          <t>string</t>
        </is>
      </c>
      <c r="C6" s="15" t="inlineStr">
        <is>
          <t>事项类型</t>
        </is>
      </c>
      <c r="D6" s="15" t="n"/>
      <c r="E6" s="15" t="n"/>
      <c r="F6" s="15" t="n"/>
      <c r="G6" s="15" t="n"/>
    </row>
    <row r="7">
      <c r="A7" s="15" t="inlineStr">
        <is>
          <t>litigant</t>
        </is>
      </c>
      <c r="B7" s="15" t="inlineStr">
        <is>
          <t>string</t>
        </is>
      </c>
      <c r="C7" s="15" t="inlineStr">
        <is>
          <t>当事人</t>
        </is>
      </c>
      <c r="D7" s="15" t="n"/>
      <c r="E7" s="15" t="n"/>
      <c r="F7" s="15" t="n"/>
      <c r="G7" s="15" t="n"/>
    </row>
    <row r="8">
      <c r="A8" s="15" t="inlineStr">
        <is>
          <t>agent</t>
        </is>
      </c>
      <c r="B8" s="15" t="inlineStr">
        <is>
          <t>string</t>
        </is>
      </c>
      <c r="C8" s="15" t="inlineStr">
        <is>
          <t>代理人</t>
        </is>
      </c>
      <c r="D8" s="15" t="n"/>
      <c r="E8" s="15" t="n"/>
      <c r="F8" s="15" t="n"/>
      <c r="G8" s="15" t="n"/>
    </row>
    <row r="9">
      <c r="A9" s="15" t="inlineStr">
        <is>
          <t>involved_num</t>
        </is>
      </c>
      <c r="B9" s="15" t="inlineStr">
        <is>
          <t>string</t>
        </is>
      </c>
      <c r="C9" s="15" t="inlineStr">
        <is>
          <t>涉及人数</t>
        </is>
      </c>
      <c r="D9" s="15" t="n"/>
      <c r="E9" s="15" t="n"/>
      <c r="F9" s="15" t="n"/>
      <c r="G9" s="15" t="n"/>
    </row>
    <row r="10">
      <c r="A10" s="15" t="inlineStr">
        <is>
          <t>event_source</t>
        </is>
      </c>
      <c r="B10" s="15" t="inlineStr">
        <is>
          <t>string</t>
        </is>
      </c>
      <c r="C10" s="15" t="inlineStr">
        <is>
          <t>事项来源</t>
        </is>
      </c>
      <c r="D10" s="15" t="n"/>
      <c r="E10" s="15" t="n"/>
      <c r="F10" s="15" t="n"/>
      <c r="G10" s="15" t="n"/>
    </row>
    <row r="11">
      <c r="A11" s="15" t="inlineStr">
        <is>
          <t>region</t>
        </is>
      </c>
      <c r="B11" s="15" t="inlineStr">
        <is>
          <t>string</t>
        </is>
      </c>
      <c r="C11" s="15" t="inlineStr">
        <is>
          <t>所属区域</t>
        </is>
      </c>
      <c r="D11" s="15" t="n"/>
      <c r="E11" s="15" t="n"/>
      <c r="F11" s="15" t="n"/>
      <c r="G11" s="15" t="n"/>
    </row>
    <row r="12">
      <c r="A12" s="15" t="inlineStr">
        <is>
          <t>brief_introduction</t>
        </is>
      </c>
      <c r="B12" s="15" t="inlineStr">
        <is>
          <t>string</t>
        </is>
      </c>
      <c r="C12" s="15" t="inlineStr">
        <is>
          <t>事项简述</t>
        </is>
      </c>
      <c r="D12" s="15" t="n"/>
      <c r="E12" s="15" t="n"/>
      <c r="F12" s="15" t="n"/>
      <c r="G12" s="15" t="n"/>
    </row>
    <row r="13">
      <c r="A13" s="15" t="inlineStr">
        <is>
          <t>occurrence_place</t>
        </is>
      </c>
      <c r="B13" s="15" t="inlineStr">
        <is>
          <t>string</t>
        </is>
      </c>
      <c r="C13" s="15" t="inlineStr">
        <is>
          <t>发生地点</t>
        </is>
      </c>
      <c r="D13" s="15" t="n"/>
      <c r="E13" s="15" t="n"/>
      <c r="F13" s="15" t="n"/>
      <c r="G13" s="15" t="n"/>
    </row>
    <row r="14">
      <c r="A14" s="15" t="inlineStr">
        <is>
          <t>occurrence_time</t>
        </is>
      </c>
      <c r="B14" s="15" t="inlineStr">
        <is>
          <t>string</t>
        </is>
      </c>
      <c r="C14" s="15" t="inlineStr">
        <is>
          <t>发生时间</t>
        </is>
      </c>
      <c r="D14" s="15" t="n"/>
      <c r="E14" s="15" t="n"/>
      <c r="F14" s="15" t="n"/>
      <c r="G14" s="15" t="n"/>
    </row>
    <row r="15">
      <c r="A15" s="15" t="inlineStr">
        <is>
          <t>closing_time</t>
        </is>
      </c>
      <c r="B15" s="15" t="inlineStr">
        <is>
          <t>string</t>
        </is>
      </c>
      <c r="C15" s="15" t="inlineStr">
        <is>
          <t>结案时间</t>
        </is>
      </c>
      <c r="D15" s="15" t="n"/>
      <c r="E15" s="15" t="n"/>
      <c r="F15" s="15" t="n"/>
      <c r="G15" s="15" t="n"/>
    </row>
    <row r="16">
      <c r="A16" s="15" t="inlineStr">
        <is>
          <t>filing_time</t>
        </is>
      </c>
      <c r="B16" s="15" t="inlineStr">
        <is>
          <t>string</t>
        </is>
      </c>
      <c r="C16" s="15" t="inlineStr">
        <is>
          <t>归档时间</t>
        </is>
      </c>
      <c r="D16" s="15" t="n"/>
      <c r="E16" s="15" t="n"/>
      <c r="F16" s="15" t="n"/>
      <c r="G16" s="15" t="n"/>
    </row>
    <row r="17">
      <c r="A17" s="15" t="inlineStr">
        <is>
          <t>input_time</t>
        </is>
      </c>
      <c r="B17" s="15" t="inlineStr">
        <is>
          <t>string</t>
        </is>
      </c>
      <c r="C17" s="15" t="inlineStr">
        <is>
          <t>录入时间</t>
        </is>
      </c>
      <c r="D17" s="15" t="n"/>
      <c r="E17" s="15" t="n"/>
      <c r="F17" s="15" t="n"/>
      <c r="G17" s="15" t="n"/>
    </row>
    <row r="18">
      <c r="A18" s="15" t="inlineStr">
        <is>
          <t>operator_last_people</t>
        </is>
      </c>
      <c r="B18" s="15" t="inlineStr">
        <is>
          <t>string</t>
        </is>
      </c>
      <c r="C18" s="15" t="inlineStr">
        <is>
          <t>最后操作人</t>
        </is>
      </c>
      <c r="D18" s="15" t="n"/>
      <c r="E18" s="15" t="n"/>
      <c r="F18" s="15" t="n"/>
      <c r="G18" s="15" t="n"/>
    </row>
    <row r="19">
      <c r="A19" s="15" t="inlineStr">
        <is>
          <t>create_time</t>
        </is>
      </c>
      <c r="B19" s="15" t="inlineStr">
        <is>
          <t>string</t>
        </is>
      </c>
      <c r="C19" s="15" t="inlineStr">
        <is>
          <t>创建时间</t>
        </is>
      </c>
      <c r="D19" s="15" t="n"/>
      <c r="E19" s="15" t="n"/>
      <c r="F19" s="15" t="n"/>
      <c r="G19" s="15" t="n"/>
    </row>
    <row r="20">
      <c r="A20" s="15" t="inlineStr">
        <is>
          <t>last_upd_time</t>
        </is>
      </c>
      <c r="B20" s="15" t="inlineStr">
        <is>
          <t>string</t>
        </is>
      </c>
      <c r="C20" s="15" t="inlineStr">
        <is>
          <t>最后修改时间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ods_province_people_society_dd_i</t>
        </is>
      </c>
      <c r="C1" s="25" t="n"/>
      <c r="D1" s="15" t="n"/>
      <c r="E1" s="15" t="n"/>
      <c r="F1" s="15" t="n"/>
      <c r="G1" s="15" t="n"/>
      <c r="H1" s="16">
        <f>HYPERLINK("#'目录'!E63", "返回")</f>
        <v/>
      </c>
    </row>
    <row customHeight="1" ht="16.5" r="2" s="17">
      <c r="A2" s="23" t="inlineStr">
        <is>
          <t>模型描述</t>
        </is>
      </c>
      <c r="B2" s="24" t="inlineStr">
        <is>
          <t>静态省人设一体化数据Excel表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bjzt</t>
        </is>
      </c>
      <c r="B5" s="15" t="inlineStr">
        <is>
          <t>string</t>
        </is>
      </c>
      <c r="C5" s="15" t="inlineStr">
        <is>
          <t>办件状态</t>
        </is>
      </c>
      <c r="D5" s="15" t="n"/>
      <c r="E5" s="15" t="n"/>
      <c r="F5" s="15" t="n"/>
      <c r="G5" s="15" t="n"/>
    </row>
    <row r="6">
      <c r="A6" s="15" t="inlineStr">
        <is>
          <t>dqhj</t>
        </is>
      </c>
      <c r="B6" s="15" t="inlineStr">
        <is>
          <t>string</t>
        </is>
      </c>
      <c r="C6" s="15" t="inlineStr">
        <is>
          <t>当前环节</t>
        </is>
      </c>
      <c r="D6" s="15" t="n"/>
      <c r="E6" s="15" t="n"/>
      <c r="F6" s="15" t="n"/>
      <c r="G6" s="15" t="n"/>
    </row>
    <row r="7">
      <c r="A7" s="15" t="inlineStr">
        <is>
          <t>dqblr</t>
        </is>
      </c>
      <c r="B7" s="15" t="inlineStr">
        <is>
          <t>string</t>
        </is>
      </c>
      <c r="C7" s="15" t="inlineStr">
        <is>
          <t>当前办理人</t>
        </is>
      </c>
      <c r="D7" s="15" t="n"/>
      <c r="E7" s="15" t="n"/>
      <c r="F7" s="15" t="n"/>
      <c r="G7" s="15" t="n"/>
    </row>
    <row r="8">
      <c r="A8" s="15" t="inlineStr">
        <is>
          <t>sqr</t>
        </is>
      </c>
      <c r="B8" s="15" t="inlineStr">
        <is>
          <t>string</t>
        </is>
      </c>
      <c r="C8" s="15" t="inlineStr">
        <is>
          <t>申请人</t>
        </is>
      </c>
      <c r="D8" s="15" t="n"/>
      <c r="E8" s="15" t="n"/>
      <c r="F8" s="15" t="n"/>
      <c r="G8" s="15" t="n"/>
    </row>
    <row r="9">
      <c r="A9" s="15" t="inlineStr">
        <is>
          <t>bsqr</t>
        </is>
      </c>
      <c r="B9" s="15" t="inlineStr">
        <is>
          <t>string</t>
        </is>
      </c>
      <c r="C9" s="15" t="inlineStr">
        <is>
          <t>被申请人</t>
        </is>
      </c>
      <c r="D9" s="15" t="n"/>
      <c r="E9" s="15" t="n"/>
      <c r="F9" s="15" t="n"/>
      <c r="G9" s="15" t="n"/>
    </row>
    <row r="10">
      <c r="A10" s="15" t="inlineStr">
        <is>
          <t>slsj</t>
        </is>
      </c>
      <c r="B10" s="15" t="inlineStr">
        <is>
          <t>string</t>
        </is>
      </c>
      <c r="C10" s="15" t="inlineStr">
        <is>
          <t>受理时间</t>
        </is>
      </c>
      <c r="D10" s="15" t="n"/>
      <c r="E10" s="15" t="n"/>
      <c r="F10" s="15" t="n"/>
      <c r="G10" s="15" t="n"/>
    </row>
    <row r="11">
      <c r="A11" s="15" t="inlineStr">
        <is>
          <t>lrsj</t>
        </is>
      </c>
      <c r="B11" s="15" t="inlineStr">
        <is>
          <t>string</t>
        </is>
      </c>
      <c r="C11" s="15" t="inlineStr">
        <is>
          <t>录入时间</t>
        </is>
      </c>
      <c r="D11" s="15" t="n"/>
      <c r="E11" s="15" t="n"/>
      <c r="F11" s="15" t="n"/>
      <c r="G11" s="15" t="n"/>
    </row>
    <row r="12">
      <c r="A12" s="15" t="inlineStr">
        <is>
          <t>aylx</t>
        </is>
      </c>
      <c r="B12" s="15" t="inlineStr">
        <is>
          <t>string</t>
        </is>
      </c>
      <c r="C12" s="15" t="inlineStr">
        <is>
          <t>案由类型</t>
        </is>
      </c>
      <c r="D12" s="15" t="n"/>
      <c r="E12" s="15" t="n"/>
      <c r="F12" s="15" t="n"/>
      <c r="G12" s="15" t="n"/>
    </row>
    <row r="13">
      <c r="A13" s="15" t="inlineStr">
        <is>
          <t>dq</t>
        </is>
      </c>
      <c r="B13" s="15" t="inlineStr">
        <is>
          <t>string</t>
        </is>
      </c>
      <c r="C13" s="15" t="inlineStr">
        <is>
          <t>地区</t>
        </is>
      </c>
      <c r="D13" s="15" t="n"/>
      <c r="E13" s="15" t="n"/>
      <c r="F13" s="15" t="n"/>
      <c r="G13" s="15" t="n"/>
    </row>
    <row r="14">
      <c r="A14" s="15" t="inlineStr">
        <is>
          <t>sjrs</t>
        </is>
      </c>
      <c r="B14" s="15" t="inlineStr">
        <is>
          <t>string</t>
        </is>
      </c>
      <c r="C14" s="15" t="inlineStr">
        <is>
          <t>涉及人数(人)</t>
        </is>
      </c>
      <c r="D14" s="15" t="n"/>
      <c r="E14" s="15" t="n"/>
      <c r="F14" s="15" t="n"/>
      <c r="G14" s="15" t="n"/>
    </row>
    <row r="15">
      <c r="A15" s="15" t="inlineStr">
        <is>
          <t>sjje</t>
        </is>
      </c>
      <c r="B15" s="15" t="inlineStr">
        <is>
          <t>decimal(10,2)</t>
        </is>
      </c>
      <c r="C15" s="15" t="inlineStr">
        <is>
          <t>涉及金额(元)</t>
        </is>
      </c>
      <c r="D15" s="15" t="n"/>
      <c r="E15" s="15" t="n"/>
      <c r="F15" s="15" t="n"/>
      <c r="G15" s="15" t="n"/>
    </row>
    <row r="16">
      <c r="A16" s="15" t="inlineStr">
        <is>
          <t>sygzr</t>
        </is>
      </c>
      <c r="B16" s="15" t="inlineStr">
        <is>
          <t>string</t>
        </is>
      </c>
      <c r="C16" s="15" t="inlineStr">
        <is>
          <t>剩余工作日/基期</t>
        </is>
      </c>
      <c r="D16" s="15" t="n"/>
      <c r="E16" s="15" t="n"/>
      <c r="F16" s="15" t="n"/>
      <c r="G16" s="15" t="n"/>
    </row>
    <row r="17">
      <c r="A17" s="15" t="inlineStr">
        <is>
          <t>jaczfs</t>
        </is>
      </c>
      <c r="B17" s="15" t="inlineStr">
        <is>
          <t>string</t>
        </is>
      </c>
      <c r="C17" s="15" t="inlineStr">
        <is>
          <t>结案处置方式</t>
        </is>
      </c>
      <c r="D17" s="15" t="n"/>
      <c r="E17" s="15" t="n"/>
      <c r="F17" s="15" t="n"/>
      <c r="G17" s="15" t="n"/>
    </row>
    <row r="18">
      <c r="A18" s="15" t="inlineStr">
        <is>
          <t>jglx</t>
        </is>
      </c>
      <c r="B18" s="15" t="inlineStr">
        <is>
          <t>string</t>
        </is>
      </c>
      <c r="C18" s="15" t="inlineStr">
        <is>
          <t>结果类型</t>
        </is>
      </c>
      <c r="D18" s="15" t="n"/>
      <c r="E18" s="15" t="n"/>
      <c r="F18" s="15" t="n"/>
      <c r="G18" s="15" t="n"/>
    </row>
    <row r="19">
      <c r="A19" s="15" t="inlineStr">
        <is>
          <t>jasj</t>
        </is>
      </c>
      <c r="B19" s="15" t="inlineStr">
        <is>
          <t>string</t>
        </is>
      </c>
      <c r="C19" s="15" t="inlineStr">
        <is>
          <t>结案时间</t>
        </is>
      </c>
      <c r="D19" s="15" t="n"/>
      <c r="E19" s="15" t="n"/>
      <c r="F19" s="15" t="n"/>
      <c r="G19" s="15" t="n"/>
    </row>
    <row r="20">
      <c r="A20" s="15" t="inlineStr">
        <is>
          <t>jbr</t>
        </is>
      </c>
      <c r="B20" s="15" t="inlineStr">
        <is>
          <t>string</t>
        </is>
      </c>
      <c r="C20" s="15" t="inlineStr">
        <is>
          <t>经办人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ods_province_people_society_dd_i_05_30</t>
        </is>
      </c>
      <c r="C1" s="25" t="n"/>
      <c r="D1" s="15" t="n"/>
      <c r="E1" s="15" t="n"/>
      <c r="F1" s="15" t="n"/>
      <c r="G1" s="15" t="n"/>
      <c r="H1" s="16">
        <f>HYPERLINK("#'目录'!E64", "返回")</f>
        <v/>
      </c>
    </row>
    <row customHeight="1" ht="16.5" r="2" s="17">
      <c r="A2" s="23" t="inlineStr">
        <is>
          <t>模型描述</t>
        </is>
      </c>
      <c r="B2" s="24" t="inlineStr">
        <is>
          <t>静态省人设一体化数据Excel表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bjzt</t>
        </is>
      </c>
      <c r="B5" s="15" t="inlineStr">
        <is>
          <t>string</t>
        </is>
      </c>
      <c r="C5" s="15" t="inlineStr">
        <is>
          <t>办件状态</t>
        </is>
      </c>
      <c r="D5" s="15" t="n"/>
      <c r="E5" s="15" t="n"/>
      <c r="F5" s="15" t="n"/>
      <c r="G5" s="15" t="n"/>
    </row>
    <row r="6">
      <c r="A6" s="15" t="inlineStr">
        <is>
          <t>dqhj</t>
        </is>
      </c>
      <c r="B6" s="15" t="inlineStr">
        <is>
          <t>string</t>
        </is>
      </c>
      <c r="C6" s="15" t="inlineStr">
        <is>
          <t>当前环节</t>
        </is>
      </c>
      <c r="D6" s="15" t="n"/>
      <c r="E6" s="15" t="n"/>
      <c r="F6" s="15" t="n"/>
      <c r="G6" s="15" t="n"/>
    </row>
    <row r="7">
      <c r="A7" s="15" t="inlineStr">
        <is>
          <t>dqblr</t>
        </is>
      </c>
      <c r="B7" s="15" t="inlineStr">
        <is>
          <t>string</t>
        </is>
      </c>
      <c r="C7" s="15" t="inlineStr">
        <is>
          <t>当前办理人</t>
        </is>
      </c>
      <c r="D7" s="15" t="n"/>
      <c r="E7" s="15" t="n"/>
      <c r="F7" s="15" t="n"/>
      <c r="G7" s="15" t="n"/>
    </row>
    <row r="8">
      <c r="A8" s="15" t="inlineStr">
        <is>
          <t>sqr</t>
        </is>
      </c>
      <c r="B8" s="15" t="inlineStr">
        <is>
          <t>string</t>
        </is>
      </c>
      <c r="C8" s="15" t="inlineStr">
        <is>
          <t>申请人</t>
        </is>
      </c>
      <c r="D8" s="15" t="n"/>
      <c r="E8" s="15" t="n"/>
      <c r="F8" s="15" t="n"/>
      <c r="G8" s="15" t="n"/>
    </row>
    <row r="9">
      <c r="A9" s="15" t="inlineStr">
        <is>
          <t>bsqr</t>
        </is>
      </c>
      <c r="B9" s="15" t="inlineStr">
        <is>
          <t>string</t>
        </is>
      </c>
      <c r="C9" s="15" t="inlineStr">
        <is>
          <t>被申请人</t>
        </is>
      </c>
      <c r="D9" s="15" t="n"/>
      <c r="E9" s="15" t="n"/>
      <c r="F9" s="15" t="n"/>
      <c r="G9" s="15" t="n"/>
    </row>
    <row r="10">
      <c r="A10" s="15" t="inlineStr">
        <is>
          <t>slsj</t>
        </is>
      </c>
      <c r="B10" s="15" t="inlineStr">
        <is>
          <t>string</t>
        </is>
      </c>
      <c r="C10" s="15" t="inlineStr">
        <is>
          <t>受理时间</t>
        </is>
      </c>
      <c r="D10" s="15" t="n"/>
      <c r="E10" s="15" t="n"/>
      <c r="F10" s="15" t="n"/>
      <c r="G10" s="15" t="n"/>
    </row>
    <row r="11">
      <c r="A11" s="15" t="inlineStr">
        <is>
          <t>lrsj</t>
        </is>
      </c>
      <c r="B11" s="15" t="inlineStr">
        <is>
          <t>string</t>
        </is>
      </c>
      <c r="C11" s="15" t="inlineStr">
        <is>
          <t>录入时间</t>
        </is>
      </c>
      <c r="D11" s="15" t="n"/>
      <c r="E11" s="15" t="n"/>
      <c r="F11" s="15" t="n"/>
      <c r="G11" s="15" t="n"/>
    </row>
    <row r="12">
      <c r="A12" s="15" t="inlineStr">
        <is>
          <t>aylx</t>
        </is>
      </c>
      <c r="B12" s="15" t="inlineStr">
        <is>
          <t>string</t>
        </is>
      </c>
      <c r="C12" s="15" t="inlineStr">
        <is>
          <t>案由类型</t>
        </is>
      </c>
      <c r="D12" s="15" t="n"/>
      <c r="E12" s="15" t="n"/>
      <c r="F12" s="15" t="n"/>
      <c r="G12" s="15" t="n"/>
    </row>
    <row r="13">
      <c r="A13" s="15" t="inlineStr">
        <is>
          <t>dq</t>
        </is>
      </c>
      <c r="B13" s="15" t="inlineStr">
        <is>
          <t>string</t>
        </is>
      </c>
      <c r="C13" s="15" t="inlineStr">
        <is>
          <t>地区</t>
        </is>
      </c>
      <c r="D13" s="15" t="n"/>
      <c r="E13" s="15" t="n"/>
      <c r="F13" s="15" t="n"/>
      <c r="G13" s="15" t="n"/>
    </row>
    <row r="14">
      <c r="A14" s="15" t="inlineStr">
        <is>
          <t>sjrs</t>
        </is>
      </c>
      <c r="B14" s="15" t="inlineStr">
        <is>
          <t>string</t>
        </is>
      </c>
      <c r="C14" s="15" t="inlineStr">
        <is>
          <t>涉及人数(人)</t>
        </is>
      </c>
      <c r="D14" s="15" t="n"/>
      <c r="E14" s="15" t="n"/>
      <c r="F14" s="15" t="n"/>
      <c r="G14" s="15" t="n"/>
    </row>
    <row r="15">
      <c r="A15" s="15" t="inlineStr">
        <is>
          <t>sjje</t>
        </is>
      </c>
      <c r="B15" s="15" t="inlineStr">
        <is>
          <t>decimal(10,2)</t>
        </is>
      </c>
      <c r="C15" s="15" t="inlineStr">
        <is>
          <t>涉及金额(元)</t>
        </is>
      </c>
      <c r="D15" s="15" t="n"/>
      <c r="E15" s="15" t="n"/>
      <c r="F15" s="15" t="n"/>
      <c r="G15" s="15" t="n"/>
    </row>
    <row r="16">
      <c r="A16" s="15" t="inlineStr">
        <is>
          <t>sygzr</t>
        </is>
      </c>
      <c r="B16" s="15" t="inlineStr">
        <is>
          <t>string</t>
        </is>
      </c>
      <c r="C16" s="15" t="inlineStr">
        <is>
          <t>剩余工作日/基期</t>
        </is>
      </c>
      <c r="D16" s="15" t="n"/>
      <c r="E16" s="15" t="n"/>
      <c r="F16" s="15" t="n"/>
      <c r="G16" s="15" t="n"/>
    </row>
    <row r="17">
      <c r="A17" s="15" t="inlineStr">
        <is>
          <t>jaczfs</t>
        </is>
      </c>
      <c r="B17" s="15" t="inlineStr">
        <is>
          <t>string</t>
        </is>
      </c>
      <c r="C17" s="15" t="inlineStr">
        <is>
          <t>结案处置方式</t>
        </is>
      </c>
      <c r="D17" s="15" t="n"/>
      <c r="E17" s="15" t="n"/>
      <c r="F17" s="15" t="n"/>
      <c r="G17" s="15" t="n"/>
    </row>
    <row r="18">
      <c r="A18" s="15" t="inlineStr">
        <is>
          <t>jglx</t>
        </is>
      </c>
      <c r="B18" s="15" t="inlineStr">
        <is>
          <t>string</t>
        </is>
      </c>
      <c r="C18" s="15" t="inlineStr">
        <is>
          <t>结果类型</t>
        </is>
      </c>
      <c r="D18" s="15" t="n"/>
      <c r="E18" s="15" t="n"/>
      <c r="F18" s="15" t="n"/>
      <c r="G18" s="15" t="n"/>
    </row>
    <row r="19">
      <c r="A19" s="15" t="inlineStr">
        <is>
          <t>jasj</t>
        </is>
      </c>
      <c r="B19" s="15" t="inlineStr">
        <is>
          <t>string</t>
        </is>
      </c>
      <c r="C19" s="15" t="inlineStr">
        <is>
          <t>结案时间</t>
        </is>
      </c>
      <c r="D19" s="15" t="n"/>
      <c r="E19" s="15" t="n"/>
      <c r="F19" s="15" t="n"/>
      <c r="G19" s="15" t="n"/>
    </row>
    <row r="20">
      <c r="A20" s="15" t="inlineStr">
        <is>
          <t>jbr</t>
        </is>
      </c>
      <c r="B20" s="15" t="inlineStr">
        <is>
          <t>string</t>
        </is>
      </c>
      <c r="C20" s="15" t="inlineStr">
        <is>
          <t>经办人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ods_province_people_society_dd_i_05_30_old</t>
        </is>
      </c>
      <c r="C1" s="25" t="n"/>
      <c r="D1" s="15" t="n"/>
      <c r="E1" s="15" t="n"/>
      <c r="F1" s="15" t="n"/>
      <c r="G1" s="15" t="n"/>
      <c r="H1" s="16">
        <f>HYPERLINK("#'目录'!E65",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bjzt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dqhj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dqblr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sqr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bsqr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slsj</t>
        </is>
      </c>
      <c r="B10" s="15" t="inlineStr">
        <is>
          <t>string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lrsj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aylx</t>
        </is>
      </c>
      <c r="B12" s="15" t="inlineStr">
        <is>
          <t>string</t>
        </is>
      </c>
      <c r="C12" s="15" t="n"/>
      <c r="D12" s="15" t="n"/>
      <c r="E12" s="15" t="n"/>
      <c r="F12" s="15" t="n"/>
      <c r="G12" s="15" t="n"/>
    </row>
    <row r="13">
      <c r="A13" s="15" t="inlineStr">
        <is>
          <t>dq</t>
        </is>
      </c>
      <c r="B13" s="15" t="inlineStr">
        <is>
          <t>string</t>
        </is>
      </c>
      <c r="C13" s="15" t="n"/>
      <c r="D13" s="15" t="n"/>
      <c r="E13" s="15" t="n"/>
      <c r="F13" s="15" t="n"/>
      <c r="G13" s="15" t="n"/>
    </row>
    <row r="14">
      <c r="A14" s="15" t="inlineStr">
        <is>
          <t>sjrs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sjje</t>
        </is>
      </c>
      <c r="B15" s="15" t="inlineStr">
        <is>
          <t>decimal(10,2)</t>
        </is>
      </c>
      <c r="C15" s="15" t="n"/>
      <c r="D15" s="15" t="n"/>
      <c r="E15" s="15" t="n"/>
      <c r="F15" s="15" t="n"/>
      <c r="G15" s="15" t="n"/>
    </row>
    <row r="16">
      <c r="A16" s="15" t="inlineStr">
        <is>
          <t>sygzr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jaczfs</t>
        </is>
      </c>
      <c r="B17" s="15" t="inlineStr">
        <is>
          <t>string</t>
        </is>
      </c>
      <c r="C17" s="15" t="n"/>
      <c r="D17" s="15" t="n"/>
      <c r="E17" s="15" t="n"/>
      <c r="F17" s="15" t="n"/>
      <c r="G17" s="15" t="n"/>
    </row>
    <row r="18">
      <c r="A18" s="15" t="inlineStr">
        <is>
          <t>jglx</t>
        </is>
      </c>
      <c r="B18" s="15" t="inlineStr">
        <is>
          <t>string</t>
        </is>
      </c>
      <c r="C18" s="15" t="n"/>
      <c r="D18" s="15" t="n"/>
      <c r="E18" s="15" t="n"/>
      <c r="F18" s="15" t="n"/>
      <c r="G18" s="15" t="n"/>
    </row>
    <row r="19">
      <c r="A19" s="15" t="inlineStr">
        <is>
          <t>jasj</t>
        </is>
      </c>
      <c r="B19" s="15" t="inlineStr">
        <is>
          <t>string</t>
        </is>
      </c>
      <c r="C19" s="15" t="n"/>
      <c r="D19" s="15" t="n"/>
      <c r="E19" s="15" t="n"/>
      <c r="F19" s="15" t="n"/>
      <c r="G19" s="15" t="n"/>
    </row>
    <row r="20">
      <c r="A20" s="15" t="inlineStr">
        <is>
          <t>jbr</t>
        </is>
      </c>
      <c r="B20" s="15" t="inlineStr">
        <is>
          <t>string</t>
        </is>
      </c>
      <c r="C20" s="15" t="n"/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ods_province_people_society_dd_i_add</t>
        </is>
      </c>
      <c r="C1" s="25" t="n"/>
      <c r="D1" s="15" t="n"/>
      <c r="E1" s="15" t="n"/>
      <c r="F1" s="15" t="n"/>
      <c r="G1" s="15" t="n"/>
      <c r="H1" s="16">
        <f>HYPERLINK("#'目录'!E66", "返回")</f>
        <v/>
      </c>
    </row>
    <row customHeight="1" ht="16.5" r="2" s="17">
      <c r="A2" s="23" t="inlineStr">
        <is>
          <t>模型描述</t>
        </is>
      </c>
      <c r="B2" s="24" t="inlineStr">
        <is>
          <t>静态省人设一体化数据Excel表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bjzt</t>
        </is>
      </c>
      <c r="B5" s="15" t="inlineStr">
        <is>
          <t>string</t>
        </is>
      </c>
      <c r="C5" s="15" t="inlineStr">
        <is>
          <t>办件状态</t>
        </is>
      </c>
      <c r="D5" s="15" t="n"/>
      <c r="E5" s="15" t="n"/>
      <c r="F5" s="15" t="n"/>
      <c r="G5" s="15" t="n"/>
    </row>
    <row r="6">
      <c r="A6" s="15" t="inlineStr">
        <is>
          <t>dqhj</t>
        </is>
      </c>
      <c r="B6" s="15" t="inlineStr">
        <is>
          <t>string</t>
        </is>
      </c>
      <c r="C6" s="15" t="inlineStr">
        <is>
          <t>当前环节</t>
        </is>
      </c>
      <c r="D6" s="15" t="n"/>
      <c r="E6" s="15" t="n"/>
      <c r="F6" s="15" t="n"/>
      <c r="G6" s="15" t="n"/>
    </row>
    <row r="7">
      <c r="A7" s="15" t="inlineStr">
        <is>
          <t>dqblr</t>
        </is>
      </c>
      <c r="B7" s="15" t="inlineStr">
        <is>
          <t>string</t>
        </is>
      </c>
      <c r="C7" s="15" t="inlineStr">
        <is>
          <t>当前办理人</t>
        </is>
      </c>
      <c r="D7" s="15" t="n"/>
      <c r="E7" s="15" t="n"/>
      <c r="F7" s="15" t="n"/>
      <c r="G7" s="15" t="n"/>
    </row>
    <row r="8">
      <c r="A8" s="15" t="inlineStr">
        <is>
          <t>sqr</t>
        </is>
      </c>
      <c r="B8" s="15" t="inlineStr">
        <is>
          <t>string</t>
        </is>
      </c>
      <c r="C8" s="15" t="inlineStr">
        <is>
          <t>申请人</t>
        </is>
      </c>
      <c r="D8" s="15" t="n"/>
      <c r="E8" s="15" t="n"/>
      <c r="F8" s="15" t="n"/>
      <c r="G8" s="15" t="n"/>
    </row>
    <row r="9">
      <c r="A9" s="15" t="inlineStr">
        <is>
          <t>bsqr</t>
        </is>
      </c>
      <c r="B9" s="15" t="inlineStr">
        <is>
          <t>string</t>
        </is>
      </c>
      <c r="C9" s="15" t="inlineStr">
        <is>
          <t>被申请人</t>
        </is>
      </c>
      <c r="D9" s="15" t="n"/>
      <c r="E9" s="15" t="n"/>
      <c r="F9" s="15" t="n"/>
      <c r="G9" s="15" t="n"/>
    </row>
    <row r="10">
      <c r="A10" s="15" t="inlineStr">
        <is>
          <t>slsj</t>
        </is>
      </c>
      <c r="B10" s="15" t="inlineStr">
        <is>
          <t>string</t>
        </is>
      </c>
      <c r="C10" s="15" t="inlineStr">
        <is>
          <t>受理时间</t>
        </is>
      </c>
      <c r="D10" s="15" t="n"/>
      <c r="E10" s="15" t="n"/>
      <c r="F10" s="15" t="n"/>
      <c r="G10" s="15" t="n"/>
    </row>
    <row r="11">
      <c r="A11" s="15" t="inlineStr">
        <is>
          <t>lrsj</t>
        </is>
      </c>
      <c r="B11" s="15" t="inlineStr">
        <is>
          <t>string</t>
        </is>
      </c>
      <c r="C11" s="15" t="inlineStr">
        <is>
          <t>录入时间</t>
        </is>
      </c>
      <c r="D11" s="15" t="n"/>
      <c r="E11" s="15" t="n"/>
      <c r="F11" s="15" t="n"/>
      <c r="G11" s="15" t="n"/>
    </row>
    <row r="12">
      <c r="A12" s="15" t="inlineStr">
        <is>
          <t>aylx</t>
        </is>
      </c>
      <c r="B12" s="15" t="inlineStr">
        <is>
          <t>string</t>
        </is>
      </c>
      <c r="C12" s="15" t="inlineStr">
        <is>
          <t>案由类型</t>
        </is>
      </c>
      <c r="D12" s="15" t="n"/>
      <c r="E12" s="15" t="n"/>
      <c r="F12" s="15" t="n"/>
      <c r="G12" s="15" t="n"/>
    </row>
    <row r="13">
      <c r="A13" s="15" t="inlineStr">
        <is>
          <t>dq</t>
        </is>
      </c>
      <c r="B13" s="15" t="inlineStr">
        <is>
          <t>string</t>
        </is>
      </c>
      <c r="C13" s="15" t="inlineStr">
        <is>
          <t>地区</t>
        </is>
      </c>
      <c r="D13" s="15" t="n"/>
      <c r="E13" s="15" t="n"/>
      <c r="F13" s="15" t="n"/>
      <c r="G13" s="15" t="n"/>
    </row>
    <row r="14">
      <c r="A14" s="15" t="inlineStr">
        <is>
          <t>sjrs</t>
        </is>
      </c>
      <c r="B14" s="15" t="inlineStr">
        <is>
          <t>string</t>
        </is>
      </c>
      <c r="C14" s="15" t="inlineStr">
        <is>
          <t>涉及人数(人)</t>
        </is>
      </c>
      <c r="D14" s="15" t="n"/>
      <c r="E14" s="15" t="n"/>
      <c r="F14" s="15" t="n"/>
      <c r="G14" s="15" t="n"/>
    </row>
    <row r="15">
      <c r="A15" s="15" t="inlineStr">
        <is>
          <t>sjje</t>
        </is>
      </c>
      <c r="B15" s="15" t="inlineStr">
        <is>
          <t>decimal(10,2)</t>
        </is>
      </c>
      <c r="C15" s="15" t="inlineStr">
        <is>
          <t>涉及金额(元)</t>
        </is>
      </c>
      <c r="D15" s="15" t="n"/>
      <c r="E15" s="15" t="n"/>
      <c r="F15" s="15" t="n"/>
      <c r="G15" s="15" t="n"/>
    </row>
    <row r="16">
      <c r="A16" s="15" t="inlineStr">
        <is>
          <t>sygzr</t>
        </is>
      </c>
      <c r="B16" s="15" t="inlineStr">
        <is>
          <t>string</t>
        </is>
      </c>
      <c r="C16" s="15" t="inlineStr">
        <is>
          <t>剩余工作日/基期</t>
        </is>
      </c>
      <c r="D16" s="15" t="n"/>
      <c r="E16" s="15" t="n"/>
      <c r="F16" s="15" t="n"/>
      <c r="G16" s="15" t="n"/>
    </row>
    <row r="17">
      <c r="A17" s="15" t="inlineStr">
        <is>
          <t>jaczfs</t>
        </is>
      </c>
      <c r="B17" s="15" t="inlineStr">
        <is>
          <t>string</t>
        </is>
      </c>
      <c r="C17" s="15" t="inlineStr">
        <is>
          <t>结案处置方式</t>
        </is>
      </c>
      <c r="D17" s="15" t="n"/>
      <c r="E17" s="15" t="n"/>
      <c r="F17" s="15" t="n"/>
      <c r="G17" s="15" t="n"/>
    </row>
    <row r="18">
      <c r="A18" s="15" t="inlineStr">
        <is>
          <t>jglx</t>
        </is>
      </c>
      <c r="B18" s="15" t="inlineStr">
        <is>
          <t>string</t>
        </is>
      </c>
      <c r="C18" s="15" t="inlineStr">
        <is>
          <t>结果类型</t>
        </is>
      </c>
      <c r="D18" s="15" t="n"/>
      <c r="E18" s="15" t="n"/>
      <c r="F18" s="15" t="n"/>
      <c r="G18" s="15" t="n"/>
    </row>
    <row r="19">
      <c r="A19" s="15" t="inlineStr">
        <is>
          <t>jasj</t>
        </is>
      </c>
      <c r="B19" s="15" t="inlineStr">
        <is>
          <t>string</t>
        </is>
      </c>
      <c r="C19" s="15" t="inlineStr">
        <is>
          <t>结案时间</t>
        </is>
      </c>
      <c r="D19" s="15" t="n"/>
      <c r="E19" s="15" t="n"/>
      <c r="F19" s="15" t="n"/>
      <c r="G19" s="15" t="n"/>
    </row>
    <row r="20">
      <c r="A20" s="15" t="inlineStr">
        <is>
          <t>jbr</t>
        </is>
      </c>
      <c r="B20" s="15" t="inlineStr">
        <is>
          <t>string</t>
        </is>
      </c>
      <c r="C20" s="15" t="inlineStr">
        <is>
          <t>经办人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ods_province_people_society_dd_i_last_add</t>
        </is>
      </c>
      <c r="C1" s="25" t="n"/>
      <c r="D1" s="15" t="n"/>
      <c r="E1" s="15" t="n"/>
      <c r="F1" s="15" t="n"/>
      <c r="G1" s="15" t="n"/>
      <c r="H1" s="16">
        <f>HYPERLINK("#'目录'!E67", "返回")</f>
        <v/>
      </c>
    </row>
    <row customHeight="1" ht="16.5" r="2" s="17">
      <c r="A2" s="23" t="inlineStr">
        <is>
          <t>模型描述</t>
        </is>
      </c>
      <c r="B2" s="24" t="inlineStr">
        <is>
          <t>静态省人设一体化数据Excel表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bjzt</t>
        </is>
      </c>
      <c r="B5" s="15" t="inlineStr">
        <is>
          <t>string</t>
        </is>
      </c>
      <c r="C5" s="15" t="inlineStr">
        <is>
          <t>办件状态</t>
        </is>
      </c>
      <c r="D5" s="15" t="n"/>
      <c r="E5" s="15" t="n"/>
      <c r="F5" s="15" t="n"/>
      <c r="G5" s="15" t="n"/>
    </row>
    <row r="6">
      <c r="A6" s="15" t="inlineStr">
        <is>
          <t>dqhj</t>
        </is>
      </c>
      <c r="B6" s="15" t="inlineStr">
        <is>
          <t>string</t>
        </is>
      </c>
      <c r="C6" s="15" t="inlineStr">
        <is>
          <t>当前环节</t>
        </is>
      </c>
      <c r="D6" s="15" t="n"/>
      <c r="E6" s="15" t="n"/>
      <c r="F6" s="15" t="n"/>
      <c r="G6" s="15" t="n"/>
    </row>
    <row r="7">
      <c r="A7" s="15" t="inlineStr">
        <is>
          <t>dqblr</t>
        </is>
      </c>
      <c r="B7" s="15" t="inlineStr">
        <is>
          <t>string</t>
        </is>
      </c>
      <c r="C7" s="15" t="inlineStr">
        <is>
          <t>当前办理人</t>
        </is>
      </c>
      <c r="D7" s="15" t="n"/>
      <c r="E7" s="15" t="n"/>
      <c r="F7" s="15" t="n"/>
      <c r="G7" s="15" t="n"/>
    </row>
    <row r="8">
      <c r="A8" s="15" t="inlineStr">
        <is>
          <t>sqr</t>
        </is>
      </c>
      <c r="B8" s="15" t="inlineStr">
        <is>
          <t>string</t>
        </is>
      </c>
      <c r="C8" s="15" t="inlineStr">
        <is>
          <t>申请人</t>
        </is>
      </c>
      <c r="D8" s="15" t="n"/>
      <c r="E8" s="15" t="n"/>
      <c r="F8" s="15" t="n"/>
      <c r="G8" s="15" t="n"/>
    </row>
    <row r="9">
      <c r="A9" s="15" t="inlineStr">
        <is>
          <t>bsqr</t>
        </is>
      </c>
      <c r="B9" s="15" t="inlineStr">
        <is>
          <t>string</t>
        </is>
      </c>
      <c r="C9" s="15" t="inlineStr">
        <is>
          <t>被申请人</t>
        </is>
      </c>
      <c r="D9" s="15" t="n"/>
      <c r="E9" s="15" t="n"/>
      <c r="F9" s="15" t="n"/>
      <c r="G9" s="15" t="n"/>
    </row>
    <row r="10">
      <c r="A10" s="15" t="inlineStr">
        <is>
          <t>slsj</t>
        </is>
      </c>
      <c r="B10" s="15" t="inlineStr">
        <is>
          <t>string</t>
        </is>
      </c>
      <c r="C10" s="15" t="inlineStr">
        <is>
          <t>受理时间</t>
        </is>
      </c>
      <c r="D10" s="15" t="n"/>
      <c r="E10" s="15" t="n"/>
      <c r="F10" s="15" t="n"/>
      <c r="G10" s="15" t="n"/>
    </row>
    <row r="11">
      <c r="A11" s="15" t="inlineStr">
        <is>
          <t>lrsj</t>
        </is>
      </c>
      <c r="B11" s="15" t="inlineStr">
        <is>
          <t>string</t>
        </is>
      </c>
      <c r="C11" s="15" t="inlineStr">
        <is>
          <t>录入时间</t>
        </is>
      </c>
      <c r="D11" s="15" t="n"/>
      <c r="E11" s="15" t="n"/>
      <c r="F11" s="15" t="n"/>
      <c r="G11" s="15" t="n"/>
    </row>
    <row r="12">
      <c r="A12" s="15" t="inlineStr">
        <is>
          <t>aylx</t>
        </is>
      </c>
      <c r="B12" s="15" t="inlineStr">
        <is>
          <t>string</t>
        </is>
      </c>
      <c r="C12" s="15" t="inlineStr">
        <is>
          <t>案由类型</t>
        </is>
      </c>
      <c r="D12" s="15" t="n"/>
      <c r="E12" s="15" t="n"/>
      <c r="F12" s="15" t="n"/>
      <c r="G12" s="15" t="n"/>
    </row>
    <row r="13">
      <c r="A13" s="15" t="inlineStr">
        <is>
          <t>dq</t>
        </is>
      </c>
      <c r="B13" s="15" t="inlineStr">
        <is>
          <t>string</t>
        </is>
      </c>
      <c r="C13" s="15" t="inlineStr">
        <is>
          <t>地区</t>
        </is>
      </c>
      <c r="D13" s="15" t="n"/>
      <c r="E13" s="15" t="n"/>
      <c r="F13" s="15" t="n"/>
      <c r="G13" s="15" t="n"/>
    </row>
    <row r="14">
      <c r="A14" s="15" t="inlineStr">
        <is>
          <t>sjrs</t>
        </is>
      </c>
      <c r="B14" s="15" t="inlineStr">
        <is>
          <t>string</t>
        </is>
      </c>
      <c r="C14" s="15" t="inlineStr">
        <is>
          <t>涉及人数(人)</t>
        </is>
      </c>
      <c r="D14" s="15" t="n"/>
      <c r="E14" s="15" t="n"/>
      <c r="F14" s="15" t="n"/>
      <c r="G14" s="15" t="n"/>
    </row>
    <row r="15">
      <c r="A15" s="15" t="inlineStr">
        <is>
          <t>sjje</t>
        </is>
      </c>
      <c r="B15" s="15" t="inlineStr">
        <is>
          <t>decimal(10,2)</t>
        </is>
      </c>
      <c r="C15" s="15" t="inlineStr">
        <is>
          <t>涉及金额(元)</t>
        </is>
      </c>
      <c r="D15" s="15" t="n"/>
      <c r="E15" s="15" t="n"/>
      <c r="F15" s="15" t="n"/>
      <c r="G15" s="15" t="n"/>
    </row>
    <row r="16">
      <c r="A16" s="15" t="inlineStr">
        <is>
          <t>sygzr</t>
        </is>
      </c>
      <c r="B16" s="15" t="inlineStr">
        <is>
          <t>string</t>
        </is>
      </c>
      <c r="C16" s="15" t="inlineStr">
        <is>
          <t>剩余工作日/基期</t>
        </is>
      </c>
      <c r="D16" s="15" t="n"/>
      <c r="E16" s="15" t="n"/>
      <c r="F16" s="15" t="n"/>
      <c r="G16" s="15" t="n"/>
    </row>
    <row r="17">
      <c r="A17" s="15" t="inlineStr">
        <is>
          <t>jaczfs</t>
        </is>
      </c>
      <c r="B17" s="15" t="inlineStr">
        <is>
          <t>string</t>
        </is>
      </c>
      <c r="C17" s="15" t="inlineStr">
        <is>
          <t>结案处置方式</t>
        </is>
      </c>
      <c r="D17" s="15" t="n"/>
      <c r="E17" s="15" t="n"/>
      <c r="F17" s="15" t="n"/>
      <c r="G17" s="15" t="n"/>
    </row>
    <row r="18">
      <c r="A18" s="15" t="inlineStr">
        <is>
          <t>jglx</t>
        </is>
      </c>
      <c r="B18" s="15" t="inlineStr">
        <is>
          <t>string</t>
        </is>
      </c>
      <c r="C18" s="15" t="inlineStr">
        <is>
          <t>结果类型</t>
        </is>
      </c>
      <c r="D18" s="15" t="n"/>
      <c r="E18" s="15" t="n"/>
      <c r="F18" s="15" t="n"/>
      <c r="G18" s="15" t="n"/>
    </row>
    <row r="19">
      <c r="A19" s="15" t="inlineStr">
        <is>
          <t>jasj</t>
        </is>
      </c>
      <c r="B19" s="15" t="inlineStr">
        <is>
          <t>string</t>
        </is>
      </c>
      <c r="C19" s="15" t="inlineStr">
        <is>
          <t>结案时间</t>
        </is>
      </c>
      <c r="D19" s="15" t="n"/>
      <c r="E19" s="15" t="n"/>
      <c r="F19" s="15" t="n"/>
      <c r="G19" s="15" t="n"/>
    </row>
    <row r="20">
      <c r="A20" s="15" t="inlineStr">
        <is>
          <t>jbr</t>
        </is>
      </c>
      <c r="B20" s="15" t="inlineStr">
        <is>
          <t>string</t>
        </is>
      </c>
      <c r="C20" s="15" t="inlineStr">
        <is>
          <t>经办人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ods_province_people_society_dd_i_old</t>
        </is>
      </c>
      <c r="C1" s="25" t="n"/>
      <c r="D1" s="15" t="n"/>
      <c r="E1" s="15" t="n"/>
      <c r="F1" s="15" t="n"/>
      <c r="G1" s="15" t="n"/>
      <c r="H1" s="16">
        <f>HYPERLINK("#'目录'!E68", "返回")</f>
        <v/>
      </c>
    </row>
    <row customHeight="1" ht="16.5" r="2" s="17">
      <c r="A2" s="23" t="inlineStr">
        <is>
          <t>模型描述</t>
        </is>
      </c>
      <c r="B2" s="24" t="inlineStr">
        <is>
          <t>静态省人设一体化数据Excel表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bjzt</t>
        </is>
      </c>
      <c r="B5" s="15" t="inlineStr">
        <is>
          <t>string</t>
        </is>
      </c>
      <c r="C5" s="15" t="inlineStr">
        <is>
          <t>办件状态</t>
        </is>
      </c>
      <c r="D5" s="15" t="n"/>
      <c r="E5" s="15" t="n"/>
      <c r="F5" s="15" t="n"/>
      <c r="G5" s="15" t="n"/>
    </row>
    <row r="6">
      <c r="A6" s="15" t="inlineStr">
        <is>
          <t>dqhj</t>
        </is>
      </c>
      <c r="B6" s="15" t="inlineStr">
        <is>
          <t>string</t>
        </is>
      </c>
      <c r="C6" s="15" t="inlineStr">
        <is>
          <t>当前环节</t>
        </is>
      </c>
      <c r="D6" s="15" t="n"/>
      <c r="E6" s="15" t="n"/>
      <c r="F6" s="15" t="n"/>
      <c r="G6" s="15" t="n"/>
    </row>
    <row r="7">
      <c r="A7" s="15" t="inlineStr">
        <is>
          <t>dqblr</t>
        </is>
      </c>
      <c r="B7" s="15" t="inlineStr">
        <is>
          <t>string</t>
        </is>
      </c>
      <c r="C7" s="15" t="inlineStr">
        <is>
          <t>当前办理人</t>
        </is>
      </c>
      <c r="D7" s="15" t="n"/>
      <c r="E7" s="15" t="n"/>
      <c r="F7" s="15" t="n"/>
      <c r="G7" s="15" t="n"/>
    </row>
    <row r="8">
      <c r="A8" s="15" t="inlineStr">
        <is>
          <t>sqr</t>
        </is>
      </c>
      <c r="B8" s="15" t="inlineStr">
        <is>
          <t>string</t>
        </is>
      </c>
      <c r="C8" s="15" t="inlineStr">
        <is>
          <t>申请人</t>
        </is>
      </c>
      <c r="D8" s="15" t="n"/>
      <c r="E8" s="15" t="n"/>
      <c r="F8" s="15" t="n"/>
      <c r="G8" s="15" t="n"/>
    </row>
    <row r="9">
      <c r="A9" s="15" t="inlineStr">
        <is>
          <t>bsqr</t>
        </is>
      </c>
      <c r="B9" s="15" t="inlineStr">
        <is>
          <t>string</t>
        </is>
      </c>
      <c r="C9" s="15" t="inlineStr">
        <is>
          <t>被申请人</t>
        </is>
      </c>
      <c r="D9" s="15" t="n"/>
      <c r="E9" s="15" t="n"/>
      <c r="F9" s="15" t="n"/>
      <c r="G9" s="15" t="n"/>
    </row>
    <row r="10">
      <c r="A10" s="15" t="inlineStr">
        <is>
          <t>slsj</t>
        </is>
      </c>
      <c r="B10" s="15" t="inlineStr">
        <is>
          <t>string</t>
        </is>
      </c>
      <c r="C10" s="15" t="inlineStr">
        <is>
          <t>受理时间</t>
        </is>
      </c>
      <c r="D10" s="15" t="n"/>
      <c r="E10" s="15" t="n"/>
      <c r="F10" s="15" t="n"/>
      <c r="G10" s="15" t="n"/>
    </row>
    <row r="11">
      <c r="A11" s="15" t="inlineStr">
        <is>
          <t>lrsj</t>
        </is>
      </c>
      <c r="B11" s="15" t="inlineStr">
        <is>
          <t>string</t>
        </is>
      </c>
      <c r="C11" s="15" t="inlineStr">
        <is>
          <t>录入时间</t>
        </is>
      </c>
      <c r="D11" s="15" t="n"/>
      <c r="E11" s="15" t="n"/>
      <c r="F11" s="15" t="n"/>
      <c r="G11" s="15" t="n"/>
    </row>
    <row r="12">
      <c r="A12" s="15" t="inlineStr">
        <is>
          <t>aylx</t>
        </is>
      </c>
      <c r="B12" s="15" t="inlineStr">
        <is>
          <t>string</t>
        </is>
      </c>
      <c r="C12" s="15" t="inlineStr">
        <is>
          <t>案由类型</t>
        </is>
      </c>
      <c r="D12" s="15" t="n"/>
      <c r="E12" s="15" t="n"/>
      <c r="F12" s="15" t="n"/>
      <c r="G12" s="15" t="n"/>
    </row>
    <row r="13">
      <c r="A13" s="15" t="inlineStr">
        <is>
          <t>dq</t>
        </is>
      </c>
      <c r="B13" s="15" t="inlineStr">
        <is>
          <t>string</t>
        </is>
      </c>
      <c r="C13" s="15" t="inlineStr">
        <is>
          <t>地区</t>
        </is>
      </c>
      <c r="D13" s="15" t="n"/>
      <c r="E13" s="15" t="n"/>
      <c r="F13" s="15" t="n"/>
      <c r="G13" s="15" t="n"/>
    </row>
    <row r="14">
      <c r="A14" s="15" t="inlineStr">
        <is>
          <t>sjrs</t>
        </is>
      </c>
      <c r="B14" s="15" t="inlineStr">
        <is>
          <t>string</t>
        </is>
      </c>
      <c r="C14" s="15" t="inlineStr">
        <is>
          <t>涉及人数(人)</t>
        </is>
      </c>
      <c r="D14" s="15" t="n"/>
      <c r="E14" s="15" t="n"/>
      <c r="F14" s="15" t="n"/>
      <c r="G14" s="15" t="n"/>
    </row>
    <row r="15">
      <c r="A15" s="15" t="inlineStr">
        <is>
          <t>sjje</t>
        </is>
      </c>
      <c r="B15" s="15" t="inlineStr">
        <is>
          <t>decimal(10,2)</t>
        </is>
      </c>
      <c r="C15" s="15" t="inlineStr">
        <is>
          <t>涉及金额(元)</t>
        </is>
      </c>
      <c r="D15" s="15" t="n"/>
      <c r="E15" s="15" t="n"/>
      <c r="F15" s="15" t="n"/>
      <c r="G15" s="15" t="n"/>
    </row>
    <row r="16">
      <c r="A16" s="15" t="inlineStr">
        <is>
          <t>sygzr</t>
        </is>
      </c>
      <c r="B16" s="15" t="inlineStr">
        <is>
          <t>string</t>
        </is>
      </c>
      <c r="C16" s="15" t="inlineStr">
        <is>
          <t>剩余工作日/基期</t>
        </is>
      </c>
      <c r="D16" s="15" t="n"/>
      <c r="E16" s="15" t="n"/>
      <c r="F16" s="15" t="n"/>
      <c r="G16" s="15" t="n"/>
    </row>
    <row r="17">
      <c r="A17" s="15" t="inlineStr">
        <is>
          <t>jaczfs</t>
        </is>
      </c>
      <c r="B17" s="15" t="inlineStr">
        <is>
          <t>string</t>
        </is>
      </c>
      <c r="C17" s="15" t="inlineStr">
        <is>
          <t>结案处置方式</t>
        </is>
      </c>
      <c r="D17" s="15" t="n"/>
      <c r="E17" s="15" t="n"/>
      <c r="F17" s="15" t="n"/>
      <c r="G17" s="15" t="n"/>
    </row>
    <row r="18">
      <c r="A18" s="15" t="inlineStr">
        <is>
          <t>jglx</t>
        </is>
      </c>
      <c r="B18" s="15" t="inlineStr">
        <is>
          <t>string</t>
        </is>
      </c>
      <c r="C18" s="15" t="inlineStr">
        <is>
          <t>结果类型</t>
        </is>
      </c>
      <c r="D18" s="15" t="n"/>
      <c r="E18" s="15" t="n"/>
      <c r="F18" s="15" t="n"/>
      <c r="G18" s="15" t="n"/>
    </row>
    <row r="19">
      <c r="A19" s="15" t="inlineStr">
        <is>
          <t>jasj</t>
        </is>
      </c>
      <c r="B19" s="15" t="inlineStr">
        <is>
          <t>string</t>
        </is>
      </c>
      <c r="C19" s="15" t="inlineStr">
        <is>
          <t>结案时间</t>
        </is>
      </c>
      <c r="D19" s="15" t="n"/>
      <c r="E19" s="15" t="n"/>
      <c r="F19" s="15" t="n"/>
      <c r="G19" s="15" t="n"/>
    </row>
    <row r="20">
      <c r="A20" s="15" t="inlineStr">
        <is>
          <t>jbr</t>
        </is>
      </c>
      <c r="B20" s="15" t="inlineStr">
        <is>
          <t>string</t>
        </is>
      </c>
      <c r="C20" s="15" t="inlineStr">
        <is>
          <t>经办人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ods_dsc_da012_items_type_valid_old_jh_yiw_dd_f</t>
        </is>
      </c>
      <c r="C1" s="25" t="n"/>
      <c r="D1" s="15" t="n"/>
      <c r="E1" s="15" t="n"/>
      <c r="F1" s="15" t="n"/>
      <c r="G1" s="15" t="n"/>
      <c r="H1" s="16">
        <f>HYPERLINK("#'目录'!E6", "返回")</f>
        <v/>
      </c>
    </row>
    <row customHeight="1" ht="16.5" r="2" s="17">
      <c r="A2" s="23" t="inlineStr">
        <is>
          <t>模型描述</t>
        </is>
      </c>
      <c r="B2" s="24" t="inlineStr">
        <is>
          <t>省矛调-事项分类信息(省矛调)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org_id</t>
        </is>
      </c>
      <c r="B5" s="15" t="inlineStr">
        <is>
          <t>string</t>
        </is>
      </c>
      <c r="C5" s="15" t="inlineStr">
        <is>
          <t>组织ID</t>
        </is>
      </c>
      <c r="D5" s="15" t="n"/>
      <c r="E5" s="15" t="n"/>
      <c r="F5" s="15" t="n"/>
      <c r="G5" s="15" t="n"/>
    </row>
    <row r="6">
      <c r="A6" s="15" t="inlineStr">
        <is>
          <t>org_code</t>
        </is>
      </c>
      <c r="B6" s="15" t="inlineStr">
        <is>
          <t>string</t>
        </is>
      </c>
      <c r="C6" s="15" t="inlineStr">
        <is>
          <t>组织编码</t>
        </is>
      </c>
      <c r="D6" s="15" t="n"/>
      <c r="E6" s="15" t="n"/>
      <c r="F6" s="15" t="n"/>
      <c r="G6" s="15" t="n"/>
    </row>
    <row r="7">
      <c r="A7" s="15" t="inlineStr">
        <is>
          <t>is_deleted</t>
        </is>
      </c>
      <c r="B7" s="15" t="inlineStr">
        <is>
          <t>string</t>
        </is>
      </c>
      <c r="C7" s="15" t="inlineStr">
        <is>
          <t>是否删除</t>
        </is>
      </c>
      <c r="D7" s="15" t="n"/>
      <c r="E7" s="15" t="n"/>
      <c r="F7" s="15" t="n"/>
      <c r="G7" s="15" t="n"/>
    </row>
    <row r="8">
      <c r="A8" s="15" t="inlineStr">
        <is>
          <t>name</t>
        </is>
      </c>
      <c r="B8" s="15" t="inlineStr">
        <is>
          <t>string</t>
        </is>
      </c>
      <c r="C8" s="15" t="inlineStr">
        <is>
          <t>事项名称</t>
        </is>
      </c>
      <c r="D8" s="15" t="n"/>
      <c r="E8" s="15" t="n"/>
      <c r="F8" s="15" t="n"/>
      <c r="G8" s="15" t="n"/>
    </row>
    <row r="9">
      <c r="A9" s="15" t="inlineStr">
        <is>
          <t>window_name</t>
        </is>
      </c>
      <c r="B9" s="15" t="inlineStr">
        <is>
          <t>string</t>
        </is>
      </c>
      <c r="C9" s="15" t="inlineStr">
        <is>
          <t>所属窗口名称</t>
        </is>
      </c>
      <c r="D9" s="15" t="n"/>
      <c r="E9" s="15" t="n"/>
      <c r="F9" s="15" t="n"/>
      <c r="G9" s="15" t="n"/>
    </row>
    <row r="10">
      <c r="A10" s="15" t="inlineStr">
        <is>
          <t>window_id</t>
        </is>
      </c>
      <c r="B10" s="15" t="inlineStr">
        <is>
          <t>string</t>
        </is>
      </c>
      <c r="C10" s="15" t="inlineStr">
        <is>
          <t>属于窗口的id</t>
        </is>
      </c>
      <c r="D10" s="15" t="n"/>
      <c r="E10" s="15" t="n"/>
      <c r="F10" s="15" t="n"/>
      <c r="G10" s="15" t="n"/>
    </row>
    <row r="11">
      <c r="A11" s="15" t="inlineStr">
        <is>
          <t>state</t>
        </is>
      </c>
      <c r="B11" s="15" t="inlineStr">
        <is>
          <t>string</t>
        </is>
      </c>
      <c r="C11" s="15" t="inlineStr">
        <is>
          <t>状态</t>
        </is>
      </c>
      <c r="D11" s="15" t="n"/>
      <c r="E11" s="15" t="n"/>
      <c r="F11" s="15" t="n"/>
      <c r="G11" s="15" t="n"/>
    </row>
    <row r="12">
      <c r="A12" s="15" t="inlineStr">
        <is>
          <t>description</t>
        </is>
      </c>
      <c r="B12" s="15" t="inlineStr">
        <is>
          <t>string</t>
        </is>
      </c>
      <c r="C12" s="15" t="inlineStr">
        <is>
          <t>描述</t>
        </is>
      </c>
      <c r="D12" s="15" t="n"/>
      <c r="E12" s="15" t="n"/>
      <c r="F12" s="15" t="n"/>
      <c r="G12" s="15" t="n"/>
    </row>
    <row r="13">
      <c r="A13" s="15" t="inlineStr">
        <is>
          <t>file_path</t>
        </is>
      </c>
      <c r="B13" s="15" t="inlineStr">
        <is>
          <t>string</t>
        </is>
      </c>
      <c r="C13" s="15" t="inlineStr">
        <is>
          <t>文书模板</t>
        </is>
      </c>
      <c r="D13" s="15" t="n"/>
      <c r="E13" s="15" t="n"/>
      <c r="F13" s="15" t="n"/>
      <c r="G13" s="15" t="n"/>
    </row>
    <row r="14">
      <c r="A14" s="15" t="inlineStr">
        <is>
          <t>is_judicial</t>
        </is>
      </c>
      <c r="B14" s="15" t="inlineStr">
        <is>
          <t>string</t>
        </is>
      </c>
      <c r="C14" s="15" t="inlineStr">
        <is>
          <t>是否司法确认</t>
        </is>
      </c>
      <c r="D14" s="15" t="n"/>
      <c r="E14" s="15" t="n"/>
      <c r="F14" s="15" t="n"/>
      <c r="G14" s="15" t="n"/>
    </row>
    <row r="15">
      <c r="A15" s="15" t="inlineStr">
        <is>
          <t>show_mediation</t>
        </is>
      </c>
      <c r="B15" s="15" t="inlineStr">
        <is>
          <t>string</t>
        </is>
      </c>
      <c r="C15" s="15" t="inlineStr">
        <is>
          <t>是否展示调解结果</t>
        </is>
      </c>
      <c r="D15" s="15" t="n"/>
      <c r="E15" s="15" t="n"/>
      <c r="F15" s="15" t="n"/>
      <c r="G15" s="15" t="n"/>
    </row>
    <row r="16">
      <c r="A16" s="15" t="inlineStr">
        <is>
          <t>dsc_city</t>
        </is>
      </c>
      <c r="B16" s="15" t="inlineStr">
        <is>
          <t>string</t>
        </is>
      </c>
      <c r="C16" s="15" t="inlineStr">
        <is>
          <t>没注释</t>
        </is>
      </c>
      <c r="D16" s="15" t="n"/>
      <c r="E16" s="15" t="n"/>
      <c r="F16" s="15" t="n"/>
      <c r="G16" s="15" t="n"/>
    </row>
    <row r="17">
      <c r="A17" s="15" t="inlineStr">
        <is>
          <t>dsc_adm_region</t>
        </is>
      </c>
      <c r="B17" s="15" t="inlineStr">
        <is>
          <t>string</t>
        </is>
      </c>
      <c r="C17" s="15" t="inlineStr">
        <is>
          <t>没注释</t>
        </is>
      </c>
      <c r="D17" s="15" t="n"/>
      <c r="E17" s="15" t="n"/>
      <c r="F17" s="15" t="n"/>
      <c r="G17" s="15" t="n"/>
    </row>
    <row r="18">
      <c r="A18" s="15" t="inlineStr">
        <is>
          <t>dsc_sydep_code</t>
        </is>
      </c>
      <c r="B18" s="15" t="inlineStr">
        <is>
          <t>string</t>
        </is>
      </c>
      <c r="C18" s="15" t="inlineStr">
        <is>
          <t>没注释(数源单位code)</t>
        </is>
      </c>
      <c r="D18" s="15" t="n"/>
      <c r="E18" s="15" t="n"/>
      <c r="F18" s="15" t="n"/>
      <c r="G18" s="15" t="n"/>
    </row>
    <row r="19">
      <c r="A19" s="15" t="inlineStr">
        <is>
          <t>dsc_sydep_name</t>
        </is>
      </c>
      <c r="B19" s="15" t="inlineStr">
        <is>
          <t>string</t>
        </is>
      </c>
      <c r="C19" s="15" t="inlineStr">
        <is>
          <t>没注释(数源单位name)</t>
        </is>
      </c>
      <c r="D19" s="15" t="n"/>
      <c r="E19" s="15" t="n"/>
      <c r="F19" s="15" t="n"/>
      <c r="G19" s="15" t="n"/>
    </row>
    <row r="20">
      <c r="A20" s="15" t="inlineStr">
        <is>
          <t>dsc_sydep_sys</t>
        </is>
      </c>
      <c r="B20" s="15" t="inlineStr">
        <is>
          <t>string</t>
        </is>
      </c>
      <c r="C20" s="15" t="inlineStr">
        <is>
          <t>没注释</t>
        </is>
      </c>
      <c r="D20" s="15" t="n"/>
      <c r="E20" s="15" t="n"/>
      <c r="F20" s="15" t="n"/>
      <c r="G20" s="15" t="n"/>
    </row>
    <row r="21">
      <c r="A21" s="15" t="inlineStr">
        <is>
          <t>dsc_sydep_tblname</t>
        </is>
      </c>
      <c r="B21" s="15" t="inlineStr">
        <is>
          <t>string</t>
        </is>
      </c>
      <c r="C21" s="15" t="inlineStr">
        <is>
          <t>没注释(数源表名)</t>
        </is>
      </c>
      <c r="D21" s="15" t="n"/>
      <c r="E21" s="15" t="n"/>
      <c r="F21" s="15" t="n"/>
      <c r="G21" s="15" t="n"/>
    </row>
    <row r="22">
      <c r="A22" s="15" t="inlineStr">
        <is>
          <t>dsc_biz_record_id</t>
        </is>
      </c>
      <c r="B22" s="15" t="inlineStr">
        <is>
          <t>string</t>
        </is>
      </c>
      <c r="C22" s="15" t="inlineStr">
        <is>
          <t>没注释(记录id)</t>
        </is>
      </c>
      <c r="D22" s="15" t="n"/>
      <c r="E22" s="15" t="n"/>
      <c r="F22" s="15" t="n"/>
      <c r="G22" s="15" t="n"/>
    </row>
    <row r="23">
      <c r="A23" s="15" t="inlineStr">
        <is>
          <t>dsc_biz_operation</t>
        </is>
      </c>
      <c r="B23" s="15" t="inlineStr">
        <is>
          <t>string</t>
        </is>
      </c>
      <c r="C23" s="15" t="inlineStr">
        <is>
          <t>没注释(操作)</t>
        </is>
      </c>
      <c r="D23" s="15" t="n"/>
      <c r="E23" s="15" t="n"/>
      <c r="F23" s="15" t="n"/>
      <c r="G23" s="15" t="n"/>
    </row>
    <row r="24">
      <c r="A24" s="15" t="inlineStr">
        <is>
          <t>dsc_biz_timestamp</t>
        </is>
      </c>
      <c r="B24" s="15" t="inlineStr">
        <is>
          <t>string</t>
        </is>
      </c>
      <c r="C24" s="15" t="inlineStr">
        <is>
          <t>没注释(时间)</t>
        </is>
      </c>
      <c r="D24" s="15" t="n"/>
      <c r="E24" s="15" t="n"/>
      <c r="F24" s="15" t="n"/>
      <c r="G24" s="15" t="n"/>
    </row>
    <row r="25">
      <c r="A25" s="15" t="inlineStr">
        <is>
          <t>dsc_datasr_tblname</t>
        </is>
      </c>
      <c r="B25" s="15" t="inlineStr">
        <is>
          <t>string</t>
        </is>
      </c>
      <c r="C25" s="15" t="inlineStr">
        <is>
          <t>没注释</t>
        </is>
      </c>
      <c r="D25" s="15" t="n"/>
      <c r="E25" s="15" t="n"/>
      <c r="F25" s="15" t="n"/>
      <c r="G25" s="15" t="n"/>
    </row>
    <row r="26">
      <c r="A26" s="15" t="inlineStr">
        <is>
          <t>dsc_hash_unique</t>
        </is>
      </c>
      <c r="B26" s="15" t="inlineStr">
        <is>
          <t>string</t>
        </is>
      </c>
      <c r="C26" s="15" t="inlineStr">
        <is>
          <t>没注释(哈希唯一值)</t>
        </is>
      </c>
      <c r="D26" s="15" t="n"/>
      <c r="E26" s="15" t="n"/>
      <c r="F26" s="15" t="n"/>
      <c r="G26" s="15" t="n"/>
    </row>
    <row r="27">
      <c r="A27" s="15" t="inlineStr">
        <is>
          <t>dsc_clean_timestamp</t>
        </is>
      </c>
      <c r="B27" s="15" t="inlineStr">
        <is>
          <t>string</t>
        </is>
      </c>
      <c r="C27" s="15" t="inlineStr">
        <is>
          <t>没注释</t>
        </is>
      </c>
      <c r="D27" s="15" t="n"/>
      <c r="E27" s="15" t="n"/>
      <c r="F27" s="15" t="n"/>
      <c r="G27" s="15" t="n"/>
    </row>
    <row r="28">
      <c r="A28" s="15" t="inlineStr">
        <is>
          <t>dsc_dw_rksj</t>
        </is>
      </c>
      <c r="B28" s="15" t="inlineStr">
        <is>
          <t>string</t>
        </is>
      </c>
      <c r="C28" s="15" t="inlineStr">
        <is>
          <t>没注释(入库时间)</t>
        </is>
      </c>
      <c r="D28" s="15" t="n"/>
      <c r="E28" s="15" t="n"/>
      <c r="F28" s="15" t="n"/>
      <c r="G28" s="15" t="n"/>
    </row>
    <row r="29">
      <c r="A29" s="15" t="inlineStr">
        <is>
          <t>create_time</t>
        </is>
      </c>
      <c r="B29" s="15" t="inlineStr">
        <is>
          <t>string</t>
        </is>
      </c>
      <c r="C29" s="15" t="inlineStr">
        <is>
          <t>创建时间</t>
        </is>
      </c>
      <c r="D29" s="15" t="n"/>
      <c r="E29" s="15" t="n"/>
      <c r="F29" s="15" t="n"/>
      <c r="G29" s="15" t="n"/>
    </row>
    <row r="30">
      <c r="A30" s="15" t="inlineStr">
        <is>
          <t>last_upd_time</t>
        </is>
      </c>
      <c r="B30" s="15" t="inlineStr">
        <is>
          <t>string</t>
        </is>
      </c>
      <c r="C30" s="15" t="inlineStr">
        <is>
          <t>更新时间</t>
        </is>
      </c>
      <c r="D30" s="15" t="n"/>
      <c r="E30" s="15" t="n"/>
      <c r="F30" s="15" t="n"/>
      <c r="G30" s="15" t="n"/>
    </row>
  </sheetData>
  <mergeCells count="1">
    <mergeCell ref="C1:G2"/>
  </mergeCells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ods_province_people_society_dd_i_test</t>
        </is>
      </c>
      <c r="C1" s="25" t="n"/>
      <c r="D1" s="15" t="n"/>
      <c r="E1" s="15" t="n"/>
      <c r="F1" s="15" t="n"/>
      <c r="G1" s="15" t="n"/>
      <c r="H1" s="16">
        <f>HYPERLINK("#'目录'!E69", "返回")</f>
        <v/>
      </c>
    </row>
    <row customHeight="1" ht="16.5" r="2" s="17">
      <c r="A2" s="23" t="inlineStr">
        <is>
          <t>模型描述</t>
        </is>
      </c>
      <c r="B2" s="24" t="inlineStr">
        <is>
          <t>静态省人设一体化数据Excel表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bjzt</t>
        </is>
      </c>
      <c r="B5" s="15" t="inlineStr">
        <is>
          <t>string</t>
        </is>
      </c>
      <c r="C5" s="15" t="inlineStr">
        <is>
          <t>办件状态</t>
        </is>
      </c>
      <c r="D5" s="15" t="n"/>
      <c r="E5" s="15" t="n"/>
      <c r="F5" s="15" t="n"/>
      <c r="G5" s="15" t="n"/>
    </row>
    <row r="6">
      <c r="A6" s="15" t="inlineStr">
        <is>
          <t>dqhj</t>
        </is>
      </c>
      <c r="B6" s="15" t="inlineStr">
        <is>
          <t>string</t>
        </is>
      </c>
      <c r="C6" s="15" t="inlineStr">
        <is>
          <t>当前环节</t>
        </is>
      </c>
      <c r="D6" s="15" t="n"/>
      <c r="E6" s="15" t="n"/>
      <c r="F6" s="15" t="n"/>
      <c r="G6" s="15" t="n"/>
    </row>
    <row r="7">
      <c r="A7" s="15" t="inlineStr">
        <is>
          <t>dqblr</t>
        </is>
      </c>
      <c r="B7" s="15" t="inlineStr">
        <is>
          <t>string</t>
        </is>
      </c>
      <c r="C7" s="15" t="inlineStr">
        <is>
          <t>当前办理人</t>
        </is>
      </c>
      <c r="D7" s="15" t="n"/>
      <c r="E7" s="15" t="n"/>
      <c r="F7" s="15" t="n"/>
      <c r="G7" s="15" t="n"/>
    </row>
    <row r="8">
      <c r="A8" s="15" t="inlineStr">
        <is>
          <t>sqr</t>
        </is>
      </c>
      <c r="B8" s="15" t="inlineStr">
        <is>
          <t>string</t>
        </is>
      </c>
      <c r="C8" s="15" t="inlineStr">
        <is>
          <t>申请人</t>
        </is>
      </c>
      <c r="D8" s="15" t="n"/>
      <c r="E8" s="15" t="n"/>
      <c r="F8" s="15" t="n"/>
      <c r="G8" s="15" t="n"/>
    </row>
    <row r="9">
      <c r="A9" s="15" t="inlineStr">
        <is>
          <t>bsqr</t>
        </is>
      </c>
      <c r="B9" s="15" t="inlineStr">
        <is>
          <t>string</t>
        </is>
      </c>
      <c r="C9" s="15" t="inlineStr">
        <is>
          <t>被申请人</t>
        </is>
      </c>
      <c r="D9" s="15" t="n"/>
      <c r="E9" s="15" t="n"/>
      <c r="F9" s="15" t="n"/>
      <c r="G9" s="15" t="n"/>
    </row>
    <row r="10">
      <c r="A10" s="15" t="inlineStr">
        <is>
          <t>slsj</t>
        </is>
      </c>
      <c r="B10" s="15" t="inlineStr">
        <is>
          <t>string</t>
        </is>
      </c>
      <c r="C10" s="15" t="inlineStr">
        <is>
          <t>受理时间</t>
        </is>
      </c>
      <c r="D10" s="15" t="n"/>
      <c r="E10" s="15" t="n"/>
      <c r="F10" s="15" t="n"/>
      <c r="G10" s="15" t="n"/>
    </row>
    <row r="11">
      <c r="A11" s="15" t="inlineStr">
        <is>
          <t>lrsj</t>
        </is>
      </c>
      <c r="B11" s="15" t="inlineStr">
        <is>
          <t>string</t>
        </is>
      </c>
      <c r="C11" s="15" t="inlineStr">
        <is>
          <t>录入时间</t>
        </is>
      </c>
      <c r="D11" s="15" t="n"/>
      <c r="E11" s="15" t="n"/>
      <c r="F11" s="15" t="n"/>
      <c r="G11" s="15" t="n"/>
    </row>
    <row r="12">
      <c r="A12" s="15" t="inlineStr">
        <is>
          <t>aylx</t>
        </is>
      </c>
      <c r="B12" s="15" t="inlineStr">
        <is>
          <t>string</t>
        </is>
      </c>
      <c r="C12" s="15" t="inlineStr">
        <is>
          <t>案由类型</t>
        </is>
      </c>
      <c r="D12" s="15" t="n"/>
      <c r="E12" s="15" t="n"/>
      <c r="F12" s="15" t="n"/>
      <c r="G12" s="15" t="n"/>
    </row>
    <row r="13">
      <c r="A13" s="15" t="inlineStr">
        <is>
          <t>dq</t>
        </is>
      </c>
      <c r="B13" s="15" t="inlineStr">
        <is>
          <t>string</t>
        </is>
      </c>
      <c r="C13" s="15" t="inlineStr">
        <is>
          <t>地区</t>
        </is>
      </c>
      <c r="D13" s="15" t="n"/>
      <c r="E13" s="15" t="n"/>
      <c r="F13" s="15" t="n"/>
      <c r="G13" s="15" t="n"/>
    </row>
    <row r="14">
      <c r="A14" s="15" t="inlineStr">
        <is>
          <t>sjrs</t>
        </is>
      </c>
      <c r="B14" s="15" t="inlineStr">
        <is>
          <t>string</t>
        </is>
      </c>
      <c r="C14" s="15" t="inlineStr">
        <is>
          <t>涉及人数(人)</t>
        </is>
      </c>
      <c r="D14" s="15" t="n"/>
      <c r="E14" s="15" t="n"/>
      <c r="F14" s="15" t="n"/>
      <c r="G14" s="15" t="n"/>
    </row>
    <row r="15">
      <c r="A15" s="15" t="inlineStr">
        <is>
          <t>sjje</t>
        </is>
      </c>
      <c r="B15" s="15" t="inlineStr">
        <is>
          <t>decimal(10,2)</t>
        </is>
      </c>
      <c r="C15" s="15" t="inlineStr">
        <is>
          <t>涉及金额(元)</t>
        </is>
      </c>
      <c r="D15" s="15" t="n"/>
      <c r="E15" s="15" t="n"/>
      <c r="F15" s="15" t="n"/>
      <c r="G15" s="15" t="n"/>
    </row>
    <row r="16">
      <c r="A16" s="15" t="inlineStr">
        <is>
          <t>sygzr</t>
        </is>
      </c>
      <c r="B16" s="15" t="inlineStr">
        <is>
          <t>string</t>
        </is>
      </c>
      <c r="C16" s="15" t="inlineStr">
        <is>
          <t>剩余工作日/基期</t>
        </is>
      </c>
      <c r="D16" s="15" t="n"/>
      <c r="E16" s="15" t="n"/>
      <c r="F16" s="15" t="n"/>
      <c r="G16" s="15" t="n"/>
    </row>
    <row r="17">
      <c r="A17" s="15" t="inlineStr">
        <is>
          <t>jaczfs</t>
        </is>
      </c>
      <c r="B17" s="15" t="inlineStr">
        <is>
          <t>string</t>
        </is>
      </c>
      <c r="C17" s="15" t="inlineStr">
        <is>
          <t>结案处置方式</t>
        </is>
      </c>
      <c r="D17" s="15" t="n"/>
      <c r="E17" s="15" t="n"/>
      <c r="F17" s="15" t="n"/>
      <c r="G17" s="15" t="n"/>
    </row>
    <row r="18">
      <c r="A18" s="15" t="inlineStr">
        <is>
          <t>jglx</t>
        </is>
      </c>
      <c r="B18" s="15" t="inlineStr">
        <is>
          <t>string</t>
        </is>
      </c>
      <c r="C18" s="15" t="inlineStr">
        <is>
          <t>结果类型</t>
        </is>
      </c>
      <c r="D18" s="15" t="n"/>
      <c r="E18" s="15" t="n"/>
      <c r="F18" s="15" t="n"/>
      <c r="G18" s="15" t="n"/>
    </row>
    <row r="19">
      <c r="A19" s="15" t="inlineStr">
        <is>
          <t>jasj</t>
        </is>
      </c>
      <c r="B19" s="15" t="inlineStr">
        <is>
          <t>string</t>
        </is>
      </c>
      <c r="C19" s="15" t="inlineStr">
        <is>
          <t>结案时间</t>
        </is>
      </c>
      <c r="D19" s="15" t="n"/>
      <c r="E19" s="15" t="n"/>
      <c r="F19" s="15" t="n"/>
      <c r="G19" s="15" t="n"/>
    </row>
    <row r="20">
      <c r="A20" s="15" t="inlineStr">
        <is>
          <t>jbr</t>
        </is>
      </c>
      <c r="B20" s="15" t="inlineStr">
        <is>
          <t>string</t>
        </is>
      </c>
      <c r="C20" s="15" t="inlineStr">
        <is>
          <t>经办人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ods_province_people_society_dd_i_update</t>
        </is>
      </c>
      <c r="C1" s="25" t="n"/>
      <c r="D1" s="15" t="n"/>
      <c r="E1" s="15" t="n"/>
      <c r="F1" s="15" t="n"/>
      <c r="G1" s="15" t="n"/>
      <c r="H1" s="16">
        <f>HYPERLINK("#'目录'!E70", "返回")</f>
        <v/>
      </c>
    </row>
    <row customHeight="1" ht="16.5" r="2" s="17">
      <c r="A2" s="23" t="inlineStr">
        <is>
          <t>模型描述</t>
        </is>
      </c>
      <c r="B2" s="24" t="inlineStr">
        <is>
          <t>静态省人设一体化数据Excel表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bjzt</t>
        </is>
      </c>
      <c r="B5" s="15" t="inlineStr">
        <is>
          <t>string</t>
        </is>
      </c>
      <c r="C5" s="15" t="inlineStr">
        <is>
          <t>办件状态</t>
        </is>
      </c>
      <c r="D5" s="15" t="n"/>
      <c r="E5" s="15" t="n"/>
      <c r="F5" s="15" t="n"/>
      <c r="G5" s="15" t="n"/>
    </row>
    <row r="6">
      <c r="A6" s="15" t="inlineStr">
        <is>
          <t>dqhj</t>
        </is>
      </c>
      <c r="B6" s="15" t="inlineStr">
        <is>
          <t>string</t>
        </is>
      </c>
      <c r="C6" s="15" t="inlineStr">
        <is>
          <t>当前环节</t>
        </is>
      </c>
      <c r="D6" s="15" t="n"/>
      <c r="E6" s="15" t="n"/>
      <c r="F6" s="15" t="n"/>
      <c r="G6" s="15" t="n"/>
    </row>
    <row r="7">
      <c r="A7" s="15" t="inlineStr">
        <is>
          <t>dqblr</t>
        </is>
      </c>
      <c r="B7" s="15" t="inlineStr">
        <is>
          <t>string</t>
        </is>
      </c>
      <c r="C7" s="15" t="inlineStr">
        <is>
          <t>当前办理人</t>
        </is>
      </c>
      <c r="D7" s="15" t="n"/>
      <c r="E7" s="15" t="n"/>
      <c r="F7" s="15" t="n"/>
      <c r="G7" s="15" t="n"/>
    </row>
    <row r="8">
      <c r="A8" s="15" t="inlineStr">
        <is>
          <t>sqr</t>
        </is>
      </c>
      <c r="B8" s="15" t="inlineStr">
        <is>
          <t>string</t>
        </is>
      </c>
      <c r="C8" s="15" t="inlineStr">
        <is>
          <t>申请人</t>
        </is>
      </c>
      <c r="D8" s="15" t="n"/>
      <c r="E8" s="15" t="n"/>
      <c r="F8" s="15" t="n"/>
      <c r="G8" s="15" t="n"/>
    </row>
    <row r="9">
      <c r="A9" s="15" t="inlineStr">
        <is>
          <t>bsqr</t>
        </is>
      </c>
      <c r="B9" s="15" t="inlineStr">
        <is>
          <t>string</t>
        </is>
      </c>
      <c r="C9" s="15" t="inlineStr">
        <is>
          <t>被申请人</t>
        </is>
      </c>
      <c r="D9" s="15" t="n"/>
      <c r="E9" s="15" t="n"/>
      <c r="F9" s="15" t="n"/>
      <c r="G9" s="15" t="n"/>
    </row>
    <row r="10">
      <c r="A10" s="15" t="inlineStr">
        <is>
          <t>slsj</t>
        </is>
      </c>
      <c r="B10" s="15" t="inlineStr">
        <is>
          <t>string</t>
        </is>
      </c>
      <c r="C10" s="15" t="inlineStr">
        <is>
          <t>受理时间</t>
        </is>
      </c>
      <c r="D10" s="15" t="n"/>
      <c r="E10" s="15" t="n"/>
      <c r="F10" s="15" t="n"/>
      <c r="G10" s="15" t="n"/>
    </row>
    <row r="11">
      <c r="A11" s="15" t="inlineStr">
        <is>
          <t>lrsj</t>
        </is>
      </c>
      <c r="B11" s="15" t="inlineStr">
        <is>
          <t>string</t>
        </is>
      </c>
      <c r="C11" s="15" t="inlineStr">
        <is>
          <t>录入时间</t>
        </is>
      </c>
      <c r="D11" s="15" t="n"/>
      <c r="E11" s="15" t="n"/>
      <c r="F11" s="15" t="n"/>
      <c r="G11" s="15" t="n"/>
    </row>
    <row r="12">
      <c r="A12" s="15" t="inlineStr">
        <is>
          <t>aylx</t>
        </is>
      </c>
      <c r="B12" s="15" t="inlineStr">
        <is>
          <t>string</t>
        </is>
      </c>
      <c r="C12" s="15" t="inlineStr">
        <is>
          <t>案由类型</t>
        </is>
      </c>
      <c r="D12" s="15" t="n"/>
      <c r="E12" s="15" t="n"/>
      <c r="F12" s="15" t="n"/>
      <c r="G12" s="15" t="n"/>
    </row>
    <row r="13">
      <c r="A13" s="15" t="inlineStr">
        <is>
          <t>dq</t>
        </is>
      </c>
      <c r="B13" s="15" t="inlineStr">
        <is>
          <t>string</t>
        </is>
      </c>
      <c r="C13" s="15" t="inlineStr">
        <is>
          <t>地区</t>
        </is>
      </c>
      <c r="D13" s="15" t="n"/>
      <c r="E13" s="15" t="n"/>
      <c r="F13" s="15" t="n"/>
      <c r="G13" s="15" t="n"/>
    </row>
    <row r="14">
      <c r="A14" s="15" t="inlineStr">
        <is>
          <t>sjrs</t>
        </is>
      </c>
      <c r="B14" s="15" t="inlineStr">
        <is>
          <t>string</t>
        </is>
      </c>
      <c r="C14" s="15" t="inlineStr">
        <is>
          <t>涉及人数(人)</t>
        </is>
      </c>
      <c r="D14" s="15" t="n"/>
      <c r="E14" s="15" t="n"/>
      <c r="F14" s="15" t="n"/>
      <c r="G14" s="15" t="n"/>
    </row>
    <row r="15">
      <c r="A15" s="15" t="inlineStr">
        <is>
          <t>sjje</t>
        </is>
      </c>
      <c r="B15" s="15" t="inlineStr">
        <is>
          <t>decimal(10,2)</t>
        </is>
      </c>
      <c r="C15" s="15" t="inlineStr">
        <is>
          <t>涉及金额(元)</t>
        </is>
      </c>
      <c r="D15" s="15" t="n"/>
      <c r="E15" s="15" t="n"/>
      <c r="F15" s="15" t="n"/>
      <c r="G15" s="15" t="n"/>
    </row>
    <row r="16">
      <c r="A16" s="15" t="inlineStr">
        <is>
          <t>sygzr</t>
        </is>
      </c>
      <c r="B16" s="15" t="inlineStr">
        <is>
          <t>string</t>
        </is>
      </c>
      <c r="C16" s="15" t="inlineStr">
        <is>
          <t>剩余工作日/基期</t>
        </is>
      </c>
      <c r="D16" s="15" t="n"/>
      <c r="E16" s="15" t="n"/>
      <c r="F16" s="15" t="n"/>
      <c r="G16" s="15" t="n"/>
    </row>
    <row r="17">
      <c r="A17" s="15" t="inlineStr">
        <is>
          <t>jaczfs</t>
        </is>
      </c>
      <c r="B17" s="15" t="inlineStr">
        <is>
          <t>string</t>
        </is>
      </c>
      <c r="C17" s="15" t="inlineStr">
        <is>
          <t>结案处置方式</t>
        </is>
      </c>
      <c r="D17" s="15" t="n"/>
      <c r="E17" s="15" t="n"/>
      <c r="F17" s="15" t="n"/>
      <c r="G17" s="15" t="n"/>
    </row>
    <row r="18">
      <c r="A18" s="15" t="inlineStr">
        <is>
          <t>jglx</t>
        </is>
      </c>
      <c r="B18" s="15" t="inlineStr">
        <is>
          <t>string</t>
        </is>
      </c>
      <c r="C18" s="15" t="inlineStr">
        <is>
          <t>结果类型</t>
        </is>
      </c>
      <c r="D18" s="15" t="n"/>
      <c r="E18" s="15" t="n"/>
      <c r="F18" s="15" t="n"/>
      <c r="G18" s="15" t="n"/>
    </row>
    <row r="19">
      <c r="A19" s="15" t="inlineStr">
        <is>
          <t>jasj</t>
        </is>
      </c>
      <c r="B19" s="15" t="inlineStr">
        <is>
          <t>string</t>
        </is>
      </c>
      <c r="C19" s="15" t="inlineStr">
        <is>
          <t>结案时间</t>
        </is>
      </c>
      <c r="D19" s="15" t="n"/>
      <c r="E19" s="15" t="n"/>
      <c r="F19" s="15" t="n"/>
      <c r="G19" s="15" t="n"/>
    </row>
    <row r="20">
      <c r="A20" s="15" t="inlineStr">
        <is>
          <t>jbr</t>
        </is>
      </c>
      <c r="B20" s="15" t="inlineStr">
        <is>
          <t>string</t>
        </is>
      </c>
      <c r="C20" s="15" t="inlineStr">
        <is>
          <t>经办人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ods_province_people_society_dd_i_zyx</t>
        </is>
      </c>
      <c r="C1" s="25" t="n"/>
      <c r="D1" s="15" t="n"/>
      <c r="E1" s="15" t="n"/>
      <c r="F1" s="15" t="n"/>
      <c r="G1" s="15" t="n"/>
      <c r="H1" s="16">
        <f>HYPERLINK("#'目录'!E71", "返回")</f>
        <v/>
      </c>
    </row>
    <row customHeight="1" ht="16.5" r="2" s="17">
      <c r="A2" s="23" t="inlineStr">
        <is>
          <t>模型描述</t>
        </is>
      </c>
      <c r="B2" s="24" t="inlineStr">
        <is>
          <t>静态省人设一体化数据Excel表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bjzt</t>
        </is>
      </c>
      <c r="B5" s="15" t="inlineStr">
        <is>
          <t>string</t>
        </is>
      </c>
      <c r="C5" s="15" t="inlineStr">
        <is>
          <t>办件状态</t>
        </is>
      </c>
      <c r="D5" s="15" t="n"/>
      <c r="E5" s="15" t="n"/>
      <c r="F5" s="15" t="n"/>
      <c r="G5" s="15" t="n"/>
    </row>
    <row r="6">
      <c r="A6" s="15" t="inlineStr">
        <is>
          <t>dqhj</t>
        </is>
      </c>
      <c r="B6" s="15" t="inlineStr">
        <is>
          <t>string</t>
        </is>
      </c>
      <c r="C6" s="15" t="inlineStr">
        <is>
          <t>当前环节</t>
        </is>
      </c>
      <c r="D6" s="15" t="n"/>
      <c r="E6" s="15" t="n"/>
      <c r="F6" s="15" t="n"/>
      <c r="G6" s="15" t="n"/>
    </row>
    <row r="7">
      <c r="A7" s="15" t="inlineStr">
        <is>
          <t>dqblr</t>
        </is>
      </c>
      <c r="B7" s="15" t="inlineStr">
        <is>
          <t>string</t>
        </is>
      </c>
      <c r="C7" s="15" t="inlineStr">
        <is>
          <t>当前办理人</t>
        </is>
      </c>
      <c r="D7" s="15" t="n"/>
      <c r="E7" s="15" t="n"/>
      <c r="F7" s="15" t="n"/>
      <c r="G7" s="15" t="n"/>
    </row>
    <row r="8">
      <c r="A8" s="15" t="inlineStr">
        <is>
          <t>sqr</t>
        </is>
      </c>
      <c r="B8" s="15" t="inlineStr">
        <is>
          <t>string</t>
        </is>
      </c>
      <c r="C8" s="15" t="inlineStr">
        <is>
          <t>申请人</t>
        </is>
      </c>
      <c r="D8" s="15" t="n"/>
      <c r="E8" s="15" t="n"/>
      <c r="F8" s="15" t="n"/>
      <c r="G8" s="15" t="n"/>
    </row>
    <row r="9">
      <c r="A9" s="15" t="inlineStr">
        <is>
          <t>bsqr</t>
        </is>
      </c>
      <c r="B9" s="15" t="inlineStr">
        <is>
          <t>string</t>
        </is>
      </c>
      <c r="C9" s="15" t="inlineStr">
        <is>
          <t>被申请人</t>
        </is>
      </c>
      <c r="D9" s="15" t="n"/>
      <c r="E9" s="15" t="n"/>
      <c r="F9" s="15" t="n"/>
      <c r="G9" s="15" t="n"/>
    </row>
    <row r="10">
      <c r="A10" s="15" t="inlineStr">
        <is>
          <t>slsj</t>
        </is>
      </c>
      <c r="B10" s="15" t="inlineStr">
        <is>
          <t>string</t>
        </is>
      </c>
      <c r="C10" s="15" t="inlineStr">
        <is>
          <t>受理时间</t>
        </is>
      </c>
      <c r="D10" s="15" t="n"/>
      <c r="E10" s="15" t="n"/>
      <c r="F10" s="15" t="n"/>
      <c r="G10" s="15" t="n"/>
    </row>
    <row r="11">
      <c r="A11" s="15" t="inlineStr">
        <is>
          <t>lrsj</t>
        </is>
      </c>
      <c r="B11" s="15" t="inlineStr">
        <is>
          <t>string</t>
        </is>
      </c>
      <c r="C11" s="15" t="inlineStr">
        <is>
          <t>录入时间</t>
        </is>
      </c>
      <c r="D11" s="15" t="n"/>
      <c r="E11" s="15" t="n"/>
      <c r="F11" s="15" t="n"/>
      <c r="G11" s="15" t="n"/>
    </row>
    <row r="12">
      <c r="A12" s="15" t="inlineStr">
        <is>
          <t>aylx</t>
        </is>
      </c>
      <c r="B12" s="15" t="inlineStr">
        <is>
          <t>string</t>
        </is>
      </c>
      <c r="C12" s="15" t="inlineStr">
        <is>
          <t>案由类型</t>
        </is>
      </c>
      <c r="D12" s="15" t="n"/>
      <c r="E12" s="15" t="n"/>
      <c r="F12" s="15" t="n"/>
      <c r="G12" s="15" t="n"/>
    </row>
    <row r="13">
      <c r="A13" s="15" t="inlineStr">
        <is>
          <t>dq</t>
        </is>
      </c>
      <c r="B13" s="15" t="inlineStr">
        <is>
          <t>string</t>
        </is>
      </c>
      <c r="C13" s="15" t="inlineStr">
        <is>
          <t>地区</t>
        </is>
      </c>
      <c r="D13" s="15" t="n"/>
      <c r="E13" s="15" t="n"/>
      <c r="F13" s="15" t="n"/>
      <c r="G13" s="15" t="n"/>
    </row>
    <row r="14">
      <c r="A14" s="15" t="inlineStr">
        <is>
          <t>sjrs</t>
        </is>
      </c>
      <c r="B14" s="15" t="inlineStr">
        <is>
          <t>string</t>
        </is>
      </c>
      <c r="C14" s="15" t="inlineStr">
        <is>
          <t>涉及人数(人)</t>
        </is>
      </c>
      <c r="D14" s="15" t="n"/>
      <c r="E14" s="15" t="n"/>
      <c r="F14" s="15" t="n"/>
      <c r="G14" s="15" t="n"/>
    </row>
    <row r="15">
      <c r="A15" s="15" t="inlineStr">
        <is>
          <t>sjje</t>
        </is>
      </c>
      <c r="B15" s="15" t="inlineStr">
        <is>
          <t>decimal(10,2)</t>
        </is>
      </c>
      <c r="C15" s="15" t="inlineStr">
        <is>
          <t>涉及金额(元)</t>
        </is>
      </c>
      <c r="D15" s="15" t="n"/>
      <c r="E15" s="15" t="n"/>
      <c r="F15" s="15" t="n"/>
      <c r="G15" s="15" t="n"/>
    </row>
    <row r="16">
      <c r="A16" s="15" t="inlineStr">
        <is>
          <t>sygzr</t>
        </is>
      </c>
      <c r="B16" s="15" t="inlineStr">
        <is>
          <t>string</t>
        </is>
      </c>
      <c r="C16" s="15" t="inlineStr">
        <is>
          <t>剩余工作日/基期</t>
        </is>
      </c>
      <c r="D16" s="15" t="n"/>
      <c r="E16" s="15" t="n"/>
      <c r="F16" s="15" t="n"/>
      <c r="G16" s="15" t="n"/>
    </row>
    <row r="17">
      <c r="A17" s="15" t="inlineStr">
        <is>
          <t>jaczfs</t>
        </is>
      </c>
      <c r="B17" s="15" t="inlineStr">
        <is>
          <t>string</t>
        </is>
      </c>
      <c r="C17" s="15" t="inlineStr">
        <is>
          <t>结案处置方式</t>
        </is>
      </c>
      <c r="D17" s="15" t="n"/>
      <c r="E17" s="15" t="n"/>
      <c r="F17" s="15" t="n"/>
      <c r="G17" s="15" t="n"/>
    </row>
    <row r="18">
      <c r="A18" s="15" t="inlineStr">
        <is>
          <t>jglx</t>
        </is>
      </c>
      <c r="B18" s="15" t="inlineStr">
        <is>
          <t>string</t>
        </is>
      </c>
      <c r="C18" s="15" t="inlineStr">
        <is>
          <t>结果类型</t>
        </is>
      </c>
      <c r="D18" s="15" t="n"/>
      <c r="E18" s="15" t="n"/>
      <c r="F18" s="15" t="n"/>
      <c r="G18" s="15" t="n"/>
    </row>
    <row r="19">
      <c r="A19" s="15" t="inlineStr">
        <is>
          <t>jasj</t>
        </is>
      </c>
      <c r="B19" s="15" t="inlineStr">
        <is>
          <t>string</t>
        </is>
      </c>
      <c r="C19" s="15" t="inlineStr">
        <is>
          <t>结案时间</t>
        </is>
      </c>
      <c r="D19" s="15" t="n"/>
      <c r="E19" s="15" t="n"/>
      <c r="F19" s="15" t="n"/>
      <c r="G19" s="15" t="n"/>
    </row>
    <row r="20">
      <c r="A20" s="15" t="inlineStr">
        <is>
          <t>jbr</t>
        </is>
      </c>
      <c r="B20" s="15" t="inlineStr">
        <is>
          <t>string</t>
        </is>
      </c>
      <c r="C20" s="15" t="inlineStr">
        <is>
          <t>经办人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ods_provnc_unifd_category_map_dd_f</t>
        </is>
      </c>
      <c r="C1" s="25" t="n"/>
      <c r="D1" s="15" t="n"/>
      <c r="E1" s="15" t="n"/>
      <c r="F1" s="15" t="n"/>
      <c r="G1" s="15" t="n"/>
      <c r="H1" s="16">
        <f>HYPERLINK("#'目录'!E72", "返回")</f>
        <v/>
      </c>
    </row>
    <row customHeight="1" ht="16.5" r="2" s="17">
      <c r="A2" s="23" t="inlineStr">
        <is>
          <t>模型描述</t>
        </is>
      </c>
      <c r="B2" s="24" t="inlineStr">
        <is>
          <t>96150和浙里访的匹配关系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event_type</t>
        </is>
      </c>
      <c r="B4" s="15" t="inlineStr">
        <is>
          <t>string</t>
        </is>
      </c>
      <c r="C4" s="15" t="inlineStr">
        <is>
          <t>问题类型</t>
        </is>
      </c>
      <c r="D4" s="15" t="n"/>
      <c r="E4" s="15" t="n"/>
      <c r="F4" s="15" t="n"/>
      <c r="G4" s="15" t="n"/>
    </row>
    <row r="5">
      <c r="A5" s="15" t="inlineStr">
        <is>
          <t>first_class</t>
        </is>
      </c>
      <c r="B5" s="15" t="inlineStr">
        <is>
          <t>string</t>
        </is>
      </c>
      <c r="C5" s="15" t="inlineStr">
        <is>
          <t>一级类</t>
        </is>
      </c>
      <c r="D5" s="15" t="n"/>
      <c r="E5" s="15" t="n"/>
      <c r="F5" s="15" t="n"/>
      <c r="G5" s="15" t="n"/>
    </row>
    <row r="6">
      <c r="A6" s="15" t="inlineStr">
        <is>
          <t>second_class</t>
        </is>
      </c>
      <c r="B6" s="15" t="inlineStr">
        <is>
          <t>string</t>
        </is>
      </c>
      <c r="C6" s="15" t="inlineStr">
        <is>
          <t>二级类</t>
        </is>
      </c>
      <c r="D6" s="15" t="n"/>
      <c r="E6" s="15" t="n"/>
      <c r="F6" s="15" t="n"/>
      <c r="G6" s="15" t="n"/>
    </row>
    <row r="7">
      <c r="A7" s="15" t="inlineStr">
        <is>
          <t>third_class</t>
        </is>
      </c>
      <c r="B7" s="15" t="inlineStr">
        <is>
          <t>string</t>
        </is>
      </c>
      <c r="C7" s="15" t="inlineStr">
        <is>
          <t>三级类</t>
        </is>
      </c>
      <c r="D7" s="15" t="n"/>
      <c r="E7" s="15" t="n"/>
      <c r="F7" s="15" t="n"/>
      <c r="G7" s="15" t="n"/>
    </row>
    <row r="8">
      <c r="A8" s="15" t="inlineStr">
        <is>
          <t>fourth_class</t>
        </is>
      </c>
      <c r="B8" s="15" t="inlineStr">
        <is>
          <t>string</t>
        </is>
      </c>
      <c r="C8" s="15" t="inlineStr">
        <is>
          <t>四级类</t>
        </is>
      </c>
      <c r="D8" s="15" t="n"/>
      <c r="E8" s="15" t="n"/>
      <c r="F8" s="15" t="n"/>
      <c r="G8" s="15" t="n"/>
    </row>
    <row r="9">
      <c r="A9" s="15" t="inlineStr">
        <is>
          <t>provnc_unifd_id</t>
        </is>
      </c>
      <c r="B9" s="15" t="inlineStr">
        <is>
          <t>string</t>
        </is>
      </c>
      <c r="C9" s="15" t="inlineStr">
        <is>
          <t>省平台分类名称</t>
        </is>
      </c>
      <c r="D9" s="15" t="n"/>
      <c r="E9" s="15" t="n"/>
      <c r="F9" s="15" t="n"/>
      <c r="G9" s="15" t="n"/>
    </row>
    <row r="10">
      <c r="A10" s="15" t="inlineStr">
        <is>
          <t>provnc_unifd_code</t>
        </is>
      </c>
      <c r="B10" s="15" t="inlineStr">
        <is>
          <t>string</t>
        </is>
      </c>
      <c r="C10" s="15" t="inlineStr">
        <is>
          <t>省平台分类编码</t>
        </is>
      </c>
      <c r="D10" s="15" t="n"/>
      <c r="E10" s="15" t="n"/>
      <c r="F10" s="15" t="n"/>
      <c r="G10" s="15" t="n"/>
    </row>
    <row r="11">
      <c r="A11" s="15" t="inlineStr">
        <is>
          <t>compose_category</t>
        </is>
      </c>
      <c r="B11" s="15" t="inlineStr">
        <is>
          <t>string</t>
        </is>
      </c>
      <c r="C11" s="15" t="inlineStr">
        <is>
          <t>省平台组合分类</t>
        </is>
      </c>
      <c r="D11" s="15" t="n"/>
      <c r="E11" s="15" t="n"/>
      <c r="F11" s="15" t="n"/>
      <c r="G11" s="15" t="n"/>
    </row>
    <row r="12">
      <c r="A12" s="15" t="inlineStr">
        <is>
          <t>create_time</t>
        </is>
      </c>
      <c r="B12" s="15" t="inlineStr">
        <is>
          <t>string</t>
        </is>
      </c>
      <c r="C12" s="15" t="inlineStr">
        <is>
          <t>创建时间</t>
        </is>
      </c>
      <c r="D12" s="15" t="n"/>
      <c r="E12" s="15" t="n"/>
      <c r="F12" s="15" t="n"/>
      <c r="G12" s="15" t="n"/>
    </row>
    <row r="13">
      <c r="A13" s="15" t="inlineStr">
        <is>
          <t>last_upd_time</t>
        </is>
      </c>
      <c r="B13" s="15" t="inlineStr">
        <is>
          <t>string</t>
        </is>
      </c>
      <c r="C13" s="15" t="inlineStr">
        <is>
          <t>修改时间</t>
        </is>
      </c>
      <c r="D13" s="15" t="n"/>
      <c r="E13" s="15" t="n"/>
      <c r="F13" s="15" t="n"/>
      <c r="G13" s="15" t="n"/>
    </row>
  </sheetData>
  <mergeCells count="1">
    <mergeCell ref="C1:G2"/>
  </mergeCells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ods_provnc_unifd_complt_platform_dd_f</t>
        </is>
      </c>
      <c r="C1" s="25" t="n"/>
      <c r="D1" s="15" t="n"/>
      <c r="E1" s="15" t="n"/>
      <c r="F1" s="15" t="n"/>
      <c r="G1" s="15" t="n"/>
      <c r="H1" s="16">
        <f>HYPERLINK("#'目录'!E73", "返回")</f>
        <v/>
      </c>
    </row>
    <row customHeight="1" ht="16.5" r="2" s="17">
      <c r="A2" s="23" t="inlineStr">
        <is>
          <t>模型描述</t>
        </is>
      </c>
      <c r="B2" s="24" t="inlineStr">
        <is>
          <t>省统一投诉举报平台-静态数据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信访事项编号</t>
        </is>
      </c>
      <c r="D4" s="15" t="n"/>
      <c r="E4" s="15" t="n"/>
      <c r="F4" s="15" t="n"/>
      <c r="G4" s="15" t="n"/>
    </row>
    <row r="5">
      <c r="A5" s="15" t="inlineStr">
        <is>
          <t>complt_name</t>
        </is>
      </c>
      <c r="B5" s="15" t="inlineStr">
        <is>
          <t>string</t>
        </is>
      </c>
      <c r="C5" s="15" t="inlineStr">
        <is>
          <t>姓名</t>
        </is>
      </c>
      <c r="D5" s="15" t="n"/>
      <c r="E5" s="15" t="n"/>
      <c r="F5" s="15" t="n"/>
      <c r="G5" s="15" t="n"/>
    </row>
    <row r="6">
      <c r="A6" s="15" t="inlineStr">
        <is>
          <t>address</t>
        </is>
      </c>
      <c r="B6" s="15" t="inlineStr">
        <is>
          <t>string</t>
        </is>
      </c>
      <c r="C6" s="15" t="inlineStr">
        <is>
          <t>问题属地</t>
        </is>
      </c>
      <c r="D6" s="15" t="n"/>
      <c r="E6" s="15" t="n"/>
      <c r="F6" s="15" t="n"/>
      <c r="G6" s="15" t="n"/>
    </row>
    <row r="7">
      <c r="A7" s="15" t="inlineStr">
        <is>
          <t>handling_method</t>
        </is>
      </c>
      <c r="B7" s="15" t="inlineStr">
        <is>
          <t>string</t>
        </is>
      </c>
      <c r="C7" s="15" t="inlineStr">
        <is>
          <t>办理方式</t>
        </is>
      </c>
      <c r="D7" s="15" t="n"/>
      <c r="E7" s="15" t="n"/>
      <c r="F7" s="15" t="n"/>
      <c r="G7" s="15" t="n"/>
    </row>
    <row r="8">
      <c r="A8" s="15" t="inlineStr">
        <is>
          <t>to_department</t>
        </is>
      </c>
      <c r="B8" s="15" t="inlineStr">
        <is>
          <t>string</t>
        </is>
      </c>
      <c r="C8" s="15" t="inlineStr">
        <is>
          <t>去向单位</t>
        </is>
      </c>
      <c r="D8" s="15" t="n"/>
      <c r="E8" s="15" t="n"/>
      <c r="F8" s="15" t="n"/>
      <c r="G8" s="15" t="n"/>
    </row>
    <row r="9">
      <c r="A9" s="15" t="inlineStr">
        <is>
          <t>description</t>
        </is>
      </c>
      <c r="B9" s="15" t="inlineStr">
        <is>
          <t>string</t>
        </is>
      </c>
      <c r="C9" s="15" t="inlineStr">
        <is>
          <t>概况</t>
        </is>
      </c>
      <c r="D9" s="15" t="n"/>
      <c r="E9" s="15" t="n"/>
      <c r="F9" s="15" t="n"/>
      <c r="G9" s="15" t="n"/>
    </row>
    <row r="10">
      <c r="A10" s="15" t="inlineStr">
        <is>
          <t>limited_time</t>
        </is>
      </c>
      <c r="B10" s="15" t="inlineStr">
        <is>
          <t>string</t>
        </is>
      </c>
      <c r="C10" s="15" t="inlineStr">
        <is>
          <t>限办时间</t>
        </is>
      </c>
      <c r="D10" s="15" t="n"/>
      <c r="E10" s="15" t="n"/>
      <c r="F10" s="15" t="n"/>
      <c r="G10" s="15" t="n"/>
    </row>
    <row r="11">
      <c r="A11" s="15" t="inlineStr">
        <is>
          <t>regist_dept</t>
        </is>
      </c>
      <c r="B11" s="15" t="inlineStr">
        <is>
          <t>string</t>
        </is>
      </c>
      <c r="C11" s="15" t="inlineStr">
        <is>
          <t>登记单位</t>
        </is>
      </c>
      <c r="D11" s="15" t="n"/>
      <c r="E11" s="15" t="n"/>
      <c r="F11" s="15" t="n"/>
      <c r="G11" s="15" t="n"/>
    </row>
    <row r="12">
      <c r="A12" s="15" t="inlineStr">
        <is>
          <t>assess</t>
        </is>
      </c>
      <c r="B12" s="15" t="inlineStr">
        <is>
          <t>string</t>
        </is>
      </c>
      <c r="C12" s="15" t="inlineStr">
        <is>
          <t>责任单位评价情况</t>
        </is>
      </c>
      <c r="D12" s="15" t="n"/>
      <c r="E12" s="15" t="n"/>
      <c r="F12" s="15" t="n"/>
      <c r="G12" s="15" t="n"/>
    </row>
    <row r="13">
      <c r="A13" s="15" t="inlineStr">
        <is>
          <t>department</t>
        </is>
      </c>
      <c r="B13" s="15" t="inlineStr">
        <is>
          <t>string</t>
        </is>
      </c>
      <c r="C13" s="15" t="inlineStr">
        <is>
          <t>办理单位</t>
        </is>
      </c>
      <c r="D13" s="15" t="n"/>
      <c r="E13" s="15" t="n"/>
      <c r="F13" s="15" t="n"/>
      <c r="G13" s="15" t="n"/>
    </row>
    <row r="14">
      <c r="A14" s="15" t="inlineStr">
        <is>
          <t>threat_sign</t>
        </is>
      </c>
      <c r="B14" s="15" t="inlineStr">
        <is>
          <t>string</t>
        </is>
      </c>
      <c r="C14" s="15" t="inlineStr">
        <is>
          <t>扬言标志</t>
        </is>
      </c>
      <c r="D14" s="15" t="n"/>
      <c r="E14" s="15" t="n"/>
      <c r="F14" s="15" t="n"/>
      <c r="G14" s="15" t="n"/>
    </row>
    <row r="15">
      <c r="A15" s="15" t="inlineStr">
        <is>
          <t>reporting_time</t>
        </is>
      </c>
      <c r="B15" s="15" t="inlineStr">
        <is>
          <t>string</t>
        </is>
      </c>
      <c r="C15" s="15" t="inlineStr">
        <is>
          <t>登记时间</t>
        </is>
      </c>
      <c r="D15" s="15" t="n"/>
      <c r="E15" s="15" t="n"/>
      <c r="F15" s="15" t="n"/>
      <c r="G15" s="15" t="n"/>
    </row>
    <row r="16">
      <c r="A16" s="15" t="inlineStr">
        <is>
          <t>event_cause</t>
        </is>
      </c>
      <c r="B16" s="15" t="inlineStr">
        <is>
          <t>string</t>
        </is>
      </c>
      <c r="C16" s="15" t="inlineStr">
        <is>
          <t>事项原因</t>
        </is>
      </c>
      <c r="D16" s="15" t="n"/>
      <c r="E16" s="15" t="n"/>
      <c r="F16" s="15" t="n"/>
      <c r="G16" s="15" t="n"/>
    </row>
    <row r="17">
      <c r="A17" s="15" t="inlineStr">
        <is>
          <t>is_deal</t>
        </is>
      </c>
      <c r="B17" s="15" t="inlineStr">
        <is>
          <t>string</t>
        </is>
      </c>
      <c r="C17" s="15" t="inlineStr">
        <is>
          <t>是否办结</t>
        </is>
      </c>
      <c r="D17" s="15" t="n"/>
      <c r="E17" s="15" t="n"/>
      <c r="F17" s="15" t="n"/>
      <c r="G17" s="15" t="n"/>
    </row>
    <row r="18">
      <c r="A18" s="15" t="inlineStr">
        <is>
          <t>event_type</t>
        </is>
      </c>
      <c r="B18" s="15" t="inlineStr">
        <is>
          <t>string</t>
        </is>
      </c>
      <c r="C18" s="15" t="inlineStr">
        <is>
          <t>内容分类</t>
        </is>
      </c>
      <c r="D18" s="15" t="n"/>
      <c r="E18" s="15" t="n"/>
      <c r="F18" s="15" t="n"/>
      <c r="G18" s="15" t="n"/>
    </row>
    <row r="19">
      <c r="A19" s="15" t="inlineStr">
        <is>
          <t>limit_reply_time</t>
        </is>
      </c>
      <c r="B19" s="15" t="inlineStr">
        <is>
          <t>string</t>
        </is>
      </c>
      <c r="C19" s="15" t="inlineStr">
        <is>
          <t>限期答复</t>
        </is>
      </c>
      <c r="D19" s="15" t="n"/>
      <c r="E19" s="15" t="n"/>
      <c r="F19" s="15" t="n"/>
      <c r="G19" s="15" t="n"/>
    </row>
    <row r="20">
      <c r="A20" s="15" t="inlineStr">
        <is>
          <t>event_status</t>
        </is>
      </c>
      <c r="B20" s="15" t="inlineStr">
        <is>
          <t>string</t>
        </is>
      </c>
      <c r="C20" s="15" t="inlineStr">
        <is>
          <t>信访事项状态</t>
        </is>
      </c>
      <c r="D20" s="15" t="n"/>
      <c r="E20" s="15" t="n"/>
      <c r="F20" s="15" t="n"/>
      <c r="G20" s="15" t="n"/>
    </row>
    <row r="21">
      <c r="A21" s="15" t="inlineStr">
        <is>
          <t>create_time</t>
        </is>
      </c>
      <c r="B21" s="15" t="inlineStr">
        <is>
          <t>string</t>
        </is>
      </c>
      <c r="C21" s="15" t="inlineStr">
        <is>
          <t>创建时间</t>
        </is>
      </c>
      <c r="D21" s="15" t="n"/>
      <c r="E21" s="15" t="n"/>
      <c r="F21" s="15" t="n"/>
      <c r="G21" s="15" t="n"/>
    </row>
    <row r="22">
      <c r="A22" s="15" t="inlineStr">
        <is>
          <t>last_upd_time</t>
        </is>
      </c>
      <c r="B22" s="15" t="inlineStr">
        <is>
          <t>string</t>
        </is>
      </c>
      <c r="C22" s="15" t="inlineStr">
        <is>
          <t>最后修改时间</t>
        </is>
      </c>
      <c r="D22" s="15" t="n"/>
      <c r="E22" s="15" t="n"/>
      <c r="F22" s="15" t="n"/>
      <c r="G22" s="15" t="n"/>
    </row>
  </sheetData>
  <mergeCells count="1">
    <mergeCell ref="C1:G2"/>
  </mergeCells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ods_provnc_unifd_id_map_dd_f</t>
        </is>
      </c>
      <c r="C1" s="25" t="n"/>
      <c r="D1" s="15" t="n"/>
      <c r="E1" s="15" t="n"/>
      <c r="F1" s="15" t="n"/>
      <c r="G1" s="15" t="n"/>
      <c r="H1" s="16">
        <f>HYPERLINK("#'目录'!E74", "返回")</f>
        <v/>
      </c>
    </row>
    <row customHeight="1" ht="16.5" r="2" s="17">
      <c r="A2" s="23" t="inlineStr">
        <is>
          <t>模型描述</t>
        </is>
      </c>
      <c r="B2" s="24" t="inlineStr">
        <is>
          <t>96150和浙里访的匹配关系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信访事项编号</t>
        </is>
      </c>
      <c r="D4" s="15" t="n"/>
      <c r="E4" s="15" t="n"/>
      <c r="F4" s="15" t="n"/>
      <c r="G4" s="15" t="n"/>
    </row>
    <row r="5">
      <c r="A5" s="15" t="inlineStr">
        <is>
          <t>deal_id</t>
        </is>
      </c>
      <c r="B5" s="15" t="inlineStr">
        <is>
          <t>string</t>
        </is>
      </c>
      <c r="C5" s="15" t="inlineStr">
        <is>
          <t>处理后</t>
        </is>
      </c>
      <c r="D5" s="15" t="n"/>
      <c r="E5" s="15" t="n"/>
      <c r="F5" s="15" t="n"/>
      <c r="G5" s="15" t="n"/>
    </row>
    <row r="6">
      <c r="A6" s="15" t="inlineStr">
        <is>
          <t>data_source</t>
        </is>
      </c>
      <c r="B6" s="15" t="inlineStr">
        <is>
          <t>string</t>
        </is>
      </c>
      <c r="C6" s="15" t="inlineStr">
        <is>
          <t>信访网电</t>
        </is>
      </c>
      <c r="D6" s="15" t="n"/>
      <c r="E6" s="15" t="n"/>
      <c r="F6" s="15" t="n"/>
      <c r="G6" s="15" t="n"/>
    </row>
    <row r="7">
      <c r="A7" s="15" t="inlineStr">
        <is>
          <t>create_time</t>
        </is>
      </c>
      <c r="B7" s="15" t="inlineStr">
        <is>
          <t>string</t>
        </is>
      </c>
      <c r="C7" s="15" t="inlineStr">
        <is>
          <t>创建时间</t>
        </is>
      </c>
      <c r="D7" s="15" t="n"/>
      <c r="E7" s="15" t="n"/>
      <c r="F7" s="15" t="n"/>
      <c r="G7" s="15" t="n"/>
    </row>
    <row r="8">
      <c r="A8" s="15" t="inlineStr">
        <is>
          <t>last_upd_time</t>
        </is>
      </c>
      <c r="B8" s="15" t="inlineStr">
        <is>
          <t>string</t>
        </is>
      </c>
      <c r="C8" s="15" t="inlineStr">
        <is>
          <t>修改时间</t>
        </is>
      </c>
      <c r="D8" s="15" t="n"/>
      <c r="E8" s="15" t="n"/>
      <c r="F8" s="15" t="n"/>
      <c r="G8" s="15" t="n"/>
    </row>
  </sheetData>
  <mergeCells count="1">
    <mergeCell ref="C1:G2"/>
  </mergeCells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ods_safety_statistics_f</t>
        </is>
      </c>
      <c r="C1" s="25" t="n"/>
      <c r="D1" s="15" t="n"/>
      <c r="E1" s="15" t="n"/>
      <c r="F1" s="15" t="n"/>
      <c r="G1" s="15" t="n"/>
      <c r="H1" s="16">
        <f>HYPERLINK("#'目录'!E75", "返回")</f>
        <v/>
      </c>
    </row>
    <row customHeight="1" ht="16.5" r="2" s="17">
      <c r="A2" s="23" t="inlineStr">
        <is>
          <t>模型描述</t>
        </is>
      </c>
      <c r="B2" s="24" t="inlineStr"/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time</t>
        </is>
      </c>
      <c r="B4" s="15" t="inlineStr">
        <is>
          <t>string</t>
        </is>
      </c>
      <c r="C4" s="15" t="n"/>
      <c r="D4" s="15" t="n"/>
      <c r="E4" s="15" t="n"/>
      <c r="F4" s="15" t="n"/>
      <c r="G4" s="15" t="n"/>
    </row>
    <row r="5">
      <c r="A5" s="15" t="inlineStr">
        <is>
          <t>street</t>
        </is>
      </c>
      <c r="B5" s="15" t="inlineStr">
        <is>
          <t>string</t>
        </is>
      </c>
      <c r="C5" s="15" t="n"/>
      <c r="D5" s="15" t="n"/>
      <c r="E5" s="15" t="n"/>
      <c r="F5" s="15" t="n"/>
      <c r="G5" s="15" t="n"/>
    </row>
    <row r="6">
      <c r="A6" s="15" t="inlineStr">
        <is>
          <t>wgzp_num</t>
        </is>
      </c>
      <c r="B6" s="15" t="inlineStr">
        <is>
          <t>string</t>
        </is>
      </c>
      <c r="C6" s="15" t="n"/>
      <c r="D6" s="15" t="n"/>
      <c r="E6" s="15" t="n"/>
      <c r="F6" s="15" t="n"/>
      <c r="G6" s="15" t="n"/>
    </row>
    <row r="7">
      <c r="A7" s="15" t="inlineStr">
        <is>
          <t>jf_num</t>
        </is>
      </c>
      <c r="B7" s="15" t="inlineStr">
        <is>
          <t>string</t>
        </is>
      </c>
      <c r="C7" s="15" t="n"/>
      <c r="D7" s="15" t="n"/>
      <c r="E7" s="15" t="n"/>
      <c r="F7" s="15" t="n"/>
      <c r="G7" s="15" t="n"/>
    </row>
    <row r="8">
      <c r="A8" s="15" t="inlineStr">
        <is>
          <t>ma_num</t>
        </is>
      </c>
      <c r="B8" s="15" t="inlineStr">
        <is>
          <t>string</t>
        </is>
      </c>
      <c r="C8" s="15" t="n"/>
      <c r="D8" s="15" t="n"/>
      <c r="E8" s="15" t="n"/>
      <c r="F8" s="15" t="n"/>
      <c r="G8" s="15" t="n"/>
    </row>
    <row r="9">
      <c r="A9" s="15" t="inlineStr">
        <is>
          <t>jtsw_num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</sheetData>
  <mergeCells count="1">
    <mergeCell ref="C1:G2"/>
  </mergeCells>
  <pageMargins bottom="1" footer="0.5" header="0.5" left="0.75" right="0.75" top="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ods_two_problem_visits_yy_f</t>
        </is>
      </c>
      <c r="C1" s="25" t="n"/>
      <c r="D1" s="15" t="n"/>
      <c r="E1" s="15" t="n"/>
      <c r="F1" s="15" t="n"/>
      <c r="G1" s="15" t="n"/>
      <c r="H1" s="16">
        <f>HYPERLINK("#'目录'!E76", "返回")</f>
        <v/>
      </c>
    </row>
    <row customHeight="1" ht="16.5" r="2" s="17">
      <c r="A2" s="23" t="inlineStr">
        <is>
          <t>模型描述</t>
        </is>
      </c>
      <c r="B2" s="24" t="inlineStr">
        <is>
          <t>两问大走访ods表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streets</t>
        </is>
      </c>
      <c r="B4" s="15" t="inlineStr">
        <is>
          <t>string</t>
        </is>
      </c>
      <c r="C4" s="15" t="inlineStr">
        <is>
          <t>镇街 对应excel表头的镇</t>
        </is>
      </c>
      <c r="D4" s="15" t="n"/>
      <c r="E4" s="15" t="n"/>
      <c r="F4" s="15" t="n"/>
      <c r="G4" s="15" t="n"/>
    </row>
    <row r="5">
      <c r="A5" s="15" t="inlineStr">
        <is>
          <t>village</t>
        </is>
      </c>
      <c r="B5" s="15" t="inlineStr">
        <is>
          <t>string</t>
        </is>
      </c>
      <c r="C5" s="15" t="inlineStr">
        <is>
          <t>村社 对应excel表头的村</t>
        </is>
      </c>
      <c r="D5" s="15" t="n"/>
      <c r="E5" s="15" t="n"/>
      <c r="F5" s="15" t="n"/>
      <c r="G5" s="15" t="n"/>
    </row>
    <row r="6">
      <c r="A6" s="15" t="inlineStr">
        <is>
          <t>webmaster_name</t>
        </is>
      </c>
      <c r="B6" s="15" t="inlineStr">
        <is>
          <t>string</t>
        </is>
      </c>
      <c r="C6" s="15" t="inlineStr">
        <is>
          <t>走访人姓名 对应excel表头的走访党员姓名</t>
        </is>
      </c>
      <c r="D6" s="15" t="n"/>
      <c r="E6" s="15" t="n"/>
      <c r="F6" s="15" t="n"/>
      <c r="G6" s="15" t="n"/>
    </row>
    <row r="7">
      <c r="A7" s="15" t="inlineStr">
        <is>
          <t>part_telephone</t>
        </is>
      </c>
      <c r="B7" s="15" t="inlineStr">
        <is>
          <t>string</t>
        </is>
      </c>
      <c r="C7" s="15" t="inlineStr">
        <is>
          <t>党员电话 对应excel表头的党员电话</t>
        </is>
      </c>
      <c r="D7" s="15" t="n"/>
      <c r="E7" s="15" t="n"/>
      <c r="F7" s="15" t="n"/>
      <c r="G7" s="15" t="n"/>
    </row>
    <row r="8">
      <c r="A8" s="15" t="inlineStr">
        <is>
          <t>mass_telephone</t>
        </is>
      </c>
      <c r="B8" s="15" t="inlineStr">
        <is>
          <t>string</t>
        </is>
      </c>
      <c r="C8" s="15" t="inlineStr">
        <is>
          <t>群众电话 对应excel表头的农户电话</t>
        </is>
      </c>
      <c r="D8" s="15" t="n"/>
      <c r="E8" s="15" t="n"/>
      <c r="F8" s="15" t="n"/>
      <c r="G8" s="15" t="n"/>
    </row>
    <row r="9">
      <c r="A9" s="15" t="inlineStr">
        <is>
          <t>visit_time</t>
        </is>
      </c>
      <c r="B9" s="15" t="inlineStr">
        <is>
          <t>string</t>
        </is>
      </c>
      <c r="C9" s="15" t="inlineStr">
        <is>
          <t>走访时间 对应excel表头的走访日期</t>
        </is>
      </c>
      <c r="D9" s="15" t="n"/>
      <c r="E9" s="15" t="n"/>
      <c r="F9" s="15" t="n"/>
      <c r="G9" s="15" t="n"/>
    </row>
    <row r="10">
      <c r="A10" s="15" t="inlineStr">
        <is>
          <t>visit_obj_name</t>
        </is>
      </c>
      <c r="B10" s="15" t="inlineStr">
        <is>
          <t>string</t>
        </is>
      </c>
      <c r="C10" s="15" t="inlineStr">
        <is>
          <t>走访对象名称 对应excel表头的被走访农户姓名</t>
        </is>
      </c>
      <c r="D10" s="15" t="n"/>
      <c r="E10" s="15" t="n"/>
      <c r="F10" s="15" t="n"/>
      <c r="G10" s="15" t="n"/>
    </row>
    <row r="11">
      <c r="A11" s="15" t="inlineStr">
        <is>
          <t>problem_one</t>
        </is>
      </c>
      <c r="B11" s="15" t="inlineStr">
        <is>
          <t>string</t>
        </is>
      </c>
      <c r="C11" s="15" t="inlineStr">
        <is>
          <t>农户认为本村今年最需要做的事情 对应excel表头的农户认为本村今年最需要做的事情</t>
        </is>
      </c>
      <c r="D11" s="15" t="n"/>
      <c r="E11" s="15" t="n"/>
      <c r="F11" s="15" t="n"/>
      <c r="G11" s="15" t="n"/>
    </row>
    <row r="12">
      <c r="A12" s="15" t="inlineStr">
        <is>
          <t>problem_two</t>
        </is>
      </c>
      <c r="B12" s="15" t="inlineStr">
        <is>
          <t>string</t>
        </is>
      </c>
      <c r="C12" s="15" t="inlineStr">
        <is>
          <t>农户家最需要帮助解决的事情 对应excel表头的农户家最需要帮助解决的事情</t>
        </is>
      </c>
      <c r="D12" s="15" t="n"/>
      <c r="E12" s="15" t="n"/>
      <c r="F12" s="15" t="n"/>
      <c r="G12" s="15" t="n"/>
    </row>
    <row r="13">
      <c r="A13" s="15" t="inlineStr">
        <is>
          <t>disposal_results</t>
        </is>
      </c>
      <c r="B13" s="15" t="inlineStr">
        <is>
          <t>string</t>
        </is>
      </c>
      <c r="C13" s="15" t="inlineStr">
        <is>
          <t>处置结果(已结案、进行中等等) 对应excel表头的办理结果</t>
        </is>
      </c>
      <c r="D13" s="15" t="n"/>
      <c r="E13" s="15" t="n"/>
      <c r="F13" s="15" t="n"/>
      <c r="G13" s="15" t="n"/>
    </row>
    <row r="14">
      <c r="A14" s="15" t="inlineStr">
        <is>
          <t>create_time</t>
        </is>
      </c>
      <c r="B14" s="15" t="inlineStr">
        <is>
          <t>string</t>
        </is>
      </c>
      <c r="C14" s="15" t="inlineStr">
        <is>
          <t>创建时间(yyyy-mm-dd hh:mm:ss)</t>
        </is>
      </c>
      <c r="D14" s="15" t="n"/>
      <c r="E14" s="15" t="n"/>
      <c r="F14" s="15" t="n"/>
      <c r="G14" s="15" t="n"/>
    </row>
    <row r="15">
      <c r="A15" s="15" t="inlineStr">
        <is>
          <t>last_upd_time</t>
        </is>
      </c>
      <c r="B15" s="15" t="inlineStr">
        <is>
          <t>string</t>
        </is>
      </c>
      <c r="C15" s="15" t="inlineStr">
        <is>
          <t>修改时间(yyyy-mm-dd hh:mm:ss)</t>
        </is>
      </c>
      <c r="D15" s="15" t="n"/>
      <c r="E15" s="15" t="n"/>
      <c r="F15" s="15" t="n"/>
      <c r="G15" s="15" t="n"/>
    </row>
  </sheetData>
  <mergeCells count="1">
    <mergeCell ref="C1:G2"/>
  </mergeCells>
  <pageMargins bottom="1" footer="0.5" header="0.5" left="0.75" right="0.75" top="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ods_warning_four_platform_key_person_yy_i</t>
        </is>
      </c>
      <c r="C1" s="25" t="n"/>
      <c r="D1" s="15" t="n"/>
      <c r="E1" s="15" t="n"/>
      <c r="F1" s="15" t="n"/>
      <c r="G1" s="15" t="n"/>
      <c r="H1" s="16">
        <f>HYPERLINK("#'目录'!E77", "返回")</f>
        <v/>
      </c>
    </row>
    <row customHeight="1" ht="16.5" r="2" s="17">
      <c r="A2" s="23" t="inlineStr">
        <is>
          <t>模型描述</t>
        </is>
      </c>
      <c r="B2" s="24" t="inlineStr">
        <is>
          <t>四平台重点人员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person_status</t>
        </is>
      </c>
      <c r="B4" s="15" t="inlineStr">
        <is>
          <t>string</t>
        </is>
      </c>
      <c r="C4" s="15" t="inlineStr">
        <is>
          <t>状态</t>
        </is>
      </c>
      <c r="D4" s="15" t="n"/>
      <c r="E4" s="15" t="n"/>
      <c r="F4" s="15" t="n"/>
      <c r="G4" s="15" t="n"/>
    </row>
    <row r="5">
      <c r="A5" s="15" t="inlineStr">
        <is>
          <t>name</t>
        </is>
      </c>
      <c r="B5" s="15" t="inlineStr">
        <is>
          <t>string</t>
        </is>
      </c>
      <c r="C5" s="15" t="inlineStr">
        <is>
          <t>姓名</t>
        </is>
      </c>
      <c r="D5" s="15" t="n"/>
      <c r="E5" s="15" t="n"/>
      <c r="F5" s="15" t="n"/>
      <c r="G5" s="15" t="n"/>
    </row>
    <row r="6">
      <c r="A6" s="15" t="inlineStr">
        <is>
          <t>sex</t>
        </is>
      </c>
      <c r="B6" s="15" t="inlineStr">
        <is>
          <t>string</t>
        </is>
      </c>
      <c r="C6" s="15" t="inlineStr">
        <is>
          <t>性别</t>
        </is>
      </c>
      <c r="D6" s="15" t="n"/>
      <c r="E6" s="15" t="n"/>
      <c r="F6" s="15" t="n"/>
      <c r="G6" s="15" t="n"/>
    </row>
    <row r="7">
      <c r="A7" s="15" t="inlineStr">
        <is>
          <t>age</t>
        </is>
      </c>
      <c r="B7" s="15" t="inlineStr">
        <is>
          <t>string</t>
        </is>
      </c>
      <c r="C7" s="15" t="inlineStr">
        <is>
          <t>年龄</t>
        </is>
      </c>
      <c r="D7" s="15" t="n"/>
      <c r="E7" s="15" t="n"/>
      <c r="F7" s="15" t="n"/>
      <c r="G7" s="15" t="n"/>
    </row>
    <row r="8">
      <c r="A8" s="15" t="inlineStr">
        <is>
          <t>idcard_no</t>
        </is>
      </c>
      <c r="B8" s="15" t="inlineStr">
        <is>
          <t>string</t>
        </is>
      </c>
      <c r="C8" s="15" t="inlineStr">
        <is>
          <t>身份证号</t>
        </is>
      </c>
      <c r="D8" s="15" t="n"/>
      <c r="E8" s="15" t="n"/>
      <c r="F8" s="15" t="n"/>
      <c r="G8" s="15" t="n"/>
    </row>
    <row r="9">
      <c r="A9" s="15" t="inlineStr">
        <is>
          <t>phone</t>
        </is>
      </c>
      <c r="B9" s="15" t="inlineStr">
        <is>
          <t>string</t>
        </is>
      </c>
      <c r="C9" s="15" t="inlineStr">
        <is>
          <t>联系手机</t>
        </is>
      </c>
      <c r="D9" s="15" t="n"/>
      <c r="E9" s="15" t="n"/>
      <c r="F9" s="15" t="n"/>
      <c r="G9" s="15" t="n"/>
    </row>
    <row r="10">
      <c r="A10" s="15" t="inlineStr">
        <is>
          <t>grid</t>
        </is>
      </c>
      <c r="B10" s="15" t="inlineStr">
        <is>
          <t>string</t>
        </is>
      </c>
      <c r="C10" s="15" t="inlineStr">
        <is>
          <t>所属网格</t>
        </is>
      </c>
      <c r="D10" s="15" t="n"/>
      <c r="E10" s="15" t="n"/>
      <c r="F10" s="15" t="n"/>
      <c r="G10" s="15" t="n"/>
    </row>
    <row r="11">
      <c r="A11" s="15" t="inlineStr">
        <is>
          <t>last_service_time</t>
        </is>
      </c>
      <c r="B11" s="15" t="inlineStr">
        <is>
          <t>string</t>
        </is>
      </c>
      <c r="C11" s="15" t="inlineStr">
        <is>
          <t>最新服务时间</t>
        </is>
      </c>
      <c r="D11" s="15" t="n"/>
      <c r="E11" s="15" t="n"/>
      <c r="F11" s="15" t="n"/>
      <c r="G11" s="15" t="n"/>
    </row>
    <row r="12">
      <c r="A12" s="15" t="inlineStr">
        <is>
          <t>education</t>
        </is>
      </c>
      <c r="B12" s="15" t="inlineStr">
        <is>
          <t>string</t>
        </is>
      </c>
      <c r="C12" s="15" t="inlineStr">
        <is>
          <t>文化程度</t>
        </is>
      </c>
      <c r="D12" s="15" t="n"/>
      <c r="E12" s="15" t="n"/>
      <c r="F12" s="15" t="n"/>
      <c r="G12" s="15" t="n"/>
    </row>
    <row r="13">
      <c r="A13" s="15" t="inlineStr">
        <is>
          <t>marital_status</t>
        </is>
      </c>
      <c r="B13" s="15" t="inlineStr">
        <is>
          <t>string</t>
        </is>
      </c>
      <c r="C13" s="15" t="inlineStr">
        <is>
          <t>婚姻状态</t>
        </is>
      </c>
      <c r="D13" s="15" t="n"/>
      <c r="E13" s="15" t="n"/>
      <c r="F13" s="15" t="n"/>
      <c r="G13" s="15" t="n"/>
    </row>
    <row r="14">
      <c r="A14" s="15" t="inlineStr">
        <is>
          <t>data_create_time</t>
        </is>
      </c>
      <c r="B14" s="15" t="inlineStr">
        <is>
          <t>string</t>
        </is>
      </c>
      <c r="C14" s="15" t="inlineStr">
        <is>
          <t>数据录入时间</t>
        </is>
      </c>
      <c r="D14" s="15" t="n"/>
      <c r="E14" s="15" t="n"/>
      <c r="F14" s="15" t="n"/>
      <c r="G14" s="15" t="n"/>
    </row>
    <row r="15">
      <c r="A15" s="15" t="inlineStr">
        <is>
          <t>data_update_time</t>
        </is>
      </c>
      <c r="B15" s="15" t="inlineStr">
        <is>
          <t>string</t>
        </is>
      </c>
      <c r="C15" s="15" t="inlineStr">
        <is>
          <t>数据更新时间</t>
        </is>
      </c>
      <c r="D15" s="15" t="n"/>
      <c r="E15" s="15" t="n"/>
      <c r="F15" s="15" t="n"/>
      <c r="G15" s="15" t="n"/>
    </row>
    <row r="16">
      <c r="A16" s="15" t="inlineStr">
        <is>
          <t>person_type_code</t>
        </is>
      </c>
      <c r="B16" s="15" t="inlineStr">
        <is>
          <t>string</t>
        </is>
      </c>
      <c r="C16" s="15" t="inlineStr">
        <is>
          <t>重点人员类型code</t>
        </is>
      </c>
      <c r="D16" s="15" t="n"/>
      <c r="E16" s="15" t="n"/>
      <c r="F16" s="15" t="n"/>
      <c r="G16" s="15" t="n"/>
    </row>
    <row r="17">
      <c r="A17" s="15" t="inlineStr">
        <is>
          <t>person_type</t>
        </is>
      </c>
      <c r="B17" s="15" t="inlineStr">
        <is>
          <t>string</t>
        </is>
      </c>
      <c r="C17" s="15" t="inlineStr">
        <is>
          <t>重点人员类型</t>
        </is>
      </c>
      <c r="D17" s="15" t="n"/>
      <c r="E17" s="15" t="n"/>
      <c r="F17" s="15" t="n"/>
      <c r="G17" s="15" t="n"/>
    </row>
    <row r="18">
      <c r="A18" s="15" t="inlineStr">
        <is>
          <t>create_time</t>
        </is>
      </c>
      <c r="B18" s="15" t="inlineStr">
        <is>
          <t>string</t>
        </is>
      </c>
      <c r="C18" s="15" t="inlineStr">
        <is>
          <t>创建时间</t>
        </is>
      </c>
      <c r="D18" s="15" t="n"/>
      <c r="E18" s="15" t="n"/>
      <c r="F18" s="15" t="n"/>
      <c r="G18" s="15" t="n"/>
    </row>
    <row r="19">
      <c r="A19" s="15" t="inlineStr">
        <is>
          <t>last_upd_time</t>
        </is>
      </c>
      <c r="B19" s="15" t="inlineStr">
        <is>
          <t>string</t>
        </is>
      </c>
      <c r="C19" s="15" t="inlineStr">
        <is>
          <t>修改时间</t>
        </is>
      </c>
      <c r="D19" s="15" t="n"/>
      <c r="E19" s="15" t="n"/>
      <c r="F19" s="15" t="n"/>
      <c r="G19" s="15" t="n"/>
    </row>
  </sheetData>
  <mergeCells count="1">
    <mergeCell ref="C1:G2"/>
  </mergeCells>
  <pageMargins bottom="1" footer="0.5" header="0.5" left="0.75" right="0.75" top="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ods_warning_untrustworthy_natural_person_yy_i</t>
        </is>
      </c>
      <c r="C1" s="25" t="n"/>
      <c r="D1" s="15" t="n"/>
      <c r="E1" s="15" t="n"/>
      <c r="F1" s="15" t="n"/>
      <c r="G1" s="15" t="n"/>
      <c r="H1" s="16">
        <f>HYPERLINK("#'目录'!E78", "返回")</f>
        <v/>
      </c>
    </row>
    <row customHeight="1" ht="16.5" r="2" s="17">
      <c r="A2" s="23" t="inlineStr">
        <is>
          <t>模型描述</t>
        </is>
      </c>
      <c r="B2" s="24" t="inlineStr">
        <is>
          <t>失信自然人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主键id</t>
        </is>
      </c>
      <c r="D4" s="15" t="n"/>
      <c r="E4" s="15" t="n"/>
      <c r="F4" s="15" t="n"/>
      <c r="G4" s="15" t="n"/>
    </row>
    <row r="5">
      <c r="A5" s="15" t="inlineStr">
        <is>
          <t>baseid</t>
        </is>
      </c>
      <c r="B5" s="15" t="inlineStr">
        <is>
          <t>string</t>
        </is>
      </c>
      <c r="C5" s="15" t="inlineStr">
        <is>
          <t>个人唯一标识</t>
        </is>
      </c>
      <c r="D5" s="15" t="n"/>
      <c r="E5" s="15" t="n"/>
      <c r="F5" s="15" t="n"/>
      <c r="G5" s="15" t="n"/>
    </row>
    <row r="6">
      <c r="A6" s="15" t="inlineStr">
        <is>
          <t>c_id</t>
        </is>
      </c>
      <c r="B6" s="15" t="inlineStr">
        <is>
          <t>string</t>
        </is>
      </c>
      <c r="C6" s="15" t="inlineStr"/>
      <c r="D6" s="15" t="n"/>
      <c r="E6" s="15" t="n"/>
      <c r="F6" s="15" t="n"/>
      <c r="G6" s="15" t="n"/>
    </row>
    <row r="7">
      <c r="A7" s="15" t="inlineStr">
        <is>
          <t>sbbm</t>
        </is>
      </c>
      <c r="B7" s="15" t="inlineStr">
        <is>
          <t>string</t>
        </is>
      </c>
      <c r="C7" s="15" t="inlineStr">
        <is>
          <t>上报部门</t>
        </is>
      </c>
      <c r="D7" s="15" t="n"/>
      <c r="E7" s="15" t="n"/>
      <c r="F7" s="15" t="n"/>
      <c r="G7" s="15" t="n"/>
    </row>
    <row r="8">
      <c r="A8" s="15" t="inlineStr">
        <is>
          <t>rksj</t>
        </is>
      </c>
      <c r="B8" s="15" t="inlineStr">
        <is>
          <t>string</t>
        </is>
      </c>
      <c r="C8" s="15" t="inlineStr">
        <is>
          <t>入库时间</t>
        </is>
      </c>
      <c r="D8" s="15" t="n"/>
      <c r="E8" s="15" t="n"/>
      <c r="F8" s="15" t="n"/>
      <c r="G8" s="15" t="n"/>
    </row>
    <row r="9">
      <c r="A9" s="15" t="inlineStr">
        <is>
          <t>sjbdsj</t>
        </is>
      </c>
      <c r="B9" s="15" t="inlineStr">
        <is>
          <t>string</t>
        </is>
      </c>
      <c r="C9" s="15" t="inlineStr">
        <is>
          <t>数据比对时间</t>
        </is>
      </c>
      <c r="D9" s="15" t="n"/>
      <c r="E9" s="15" t="n"/>
      <c r="F9" s="15" t="n"/>
      <c r="G9" s="15" t="n"/>
    </row>
    <row r="10">
      <c r="A10" s="15" t="inlineStr">
        <is>
          <t>xm</t>
        </is>
      </c>
      <c r="B10" s="15" t="inlineStr">
        <is>
          <t>string</t>
        </is>
      </c>
      <c r="C10" s="15" t="inlineStr">
        <is>
          <t>姓名</t>
        </is>
      </c>
      <c r="D10" s="15" t="n"/>
      <c r="E10" s="15" t="n"/>
      <c r="F10" s="15" t="n"/>
      <c r="G10" s="15" t="n"/>
    </row>
    <row r="11">
      <c r="A11" s="15" t="inlineStr">
        <is>
          <t>lx</t>
        </is>
      </c>
      <c r="B11" s="15" t="inlineStr">
        <is>
          <t>string</t>
        </is>
      </c>
      <c r="C11" s="15" t="inlineStr">
        <is>
          <t>类型</t>
        </is>
      </c>
      <c r="D11" s="15" t="n"/>
      <c r="E11" s="15" t="n"/>
      <c r="F11" s="15" t="n"/>
      <c r="G11" s="15" t="n"/>
    </row>
    <row r="12">
      <c r="A12" s="15" t="inlineStr">
        <is>
          <t>zxah</t>
        </is>
      </c>
      <c r="B12" s="15" t="inlineStr">
        <is>
          <t>string</t>
        </is>
      </c>
      <c r="C12" s="15" t="inlineStr">
        <is>
          <t>执行案号</t>
        </is>
      </c>
      <c r="D12" s="15" t="n"/>
      <c r="E12" s="15" t="n"/>
      <c r="F12" s="15" t="n"/>
      <c r="G12" s="15" t="n"/>
    </row>
    <row r="13">
      <c r="A13" s="15" t="inlineStr">
        <is>
          <t>sfzh</t>
        </is>
      </c>
      <c r="B13" s="15" t="inlineStr">
        <is>
          <t>string</t>
        </is>
      </c>
      <c r="C13" s="15" t="inlineStr">
        <is>
          <t>身份证号</t>
        </is>
      </c>
      <c r="D13" s="15" t="n"/>
      <c r="E13" s="15" t="n"/>
      <c r="F13" s="15" t="n"/>
      <c r="G13" s="15" t="n"/>
    </row>
    <row r="14">
      <c r="A14" s="15" t="inlineStr">
        <is>
          <t>zxfy</t>
        </is>
      </c>
      <c r="B14" s="15" t="inlineStr">
        <is>
          <t>string</t>
        </is>
      </c>
      <c r="C14" s="15" t="inlineStr">
        <is>
          <t>执行法院</t>
        </is>
      </c>
      <c r="D14" s="15" t="n"/>
      <c r="E14" s="15" t="n"/>
      <c r="F14" s="15" t="n"/>
      <c r="G14" s="15" t="n"/>
    </row>
    <row r="15">
      <c r="A15" s="15" t="inlineStr">
        <is>
          <t>fbr</t>
        </is>
      </c>
      <c r="B15" s="15" t="inlineStr">
        <is>
          <t>string</t>
        </is>
      </c>
      <c r="C15" s="15" t="inlineStr">
        <is>
          <t>发布人</t>
        </is>
      </c>
      <c r="D15" s="15" t="n"/>
      <c r="E15" s="15" t="n"/>
      <c r="F15" s="15" t="n"/>
      <c r="G15" s="15" t="n"/>
    </row>
    <row r="16">
      <c r="A16" s="15" t="inlineStr">
        <is>
          <t>lasj</t>
        </is>
      </c>
      <c r="B16" s="15" t="inlineStr">
        <is>
          <t>string</t>
        </is>
      </c>
      <c r="C16" s="15" t="inlineStr">
        <is>
          <t>立案时间</t>
        </is>
      </c>
      <c r="D16" s="15" t="n"/>
      <c r="E16" s="15" t="n"/>
      <c r="F16" s="15" t="n"/>
      <c r="G16" s="15" t="n"/>
    </row>
    <row r="17">
      <c r="A17" s="15" t="inlineStr">
        <is>
          <t>fbsj</t>
        </is>
      </c>
      <c r="B17" s="15" t="inlineStr">
        <is>
          <t>string</t>
        </is>
      </c>
      <c r="C17" s="15" t="inlineStr">
        <is>
          <t>发布时间</t>
        </is>
      </c>
      <c r="D17" s="15" t="n"/>
      <c r="E17" s="15" t="n"/>
      <c r="F17" s="15" t="n"/>
      <c r="G17" s="15" t="n"/>
    </row>
    <row r="18">
      <c r="A18" s="15" t="inlineStr">
        <is>
          <t>zt</t>
        </is>
      </c>
      <c r="B18" s="15" t="inlineStr">
        <is>
          <t>string</t>
        </is>
      </c>
      <c r="C18" s="15" t="inlineStr">
        <is>
          <t>状态</t>
        </is>
      </c>
      <c r="D18" s="15" t="n"/>
      <c r="E18" s="15" t="n"/>
      <c r="F18" s="15" t="n"/>
      <c r="G18" s="15" t="n"/>
    </row>
    <row r="19">
      <c r="A19" s="15" t="inlineStr">
        <is>
          <t>pbsj</t>
        </is>
      </c>
      <c r="B19" s="15" t="inlineStr">
        <is>
          <t>string</t>
        </is>
      </c>
      <c r="C19" s="15" t="inlineStr">
        <is>
          <t>屏蔽时间</t>
        </is>
      </c>
      <c r="D19" s="15" t="n"/>
      <c r="E19" s="15" t="n"/>
      <c r="F19" s="15" t="n"/>
      <c r="G19" s="15" t="n"/>
    </row>
    <row r="20">
      <c r="A20" s="15" t="inlineStr">
        <is>
          <t>cxsj</t>
        </is>
      </c>
      <c r="B20" s="15" t="inlineStr">
        <is>
          <t>string</t>
        </is>
      </c>
      <c r="C20" s="15" t="inlineStr"/>
      <c r="D20" s="15" t="n"/>
      <c r="E20" s="15" t="n"/>
      <c r="F20" s="15" t="n"/>
      <c r="G20" s="15" t="n"/>
    </row>
    <row r="21">
      <c r="A21" s="15" t="inlineStr">
        <is>
          <t>sxdqr</t>
        </is>
      </c>
      <c r="B21" s="15" t="inlineStr">
        <is>
          <t>string</t>
        </is>
      </c>
      <c r="C21" s="15" t="inlineStr"/>
      <c r="D21" s="15" t="n"/>
      <c r="E21" s="15" t="n"/>
      <c r="F21" s="15" t="n"/>
      <c r="G21" s="15" t="n"/>
    </row>
    <row r="22">
      <c r="A22" s="15" t="inlineStr">
        <is>
          <t>sxxw</t>
        </is>
      </c>
      <c r="B22" s="15" t="inlineStr">
        <is>
          <t>string</t>
        </is>
      </c>
      <c r="C22" s="15" t="inlineStr">
        <is>
          <t>失信行为</t>
        </is>
      </c>
      <c r="D22" s="15" t="n"/>
      <c r="E22" s="15" t="n"/>
      <c r="F22" s="15" t="n"/>
      <c r="G22" s="15" t="n"/>
    </row>
    <row r="23">
      <c r="A23" s="15" t="inlineStr">
        <is>
          <t>cbrid</t>
        </is>
      </c>
      <c r="B23" s="15" t="inlineStr">
        <is>
          <t>string</t>
        </is>
      </c>
      <c r="C23" s="15" t="inlineStr"/>
      <c r="D23" s="15" t="n"/>
      <c r="E23" s="15" t="n"/>
      <c r="F23" s="15" t="n"/>
      <c r="G23" s="15" t="n"/>
    </row>
    <row r="24">
      <c r="A24" s="15" t="inlineStr">
        <is>
          <t>create_time</t>
        </is>
      </c>
      <c r="B24" s="15" t="inlineStr">
        <is>
          <t>string</t>
        </is>
      </c>
      <c r="C24" s="15" t="inlineStr">
        <is>
          <t>创建时间</t>
        </is>
      </c>
      <c r="D24" s="15" t="n"/>
      <c r="E24" s="15" t="n"/>
      <c r="F24" s="15" t="n"/>
      <c r="G24" s="15" t="n"/>
    </row>
    <row r="25">
      <c r="A25" s="15" t="inlineStr">
        <is>
          <t>last_upd_time</t>
        </is>
      </c>
      <c r="B25" s="15" t="inlineStr">
        <is>
          <t>string</t>
        </is>
      </c>
      <c r="C25" s="15" t="inlineStr">
        <is>
          <t>修改时间</t>
        </is>
      </c>
      <c r="D25" s="15" t="n"/>
      <c r="E25" s="15" t="n"/>
      <c r="F25" s="15" t="n"/>
      <c r="G25" s="15" t="n"/>
    </row>
  </sheetData>
  <mergeCells count="1">
    <mergeCell ref="C1:G2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ods_dsc_da012_matter_basic_info_valid_old_jh_yiw_dd_f</t>
        </is>
      </c>
      <c r="C1" s="25" t="n"/>
      <c r="D1" s="15" t="n"/>
      <c r="E1" s="15" t="n"/>
      <c r="F1" s="15" t="n"/>
      <c r="G1" s="15" t="n"/>
      <c r="H1" s="16">
        <f>HYPERLINK("#'目录'!E7", "返回")</f>
        <v/>
      </c>
    </row>
    <row customHeight="1" ht="16.5" r="2" s="17">
      <c r="A2" s="23" t="inlineStr">
        <is>
          <t>模型描述</t>
        </is>
      </c>
      <c r="B2" s="24" t="inlineStr">
        <is>
          <t>省矛调-事项基本信息(省矛调)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org_id</t>
        </is>
      </c>
      <c r="B5" s="15" t="inlineStr">
        <is>
          <t>string</t>
        </is>
      </c>
      <c r="C5" s="15" t="inlineStr">
        <is>
          <t>组织机构ID</t>
        </is>
      </c>
      <c r="D5" s="15" t="n"/>
      <c r="E5" s="15" t="n"/>
      <c r="F5" s="15" t="n"/>
      <c r="G5" s="15" t="n"/>
    </row>
    <row r="6">
      <c r="A6" s="15" t="inlineStr">
        <is>
          <t>org_code</t>
        </is>
      </c>
      <c r="B6" s="15" t="inlineStr">
        <is>
          <t>string</t>
        </is>
      </c>
      <c r="C6" s="15" t="inlineStr">
        <is>
          <t>组织机构CODE</t>
        </is>
      </c>
      <c r="D6" s="15" t="n"/>
      <c r="E6" s="15" t="n"/>
      <c r="F6" s="15" t="n"/>
      <c r="G6" s="15" t="n"/>
    </row>
    <row r="7">
      <c r="A7" s="15" t="inlineStr">
        <is>
          <t>matter_number</t>
        </is>
      </c>
      <c r="B7" s="15" t="inlineStr">
        <is>
          <t>string</t>
        </is>
      </c>
      <c r="C7" s="15" t="inlineStr">
        <is>
          <t>事项单号</t>
        </is>
      </c>
      <c r="D7" s="15" t="n"/>
      <c r="E7" s="15" t="n"/>
      <c r="F7" s="15" t="n"/>
      <c r="G7" s="15" t="n"/>
    </row>
    <row r="8">
      <c r="A8" s="15" t="inlineStr">
        <is>
          <t>happen_time</t>
        </is>
      </c>
      <c r="B8" s="15" t="inlineStr">
        <is>
          <t>string</t>
        </is>
      </c>
      <c r="C8" s="15" t="inlineStr">
        <is>
          <t>发生时间</t>
        </is>
      </c>
      <c r="D8" s="15" t="n"/>
      <c r="E8" s="15" t="n"/>
      <c r="F8" s="15" t="n"/>
      <c r="G8" s="15" t="n"/>
    </row>
    <row r="9">
      <c r="A9" s="15" t="inlineStr">
        <is>
          <t>happen_place</t>
        </is>
      </c>
      <c r="B9" s="15" t="inlineStr">
        <is>
          <t>string</t>
        </is>
      </c>
      <c r="C9" s="15" t="inlineStr">
        <is>
          <t>发生详细地址</t>
        </is>
      </c>
      <c r="D9" s="15" t="n"/>
      <c r="E9" s="15" t="n"/>
      <c r="F9" s="15" t="n"/>
      <c r="G9" s="15" t="n"/>
    </row>
    <row r="10">
      <c r="A10" s="15" t="inlineStr">
        <is>
          <t>involve_num</t>
        </is>
      </c>
      <c r="B10" s="15" t="inlineStr">
        <is>
          <t>string</t>
        </is>
      </c>
      <c r="C10" s="15" t="inlineStr">
        <is>
          <t>涉及人数</t>
        </is>
      </c>
      <c r="D10" s="15" t="n"/>
      <c r="E10" s="15" t="n"/>
      <c r="F10" s="15" t="n"/>
      <c r="G10" s="15" t="n"/>
    </row>
    <row r="11">
      <c r="A11" s="15" t="inlineStr">
        <is>
          <t>matter_sketch</t>
        </is>
      </c>
      <c r="B11" s="15" t="inlineStr">
        <is>
          <t>string</t>
        </is>
      </c>
      <c r="C11" s="15" t="inlineStr">
        <is>
          <t>事项简述</t>
        </is>
      </c>
      <c r="D11" s="15" t="n"/>
      <c r="E11" s="15" t="n"/>
      <c r="F11" s="15" t="n"/>
      <c r="G11" s="15" t="n"/>
    </row>
    <row r="12">
      <c r="A12" s="15" t="inlineStr">
        <is>
          <t>matter_source</t>
        </is>
      </c>
      <c r="B12" s="15" t="inlineStr">
        <is>
          <t>string</t>
        </is>
      </c>
      <c r="C12" s="15" t="inlineStr">
        <is>
          <t>事项来源字典项</t>
        </is>
      </c>
      <c r="D12" s="15" t="n"/>
      <c r="E12" s="15" t="n"/>
      <c r="F12" s="15" t="n"/>
      <c r="G12" s="15" t="n"/>
    </row>
    <row r="13">
      <c r="A13" s="15" t="inlineStr">
        <is>
          <t>is_deleted</t>
        </is>
      </c>
      <c r="B13" s="15" t="inlineStr">
        <is>
          <t>string</t>
        </is>
      </c>
      <c r="C13" s="15" t="inlineStr">
        <is>
          <t>逻辑删除</t>
        </is>
      </c>
      <c r="D13" s="15" t="n"/>
      <c r="E13" s="15" t="n"/>
      <c r="F13" s="15" t="n"/>
      <c r="G13" s="15" t="n"/>
    </row>
    <row r="14">
      <c r="A14" s="15" t="inlineStr">
        <is>
          <t>window_type_id</t>
        </is>
      </c>
      <c r="B14" s="15" t="inlineStr">
        <is>
          <t>string</t>
        </is>
      </c>
      <c r="C14" s="15" t="inlineStr">
        <is>
          <t>窗口类型id</t>
        </is>
      </c>
      <c r="D14" s="15" t="n"/>
      <c r="E14" s="15" t="n"/>
      <c r="F14" s="15" t="n"/>
      <c r="G14" s="15" t="n"/>
    </row>
    <row r="15">
      <c r="A15" s="15" t="inlineStr">
        <is>
          <t>window_sign_mark</t>
        </is>
      </c>
      <c r="B15" s="15" t="inlineStr">
        <is>
          <t>string</t>
        </is>
      </c>
      <c r="C15" s="15" t="inlineStr">
        <is>
          <t>牵头部门签收状态</t>
        </is>
      </c>
      <c r="D15" s="15" t="n"/>
      <c r="E15" s="15" t="n"/>
      <c r="F15" s="15" t="n"/>
      <c r="G15" s="15" t="n"/>
    </row>
    <row r="16">
      <c r="A16" s="15" t="inlineStr">
        <is>
          <t>matter_type_id</t>
        </is>
      </c>
      <c r="B16" s="15" t="inlineStr">
        <is>
          <t>string</t>
        </is>
      </c>
      <c r="C16" s="15" t="inlineStr">
        <is>
          <t>事项类别id</t>
        </is>
      </c>
      <c r="D16" s="15" t="n"/>
      <c r="E16" s="15" t="n"/>
      <c r="F16" s="15" t="n"/>
      <c r="G16" s="15" t="n"/>
    </row>
    <row r="17">
      <c r="A17" s="15" t="inlineStr">
        <is>
          <t>create_date</t>
        </is>
      </c>
      <c r="B17" s="15" t="inlineStr">
        <is>
          <t>string</t>
        </is>
      </c>
      <c r="C17" s="15" t="inlineStr">
        <is>
          <t>创建时间</t>
        </is>
      </c>
      <c r="D17" s="15" t="n"/>
      <c r="E17" s="15" t="n"/>
      <c r="F17" s="15" t="n"/>
      <c r="G17" s="15" t="n"/>
    </row>
    <row r="18">
      <c r="A18" s="15" t="inlineStr">
        <is>
          <t>update_date</t>
        </is>
      </c>
      <c r="B18" s="15" t="inlineStr">
        <is>
          <t>string</t>
        </is>
      </c>
      <c r="C18" s="15" t="inlineStr">
        <is>
          <t>修改时间</t>
        </is>
      </c>
      <c r="D18" s="15" t="n"/>
      <c r="E18" s="15" t="n"/>
      <c r="F18" s="15" t="n"/>
      <c r="G18" s="15" t="n"/>
    </row>
    <row r="19">
      <c r="A19" s="15" t="inlineStr">
        <is>
          <t>create_user</t>
        </is>
      </c>
      <c r="B19" s="15" t="inlineStr">
        <is>
          <t>string</t>
        </is>
      </c>
      <c r="C19" s="15" t="inlineStr">
        <is>
          <t>创建者</t>
        </is>
      </c>
      <c r="D19" s="15" t="n"/>
      <c r="E19" s="15" t="n"/>
      <c r="F19" s="15" t="n"/>
      <c r="G19" s="15" t="n"/>
    </row>
    <row r="20">
      <c r="A20" s="15" t="inlineStr">
        <is>
          <t>update_user</t>
        </is>
      </c>
      <c r="B20" s="15" t="inlineStr">
        <is>
          <t>string</t>
        </is>
      </c>
      <c r="C20" s="15" t="inlineStr">
        <is>
          <t>修改者</t>
        </is>
      </c>
      <c r="D20" s="15" t="n"/>
      <c r="E20" s="15" t="n"/>
      <c r="F20" s="15" t="n"/>
      <c r="G20" s="15" t="n"/>
    </row>
    <row r="21">
      <c r="A21" s="15" t="inlineStr">
        <is>
          <t>payout_opinion</t>
        </is>
      </c>
      <c r="B21" s="15" t="inlineStr">
        <is>
          <t>string</t>
        </is>
      </c>
      <c r="C21" s="15" t="inlineStr">
        <is>
          <t>派发意见</t>
        </is>
      </c>
      <c r="D21" s="15" t="n"/>
      <c r="E21" s="15" t="n"/>
      <c r="F21" s="15" t="n"/>
      <c r="G21" s="15" t="n"/>
    </row>
    <row r="22">
      <c r="A22" s="15" t="inlineStr">
        <is>
          <t>status</t>
        </is>
      </c>
      <c r="B22" s="15" t="inlineStr">
        <is>
          <t>string</t>
        </is>
      </c>
      <c r="C22" s="15" t="inlineStr">
        <is>
          <t>事项主流程状态</t>
        </is>
      </c>
      <c r="D22" s="15" t="n"/>
      <c r="E22" s="15" t="n"/>
      <c r="F22" s="15" t="n"/>
      <c r="G22" s="15" t="n"/>
    </row>
    <row r="23">
      <c r="A23" s="15" t="inlineStr">
        <is>
          <t>matter_module</t>
        </is>
      </c>
      <c r="B23" s="15" t="inlineStr">
        <is>
          <t>string</t>
        </is>
      </c>
      <c r="C23" s="15" t="inlineStr">
        <is>
          <t>事项当前所属模块</t>
        </is>
      </c>
      <c r="D23" s="15" t="n"/>
      <c r="E23" s="15" t="n"/>
      <c r="F23" s="15" t="n"/>
      <c r="G23" s="15" t="n"/>
    </row>
    <row r="24">
      <c r="A24" s="15" t="inlineStr">
        <is>
          <t>case_state</t>
        </is>
      </c>
      <c r="B24" s="15" t="inlineStr">
        <is>
          <t>string</t>
        </is>
      </c>
      <c r="C24" s="15" t="inlineStr">
        <is>
          <t>结案审批状态</t>
        </is>
      </c>
      <c r="D24" s="15" t="n"/>
      <c r="E24" s="15" t="n"/>
      <c r="F24" s="15" t="n"/>
      <c r="G24" s="15" t="n"/>
    </row>
    <row r="25">
      <c r="A25" s="15" t="inlineStr">
        <is>
          <t>accept_form_id</t>
        </is>
      </c>
      <c r="B25" s="15" t="inlineStr">
        <is>
          <t>string</t>
        </is>
      </c>
      <c r="C25" s="15" t="inlineStr">
        <is>
          <t>受理表单模板Id</t>
        </is>
      </c>
      <c r="D25" s="15" t="n"/>
      <c r="E25" s="15" t="n"/>
      <c r="F25" s="15" t="n"/>
      <c r="G25" s="15" t="n"/>
    </row>
    <row r="26">
      <c r="A26" s="15" t="inlineStr">
        <is>
          <t>handle_form_id</t>
        </is>
      </c>
      <c r="B26" s="15" t="inlineStr">
        <is>
          <t>string</t>
        </is>
      </c>
      <c r="C26" s="15" t="inlineStr">
        <is>
          <t>办理表单模板Id</t>
        </is>
      </c>
      <c r="D26" s="15" t="n"/>
      <c r="E26" s="15" t="n"/>
      <c r="F26" s="15" t="n"/>
      <c r="G26" s="15" t="n"/>
    </row>
    <row r="27">
      <c r="A27" s="15" t="inlineStr">
        <is>
          <t>member_user_id</t>
        </is>
      </c>
      <c r="B27" s="15" t="inlineStr">
        <is>
          <t>string</t>
        </is>
      </c>
      <c r="C27" s="15" t="inlineStr">
        <is>
          <t>当前操作人id(对应用户)</t>
        </is>
      </c>
      <c r="D27" s="15" t="n"/>
      <c r="E27" s="15" t="n"/>
      <c r="F27" s="15" t="n"/>
      <c r="G27" s="15" t="n"/>
    </row>
    <row r="28">
      <c r="A28" s="15" t="inlineStr">
        <is>
          <t>mediation_result</t>
        </is>
      </c>
      <c r="B28" s="15" t="inlineStr">
        <is>
          <t>string</t>
        </is>
      </c>
      <c r="C28" s="15" t="inlineStr">
        <is>
          <t>调解结果字典项</t>
        </is>
      </c>
      <c r="D28" s="15" t="n"/>
      <c r="E28" s="15" t="n"/>
      <c r="F28" s="15" t="n"/>
      <c r="G28" s="15" t="n"/>
    </row>
    <row r="29">
      <c r="A29" s="15" t="inlineStr">
        <is>
          <t>last_operate_user_id</t>
        </is>
      </c>
      <c r="B29" s="15" t="inlineStr">
        <is>
          <t>string</t>
        </is>
      </c>
      <c r="C29" s="15" t="inlineStr">
        <is>
          <t>最后操作人员id</t>
        </is>
      </c>
      <c r="D29" s="15" t="n"/>
      <c r="E29" s="15" t="n"/>
      <c r="F29" s="15" t="n"/>
      <c r="G29" s="15" t="n"/>
    </row>
    <row r="30">
      <c r="A30" s="15" t="inlineStr">
        <is>
          <t>old_matter_number</t>
        </is>
      </c>
      <c r="B30" s="15" t="inlineStr">
        <is>
          <t>string</t>
        </is>
      </c>
      <c r="C30" s="15" t="inlineStr">
        <is>
          <t>旧事项单号（重新办理使用）</t>
        </is>
      </c>
      <c r="D30" s="15" t="n"/>
      <c r="E30" s="15" t="n"/>
      <c r="F30" s="15" t="n"/>
      <c r="G30" s="15" t="n"/>
    </row>
    <row r="31">
      <c r="A31" s="15" t="inlineStr">
        <is>
          <t>address_four_code</t>
        </is>
      </c>
      <c r="B31" s="15" t="inlineStr">
        <is>
          <t>string</t>
        </is>
      </c>
      <c r="C31" s="15" t="inlineStr">
        <is>
          <t>发生地点四级code</t>
        </is>
      </c>
      <c r="D31" s="15" t="n"/>
      <c r="E31" s="15" t="n"/>
      <c r="F31" s="15" t="n"/>
      <c r="G31" s="15" t="n"/>
    </row>
    <row r="32">
      <c r="A32" s="15" t="inlineStr">
        <is>
          <t>address_code_name</t>
        </is>
      </c>
      <c r="B32" s="15" t="inlineStr">
        <is>
          <t>string</t>
        </is>
      </c>
      <c r="C32" s="15" t="inlineStr">
        <is>
          <t>发生地点四级code中文回显</t>
        </is>
      </c>
      <c r="D32" s="15" t="n"/>
      <c r="E32" s="15" t="n"/>
      <c r="F32" s="15" t="n"/>
      <c r="G32" s="15" t="n"/>
    </row>
    <row r="33">
      <c r="A33" s="15" t="inlineStr">
        <is>
          <t>dock_state</t>
        </is>
      </c>
      <c r="B33" s="15" t="inlineStr">
        <is>
          <t>string</t>
        </is>
      </c>
      <c r="C33" s="15" t="inlineStr">
        <is>
          <t>协同状态</t>
        </is>
      </c>
      <c r="D33" s="15" t="n"/>
      <c r="E33" s="15" t="n"/>
      <c r="F33" s="15" t="n"/>
      <c r="G33" s="15" t="n"/>
    </row>
    <row r="34">
      <c r="A34" s="15" t="inlineStr">
        <is>
          <t>put_up_state</t>
        </is>
      </c>
      <c r="B34" s="15" t="inlineStr">
        <is>
          <t>string</t>
        </is>
      </c>
      <c r="C34" s="15" t="inlineStr">
        <is>
          <t>挂起状态</t>
        </is>
      </c>
      <c r="D34" s="15" t="n"/>
      <c r="E34" s="15" t="n"/>
      <c r="F34" s="15" t="n"/>
      <c r="G34" s="15" t="n"/>
    </row>
    <row r="35">
      <c r="A35" s="15" t="inlineStr">
        <is>
          <t>put_off_state</t>
        </is>
      </c>
      <c r="B35" s="15" t="inlineStr">
        <is>
          <t>string</t>
        </is>
      </c>
      <c r="C35" s="15" t="inlineStr">
        <is>
          <t>延期状态</t>
        </is>
      </c>
      <c r="D35" s="15" t="n"/>
      <c r="E35" s="15" t="n"/>
      <c r="F35" s="15" t="n"/>
      <c r="G35" s="15" t="n"/>
    </row>
    <row r="36">
      <c r="A36" s="15" t="inlineStr">
        <is>
          <t>put_off_up_id</t>
        </is>
      </c>
      <c r="B36" s="15" t="inlineStr">
        <is>
          <t>string</t>
        </is>
      </c>
      <c r="C36" s="15" t="inlineStr">
        <is>
          <t>挂起延期表id</t>
        </is>
      </c>
      <c r="D36" s="15" t="n"/>
      <c r="E36" s="15" t="n"/>
      <c r="F36" s="15" t="n"/>
      <c r="G36" s="15" t="n"/>
    </row>
    <row r="37">
      <c r="A37" s="15" t="inlineStr">
        <is>
          <t>window_sign_mark_time</t>
        </is>
      </c>
      <c r="B37" s="15" t="inlineStr">
        <is>
          <t>string</t>
        </is>
      </c>
      <c r="C37" s="15" t="inlineStr">
        <is>
          <t>牵头部门签收时间</t>
        </is>
      </c>
      <c r="D37" s="15" t="n"/>
      <c r="E37" s="15" t="n"/>
      <c r="F37" s="15" t="n"/>
      <c r="G37" s="15" t="n"/>
    </row>
    <row r="38">
      <c r="A38" s="15" t="inlineStr">
        <is>
          <t>submit_matter_time</t>
        </is>
      </c>
      <c r="B38" s="15" t="inlineStr">
        <is>
          <t>string</t>
        </is>
      </c>
      <c r="C38" s="15" t="inlineStr">
        <is>
          <t>分派时间</t>
        </is>
      </c>
      <c r="D38" s="15" t="n"/>
      <c r="E38" s="15" t="n"/>
      <c r="F38" s="15" t="n"/>
      <c r="G38" s="15" t="n"/>
    </row>
    <row r="39">
      <c r="A39" s="15" t="inlineStr">
        <is>
          <t>settle_time</t>
        </is>
      </c>
      <c r="B39" s="15" t="inlineStr">
        <is>
          <t>string</t>
        </is>
      </c>
      <c r="C39" s="15" t="inlineStr">
        <is>
          <t>结案时间</t>
        </is>
      </c>
      <c r="D39" s="15" t="n"/>
      <c r="E39" s="15" t="n"/>
      <c r="F39" s="15" t="n"/>
      <c r="G39" s="15" t="n"/>
    </row>
    <row r="40">
      <c r="A40" s="15" t="inlineStr">
        <is>
          <t>filing_time</t>
        </is>
      </c>
      <c r="B40" s="15" t="inlineStr">
        <is>
          <t>string</t>
        </is>
      </c>
      <c r="C40" s="15" t="inlineStr">
        <is>
          <t>归档时间</t>
        </is>
      </c>
      <c r="D40" s="15" t="n"/>
      <c r="E40" s="15" t="n"/>
      <c r="F40" s="15" t="n"/>
      <c r="G40" s="15" t="n"/>
    </row>
    <row r="41">
      <c r="A41" s="15" t="inlineStr">
        <is>
          <t>deadline</t>
        </is>
      </c>
      <c r="B41" s="15" t="inlineStr">
        <is>
          <t>string</t>
        </is>
      </c>
      <c r="C41" s="15" t="inlineStr">
        <is>
          <t>办理截止时间</t>
        </is>
      </c>
      <c r="D41" s="15" t="n"/>
      <c r="E41" s="15" t="n"/>
      <c r="F41" s="15" t="n"/>
      <c r="G41" s="15" t="n"/>
    </row>
    <row r="42">
      <c r="A42" s="15" t="inlineStr">
        <is>
          <t>assignee_status</t>
        </is>
      </c>
      <c r="B42" s="15" t="inlineStr">
        <is>
          <t>string</t>
        </is>
      </c>
      <c r="C42" s="15" t="inlineStr">
        <is>
          <t>当前窗口签收状态（非工作流签收状态）</t>
        </is>
      </c>
      <c r="D42" s="15" t="n"/>
      <c r="E42" s="15" t="n"/>
      <c r="F42" s="15" t="n"/>
      <c r="G42" s="15" t="n"/>
    </row>
    <row r="43">
      <c r="A43" s="15" t="inlineStr">
        <is>
          <t>org_name</t>
        </is>
      </c>
      <c r="B43" s="15" t="inlineStr">
        <is>
          <t>string</t>
        </is>
      </c>
      <c r="C43" s="15" t="inlineStr">
        <is>
          <t>组织机构全名</t>
        </is>
      </c>
      <c r="D43" s="15" t="n"/>
      <c r="E43" s="15" t="n"/>
      <c r="F43" s="15" t="n"/>
      <c r="G43" s="15" t="n"/>
    </row>
    <row r="44">
      <c r="A44" s="15" t="inlineStr">
        <is>
          <t>center_input</t>
        </is>
      </c>
      <c r="B44" s="15" t="inlineStr">
        <is>
          <t>string</t>
        </is>
      </c>
      <c r="C44" s="15" t="inlineStr">
        <is>
          <t>是否中心录入</t>
        </is>
      </c>
      <c r="D44" s="15" t="n"/>
      <c r="E44" s="15" t="n"/>
      <c r="F44" s="15" t="n"/>
      <c r="G44" s="15" t="n"/>
    </row>
    <row r="45">
      <c r="A45" s="15" t="inlineStr">
        <is>
          <t>application_user_id</t>
        </is>
      </c>
      <c r="B45" s="15" t="inlineStr">
        <is>
          <t>string</t>
        </is>
      </c>
      <c r="C45" s="15" t="inlineStr">
        <is>
          <t>申请人用户id</t>
        </is>
      </c>
      <c r="D45" s="15" t="n"/>
      <c r="E45" s="15" t="n"/>
      <c r="F45" s="15" t="n"/>
      <c r="G45" s="15" t="n"/>
    </row>
    <row r="46">
      <c r="A46" s="15" t="inlineStr">
        <is>
          <t>ago_put_off_state</t>
        </is>
      </c>
      <c r="B46" s="15" t="inlineStr">
        <is>
          <t>string</t>
        </is>
      </c>
      <c r="C46" s="15" t="inlineStr">
        <is>
          <t>上一次的延期状态</t>
        </is>
      </c>
      <c r="D46" s="15" t="n"/>
      <c r="E46" s="15" t="n"/>
      <c r="F46" s="15" t="n"/>
      <c r="G46" s="15" t="n"/>
    </row>
    <row r="47">
      <c r="A47" s="15" t="inlineStr">
        <is>
          <t>reject_state</t>
        </is>
      </c>
      <c r="B47" s="15" t="inlineStr">
        <is>
          <t>string</t>
        </is>
      </c>
      <c r="C47" s="15" t="inlineStr">
        <is>
          <t>是否被中心办理或专家退回</t>
        </is>
      </c>
      <c r="D47" s="15" t="n"/>
      <c r="E47" s="15" t="n"/>
      <c r="F47" s="15" t="n"/>
      <c r="G47" s="15" t="n"/>
    </row>
    <row r="48">
      <c r="A48" s="15" t="inlineStr">
        <is>
          <t>extend_info</t>
        </is>
      </c>
      <c r="B48" s="15" t="inlineStr">
        <is>
          <t>string</t>
        </is>
      </c>
      <c r="C48" s="15" t="inlineStr">
        <is>
          <t>扩展信息</t>
        </is>
      </c>
      <c r="D48" s="15" t="n"/>
      <c r="E48" s="15" t="n"/>
      <c r="F48" s="15" t="n"/>
      <c r="G48" s="15" t="n"/>
    </row>
    <row r="49">
      <c r="A49" s="15" t="inlineStr">
        <is>
          <t>dsc_city</t>
        </is>
      </c>
      <c r="B49" s="15" t="inlineStr">
        <is>
          <t>string</t>
        </is>
      </c>
      <c r="C49" s="15" t="inlineStr">
        <is>
          <t>没注释</t>
        </is>
      </c>
      <c r="D49" s="15" t="n"/>
      <c r="E49" s="15" t="n"/>
      <c r="F49" s="15" t="n"/>
      <c r="G49" s="15" t="n"/>
    </row>
    <row r="50">
      <c r="A50" s="15" t="inlineStr">
        <is>
          <t>dsc_adm_region</t>
        </is>
      </c>
      <c r="B50" s="15" t="inlineStr">
        <is>
          <t>string</t>
        </is>
      </c>
      <c r="C50" s="15" t="inlineStr">
        <is>
          <t>没注释</t>
        </is>
      </c>
      <c r="D50" s="15" t="n"/>
      <c r="E50" s="15" t="n"/>
      <c r="F50" s="15" t="n"/>
      <c r="G50" s="15" t="n"/>
    </row>
    <row r="51">
      <c r="A51" s="15" t="inlineStr">
        <is>
          <t>dsc_sydep_code</t>
        </is>
      </c>
      <c r="B51" s="15" t="inlineStr">
        <is>
          <t>string</t>
        </is>
      </c>
      <c r="C51" s="15" t="inlineStr">
        <is>
          <t>没注释(数源单位code)</t>
        </is>
      </c>
      <c r="D51" s="15" t="n"/>
      <c r="E51" s="15" t="n"/>
      <c r="F51" s="15" t="n"/>
      <c r="G51" s="15" t="n"/>
    </row>
    <row r="52">
      <c r="A52" s="15" t="inlineStr">
        <is>
          <t>dsc_sydep_name</t>
        </is>
      </c>
      <c r="B52" s="15" t="inlineStr">
        <is>
          <t>string</t>
        </is>
      </c>
      <c r="C52" s="15" t="inlineStr">
        <is>
          <t>没注释(数源单位name)</t>
        </is>
      </c>
      <c r="D52" s="15" t="n"/>
      <c r="E52" s="15" t="n"/>
      <c r="F52" s="15" t="n"/>
      <c r="G52" s="15" t="n"/>
    </row>
    <row r="53">
      <c r="A53" s="15" t="inlineStr">
        <is>
          <t>dsc_sydep_sys</t>
        </is>
      </c>
      <c r="B53" s="15" t="inlineStr">
        <is>
          <t>string</t>
        </is>
      </c>
      <c r="C53" s="15" t="inlineStr">
        <is>
          <t>没注释</t>
        </is>
      </c>
      <c r="D53" s="15" t="n"/>
      <c r="E53" s="15" t="n"/>
      <c r="F53" s="15" t="n"/>
      <c r="G53" s="15" t="n"/>
    </row>
    <row r="54">
      <c r="A54" s="15" t="inlineStr">
        <is>
          <t>dsc_sydep_tblname</t>
        </is>
      </c>
      <c r="B54" s="15" t="inlineStr">
        <is>
          <t>string</t>
        </is>
      </c>
      <c r="C54" s="15" t="inlineStr">
        <is>
          <t>没注释(数源表名)</t>
        </is>
      </c>
      <c r="D54" s="15" t="n"/>
      <c r="E54" s="15" t="n"/>
      <c r="F54" s="15" t="n"/>
      <c r="G54" s="15" t="n"/>
    </row>
    <row r="55">
      <c r="A55" s="15" t="inlineStr">
        <is>
          <t>dsc_biz_record_id</t>
        </is>
      </c>
      <c r="B55" s="15" t="inlineStr">
        <is>
          <t>string</t>
        </is>
      </c>
      <c r="C55" s="15" t="inlineStr">
        <is>
          <t>没注释(记录id)</t>
        </is>
      </c>
      <c r="D55" s="15" t="n"/>
      <c r="E55" s="15" t="n"/>
      <c r="F55" s="15" t="n"/>
      <c r="G55" s="15" t="n"/>
    </row>
    <row r="56">
      <c r="A56" s="15" t="inlineStr">
        <is>
          <t>dsc_biz_operation</t>
        </is>
      </c>
      <c r="B56" s="15" t="inlineStr">
        <is>
          <t>string</t>
        </is>
      </c>
      <c r="C56" s="15" t="inlineStr">
        <is>
          <t>没注释(操作)</t>
        </is>
      </c>
      <c r="D56" s="15" t="n"/>
      <c r="E56" s="15" t="n"/>
      <c r="F56" s="15" t="n"/>
      <c r="G56" s="15" t="n"/>
    </row>
    <row r="57">
      <c r="A57" s="15" t="inlineStr">
        <is>
          <t>dsc_biz_timestamp</t>
        </is>
      </c>
      <c r="B57" s="15" t="inlineStr">
        <is>
          <t>string</t>
        </is>
      </c>
      <c r="C57" s="15" t="inlineStr">
        <is>
          <t>没注释(时间)</t>
        </is>
      </c>
      <c r="D57" s="15" t="n"/>
      <c r="E57" s="15" t="n"/>
      <c r="F57" s="15" t="n"/>
      <c r="G57" s="15" t="n"/>
    </row>
    <row r="58">
      <c r="A58" s="15" t="inlineStr">
        <is>
          <t>dsc_datasr_tblname</t>
        </is>
      </c>
      <c r="B58" s="15" t="inlineStr">
        <is>
          <t>string</t>
        </is>
      </c>
      <c r="C58" s="15" t="inlineStr">
        <is>
          <t>没注释</t>
        </is>
      </c>
      <c r="D58" s="15" t="n"/>
      <c r="E58" s="15" t="n"/>
      <c r="F58" s="15" t="n"/>
      <c r="G58" s="15" t="n"/>
    </row>
    <row r="59">
      <c r="A59" s="15" t="inlineStr">
        <is>
          <t>dsc_hash_unique</t>
        </is>
      </c>
      <c r="B59" s="15" t="inlineStr">
        <is>
          <t>string</t>
        </is>
      </c>
      <c r="C59" s="15" t="inlineStr">
        <is>
          <t>没注释(哈希唯一值)</t>
        </is>
      </c>
      <c r="D59" s="15" t="n"/>
      <c r="E59" s="15" t="n"/>
      <c r="F59" s="15" t="n"/>
      <c r="G59" s="15" t="n"/>
    </row>
    <row r="60">
      <c r="A60" s="15" t="inlineStr">
        <is>
          <t>dsc_clean_timestamp</t>
        </is>
      </c>
      <c r="B60" s="15" t="inlineStr">
        <is>
          <t>string</t>
        </is>
      </c>
      <c r="C60" s="15" t="inlineStr">
        <is>
          <t>没注释</t>
        </is>
      </c>
      <c r="D60" s="15" t="n"/>
      <c r="E60" s="15" t="n"/>
      <c r="F60" s="15" t="n"/>
      <c r="G60" s="15" t="n"/>
    </row>
    <row r="61">
      <c r="A61" s="15" t="inlineStr">
        <is>
          <t>dsc_dw_rksj</t>
        </is>
      </c>
      <c r="B61" s="15" t="inlineStr">
        <is>
          <t>string</t>
        </is>
      </c>
      <c r="C61" s="15" t="inlineStr">
        <is>
          <t>没注释(入库时间)</t>
        </is>
      </c>
      <c r="D61" s="15" t="n"/>
      <c r="E61" s="15" t="n"/>
      <c r="F61" s="15" t="n"/>
      <c r="G61" s="15" t="n"/>
    </row>
    <row r="62">
      <c r="A62" s="15" t="inlineStr">
        <is>
          <t>create_time</t>
        </is>
      </c>
      <c r="B62" s="15" t="inlineStr">
        <is>
          <t>string</t>
        </is>
      </c>
      <c r="C62" s="15" t="inlineStr">
        <is>
          <t>创建时间</t>
        </is>
      </c>
      <c r="D62" s="15" t="n"/>
      <c r="E62" s="15" t="n"/>
      <c r="F62" s="15" t="n"/>
      <c r="G62" s="15" t="n"/>
    </row>
    <row r="63">
      <c r="A63" s="15" t="inlineStr">
        <is>
          <t>last_upd_time</t>
        </is>
      </c>
      <c r="B63" s="15" t="inlineStr">
        <is>
          <t>string</t>
        </is>
      </c>
      <c r="C63" s="15" t="inlineStr">
        <is>
          <t>更新时间</t>
        </is>
      </c>
      <c r="D63" s="15" t="n"/>
      <c r="E63" s="15" t="n"/>
      <c r="F63" s="15" t="n"/>
      <c r="G63" s="15" t="n"/>
    </row>
  </sheetData>
  <mergeCells count="1">
    <mergeCell ref="C1:G2"/>
  </mergeCells>
  <pageMargins bottom="1" footer="0.5" header="0.5" left="0.75" right="0.75" top="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ods_yw_bm_hy_dd_f</t>
        </is>
      </c>
      <c r="C1" s="25" t="n"/>
      <c r="D1" s="15" t="n"/>
      <c r="E1" s="15" t="n"/>
      <c r="F1" s="15" t="n"/>
      <c r="G1" s="15" t="n"/>
      <c r="H1" s="16">
        <f>HYPERLINK("#'目录'!E79", "返回")</f>
        <v/>
      </c>
    </row>
    <row customHeight="1" ht="16.5" r="2" s="17">
      <c r="A2" s="23" t="inlineStr">
        <is>
          <t>模型描述</t>
        </is>
      </c>
      <c r="B2" s="24" t="inlineStr">
        <is>
          <t>企业行业信息维表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zt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zrdhy</t>
        </is>
      </c>
      <c r="B5" s="15" t="inlineStr">
        <is>
          <t>string</t>
        </is>
      </c>
      <c r="C5" s="15" t="inlineStr"/>
      <c r="D5" s="15" t="n"/>
      <c r="E5" s="15" t="n"/>
      <c r="F5" s="15" t="n"/>
      <c r="G5" s="15" t="n"/>
    </row>
    <row r="6">
      <c r="A6" s="15" t="inlineStr">
        <is>
          <t>ml</t>
        </is>
      </c>
      <c r="B6" s="15" t="inlineStr">
        <is>
          <t>string</t>
        </is>
      </c>
      <c r="C6" s="15" t="inlineStr"/>
      <c r="D6" s="15" t="n"/>
      <c r="E6" s="15" t="n"/>
      <c r="F6" s="15" t="n"/>
      <c r="G6" s="15" t="n"/>
    </row>
    <row r="7">
      <c r="A7" s="15" t="inlineStr">
        <is>
          <t>code</t>
        </is>
      </c>
      <c r="B7" s="15" t="inlineStr">
        <is>
          <t>string</t>
        </is>
      </c>
      <c r="C7" s="15" t="inlineStr"/>
      <c r="D7" s="15" t="n"/>
      <c r="E7" s="15" t="n"/>
      <c r="F7" s="15" t="n"/>
      <c r="G7" s="15" t="n"/>
    </row>
    <row r="8">
      <c r="A8" s="15" t="inlineStr">
        <is>
          <t>update_time</t>
        </is>
      </c>
      <c r="B8" s="15" t="inlineStr">
        <is>
          <t>string</t>
        </is>
      </c>
      <c r="C8" s="15" t="inlineStr"/>
      <c r="D8" s="15" t="n"/>
      <c r="E8" s="15" t="n"/>
      <c r="F8" s="15" t="n"/>
      <c r="G8" s="15" t="n"/>
    </row>
    <row r="9">
      <c r="A9" s="15" t="inlineStr">
        <is>
          <t>delflag</t>
        </is>
      </c>
      <c r="B9" s="15" t="inlineStr">
        <is>
          <t>string</t>
        </is>
      </c>
      <c r="C9" s="15" t="inlineStr"/>
      <c r="D9" s="15" t="n"/>
      <c r="E9" s="15" t="n"/>
      <c r="F9" s="15" t="n"/>
      <c r="G9" s="15" t="n"/>
    </row>
    <row r="10">
      <c r="A10" s="15" t="inlineStr">
        <is>
          <t>content</t>
        </is>
      </c>
      <c r="B10" s="15" t="inlineStr">
        <is>
          <t>string</t>
        </is>
      </c>
      <c r="C10" s="15" t="inlineStr"/>
      <c r="D10" s="15" t="n"/>
      <c r="E10" s="15" t="n"/>
      <c r="F10" s="15" t="n"/>
      <c r="G10" s="15" t="n"/>
    </row>
    <row r="11">
      <c r="A11" s="15" t="inlineStr">
        <is>
          <t>create_time</t>
        </is>
      </c>
      <c r="B11" s="15" t="inlineStr">
        <is>
          <t>string</t>
        </is>
      </c>
      <c r="C11" s="15" t="inlineStr">
        <is>
          <t>创建时间</t>
        </is>
      </c>
      <c r="D11" s="15" t="n"/>
      <c r="E11" s="15" t="n"/>
      <c r="F11" s="15" t="n"/>
      <c r="G11" s="15" t="n"/>
    </row>
    <row r="12">
      <c r="A12" s="15" t="inlineStr">
        <is>
          <t>last_upd_time</t>
        </is>
      </c>
      <c r="B12" s="15" t="inlineStr">
        <is>
          <t>string</t>
        </is>
      </c>
      <c r="C12" s="15" t="inlineStr">
        <is>
          <t>最后修改时间</t>
        </is>
      </c>
      <c r="D12" s="15" t="n"/>
      <c r="E12" s="15" t="n"/>
      <c r="F12" s="15" t="n"/>
      <c r="G12" s="15" t="n"/>
    </row>
  </sheetData>
  <mergeCells count="1">
    <mergeCell ref="C1:G2"/>
  </mergeCells>
  <pageMargins bottom="1" footer="0.5" header="0.5" left="0.75" right="0.75" top="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ods_yw_bm_qydl_dd_f</t>
        </is>
      </c>
      <c r="C1" s="25" t="n"/>
      <c r="D1" s="15" t="n"/>
      <c r="E1" s="15" t="n"/>
      <c r="F1" s="15" t="n"/>
      <c r="G1" s="15" t="n"/>
      <c r="H1" s="16">
        <f>HYPERLINK("#'目录'!E80", "返回")</f>
        <v/>
      </c>
    </row>
    <row customHeight="1" ht="16.5" r="2" s="17">
      <c r="A2" s="23" t="inlineStr">
        <is>
          <t>模型描述</t>
        </is>
      </c>
      <c r="B2" s="24" t="inlineStr">
        <is>
          <t>企业大类信息维表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zzlx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serv_type_id</t>
        </is>
      </c>
      <c r="B5" s="15" t="inlineStr">
        <is>
          <t>string</t>
        </is>
      </c>
      <c r="C5" s="15" t="inlineStr"/>
      <c r="D5" s="15" t="n"/>
      <c r="E5" s="15" t="n"/>
      <c r="F5" s="15" t="n"/>
      <c r="G5" s="15" t="n"/>
    </row>
    <row r="6">
      <c r="A6" s="15" t="inlineStr">
        <is>
          <t>code</t>
        </is>
      </c>
      <c r="B6" s="15" t="inlineStr">
        <is>
          <t>string</t>
        </is>
      </c>
      <c r="C6" s="15" t="inlineStr"/>
      <c r="D6" s="15" t="n"/>
      <c r="E6" s="15" t="n"/>
      <c r="F6" s="15" t="n"/>
      <c r="G6" s="15" t="n"/>
    </row>
    <row r="7">
      <c r="A7" s="15" t="inlineStr">
        <is>
          <t>update_time</t>
        </is>
      </c>
      <c r="B7" s="15" t="inlineStr">
        <is>
          <t>string</t>
        </is>
      </c>
      <c r="C7" s="15" t="inlineStr"/>
      <c r="D7" s="15" t="n"/>
      <c r="E7" s="15" t="n"/>
      <c r="F7" s="15" t="n"/>
      <c r="G7" s="15" t="n"/>
    </row>
    <row r="8">
      <c r="A8" s="15" t="inlineStr">
        <is>
          <t>delflag</t>
        </is>
      </c>
      <c r="B8" s="15" t="inlineStr">
        <is>
          <t>string</t>
        </is>
      </c>
      <c r="C8" s="15" t="inlineStr"/>
      <c r="D8" s="15" t="n"/>
      <c r="E8" s="15" t="n"/>
      <c r="F8" s="15" t="n"/>
      <c r="G8" s="15" t="n"/>
    </row>
    <row r="9">
      <c r="A9" s="15" t="inlineStr">
        <is>
          <t>content</t>
        </is>
      </c>
      <c r="B9" s="15" t="inlineStr">
        <is>
          <t>string</t>
        </is>
      </c>
      <c r="C9" s="15" t="inlineStr"/>
      <c r="D9" s="15" t="n"/>
      <c r="E9" s="15" t="n"/>
      <c r="F9" s="15" t="n"/>
      <c r="G9" s="15" t="n"/>
    </row>
    <row r="10">
      <c r="A10" s="15" t="inlineStr">
        <is>
          <t>create_time</t>
        </is>
      </c>
      <c r="B10" s="15" t="inlineStr">
        <is>
          <t>string</t>
        </is>
      </c>
      <c r="C10" s="15" t="inlineStr">
        <is>
          <t>创建时间</t>
        </is>
      </c>
      <c r="D10" s="15" t="n"/>
      <c r="E10" s="15" t="n"/>
      <c r="F10" s="15" t="n"/>
      <c r="G10" s="15" t="n"/>
    </row>
    <row r="11">
      <c r="A11" s="15" t="inlineStr">
        <is>
          <t>last_upd_time</t>
        </is>
      </c>
      <c r="B11" s="15" t="inlineStr">
        <is>
          <t>string</t>
        </is>
      </c>
      <c r="C11" s="15" t="inlineStr">
        <is>
          <t>最后修改时间</t>
        </is>
      </c>
      <c r="D11" s="15" t="n"/>
      <c r="E11" s="15" t="n"/>
      <c r="F11" s="15" t="n"/>
      <c r="G11" s="15" t="n"/>
    </row>
  </sheetData>
  <mergeCells count="1">
    <mergeCell ref="C1:G2"/>
  </mergeCells>
  <pageMargins bottom="1" footer="0.5" header="0.5" left="0.75" right="0.75" top="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ods_yw_bm_qylx_dd_f</t>
        </is>
      </c>
      <c r="C1" s="25" t="n"/>
      <c r="D1" s="15" t="n"/>
      <c r="E1" s="15" t="n"/>
      <c r="F1" s="15" t="n"/>
      <c r="G1" s="15" t="n"/>
      <c r="H1" s="16">
        <f>HYPERLINK("#'目录'!E81", "返回")</f>
        <v/>
      </c>
    </row>
    <row customHeight="1" ht="16.5" r="2" s="17">
      <c r="A2" s="23" t="inlineStr">
        <is>
          <t>模型描述</t>
        </is>
      </c>
      <c r="B2" s="24" t="inlineStr">
        <is>
          <t>企业类型信息维表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lxbz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dybz</t>
        </is>
      </c>
      <c r="B5" s="15" t="inlineStr">
        <is>
          <t>string</t>
        </is>
      </c>
      <c r="C5" s="15" t="inlineStr"/>
      <c r="D5" s="15" t="n"/>
      <c r="E5" s="15" t="n"/>
      <c r="F5" s="15" t="n"/>
      <c r="G5" s="15" t="n"/>
    </row>
    <row r="6">
      <c r="A6" s="15" t="inlineStr">
        <is>
          <t>mcblq</t>
        </is>
      </c>
      <c r="B6" s="15" t="inlineStr">
        <is>
          <t>string</t>
        </is>
      </c>
      <c r="C6" s="15" t="inlineStr"/>
      <c r="D6" s="15" t="n"/>
      <c r="E6" s="15" t="n"/>
      <c r="F6" s="15" t="n"/>
      <c r="G6" s="15" t="n"/>
    </row>
    <row r="7">
      <c r="A7" s="15" t="inlineStr">
        <is>
          <t>kxbz</t>
        </is>
      </c>
      <c r="B7" s="15" t="inlineStr">
        <is>
          <t>string</t>
        </is>
      </c>
      <c r="C7" s="15" t="inlineStr"/>
      <c r="D7" s="15" t="n"/>
      <c r="E7" s="15" t="n"/>
      <c r="F7" s="15" t="n"/>
      <c r="G7" s="15" t="n"/>
    </row>
    <row r="8">
      <c r="A8" s="15" t="inlineStr">
        <is>
          <t>code</t>
        </is>
      </c>
      <c r="B8" s="15" t="inlineStr">
        <is>
          <t>string</t>
        </is>
      </c>
      <c r="C8" s="15" t="inlineStr"/>
      <c r="D8" s="15" t="n"/>
      <c r="E8" s="15" t="n"/>
      <c r="F8" s="15" t="n"/>
      <c r="G8" s="15" t="n"/>
    </row>
    <row r="9">
      <c r="A9" s="15" t="inlineStr">
        <is>
          <t>qylxdl</t>
        </is>
      </c>
      <c r="B9" s="15" t="inlineStr">
        <is>
          <t>string</t>
        </is>
      </c>
      <c r="C9" s="15" t="inlineStr"/>
      <c r="D9" s="15" t="n"/>
      <c r="E9" s="15" t="n"/>
      <c r="F9" s="15" t="n"/>
      <c r="G9" s="15" t="n"/>
    </row>
    <row r="10">
      <c r="A10" s="15" t="inlineStr">
        <is>
          <t>update_time</t>
        </is>
      </c>
      <c r="B10" s="15" t="inlineStr">
        <is>
          <t>string</t>
        </is>
      </c>
      <c r="C10" s="15" t="inlineStr"/>
      <c r="D10" s="15" t="n"/>
      <c r="E10" s="15" t="n"/>
      <c r="F10" s="15" t="n"/>
      <c r="G10" s="15" t="n"/>
    </row>
    <row r="11">
      <c r="A11" s="15" t="inlineStr">
        <is>
          <t>delflag</t>
        </is>
      </c>
      <c r="B11" s="15" t="inlineStr">
        <is>
          <t>string</t>
        </is>
      </c>
      <c r="C11" s="15" t="inlineStr"/>
      <c r="D11" s="15" t="n"/>
      <c r="E11" s="15" t="n"/>
      <c r="F11" s="15" t="n"/>
      <c r="G11" s="15" t="n"/>
    </row>
    <row r="12">
      <c r="A12" s="15" t="inlineStr">
        <is>
          <t>content</t>
        </is>
      </c>
      <c r="B12" s="15" t="inlineStr">
        <is>
          <t>string</t>
        </is>
      </c>
      <c r="C12" s="15" t="inlineStr"/>
      <c r="D12" s="15" t="n"/>
      <c r="E12" s="15" t="n"/>
      <c r="F12" s="15" t="n"/>
      <c r="G12" s="15" t="n"/>
    </row>
    <row r="13">
      <c r="A13" s="15" t="inlineStr">
        <is>
          <t>create_time</t>
        </is>
      </c>
      <c r="B13" s="15" t="inlineStr">
        <is>
          <t>string</t>
        </is>
      </c>
      <c r="C13" s="15" t="inlineStr">
        <is>
          <t>创建时间</t>
        </is>
      </c>
      <c r="D13" s="15" t="n"/>
      <c r="E13" s="15" t="n"/>
      <c r="F13" s="15" t="n"/>
      <c r="G13" s="15" t="n"/>
    </row>
    <row r="14">
      <c r="A14" s="15" t="inlineStr">
        <is>
          <t>last_upd_time</t>
        </is>
      </c>
      <c r="B14" s="15" t="inlineStr">
        <is>
          <t>string</t>
        </is>
      </c>
      <c r="C14" s="15" t="inlineStr">
        <is>
          <t>最后修改时间</t>
        </is>
      </c>
      <c r="D14" s="15" t="n"/>
      <c r="E14" s="15" t="n"/>
      <c r="F14" s="15" t="n"/>
      <c r="G14" s="15" t="n"/>
    </row>
  </sheetData>
  <mergeCells count="1">
    <mergeCell ref="C1:G2"/>
  </mergeCells>
  <pageMargins bottom="1" footer="0.5" header="0.5" left="0.75" right="0.75" top="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ods_yw_czj_blxx_dd_i</t>
        </is>
      </c>
      <c r="C1" s="25" t="n"/>
      <c r="D1" s="15" t="n"/>
      <c r="E1" s="15" t="n"/>
      <c r="F1" s="15" t="n"/>
      <c r="G1" s="15" t="n"/>
      <c r="H1" s="16">
        <f>HYPERLINK("#'目录'!E82", "返回")</f>
        <v/>
      </c>
    </row>
    <row customHeight="1" ht="16.5" r="2" s="17">
      <c r="A2" s="23" t="inlineStr">
        <is>
          <t>模型描述</t>
        </is>
      </c>
      <c r="B2" s="24" t="inlineStr">
        <is>
          <t>（企业、其他组织）财政局不良信息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c_id</t>
        </is>
      </c>
      <c r="B5" s="15" t="inlineStr">
        <is>
          <t>string</t>
        </is>
      </c>
      <c r="C5" s="15" t="inlineStr"/>
      <c r="D5" s="15" t="n"/>
      <c r="E5" s="15" t="n"/>
      <c r="F5" s="15" t="n"/>
      <c r="G5" s="15" t="n"/>
    </row>
    <row r="6">
      <c r="A6" s="15" t="inlineStr">
        <is>
          <t>qyzch</t>
        </is>
      </c>
      <c r="B6" s="15" t="inlineStr">
        <is>
          <t>string</t>
        </is>
      </c>
      <c r="C6" s="15" t="inlineStr">
        <is>
          <t>企业注册号</t>
        </is>
      </c>
      <c r="D6" s="15" t="n"/>
      <c r="E6" s="15" t="n"/>
      <c r="F6" s="15" t="n"/>
      <c r="G6" s="15" t="n"/>
    </row>
    <row r="7">
      <c r="A7" s="15" t="inlineStr">
        <is>
          <t>sbbm</t>
        </is>
      </c>
      <c r="B7" s="15" t="inlineStr">
        <is>
          <t>string</t>
        </is>
      </c>
      <c r="C7" s="15" t="inlineStr">
        <is>
          <t>上报部门</t>
        </is>
      </c>
      <c r="D7" s="15" t="n"/>
      <c r="E7" s="15" t="n"/>
      <c r="F7" s="15" t="n"/>
      <c r="G7" s="15" t="n"/>
    </row>
    <row r="8">
      <c r="A8" s="15" t="inlineStr">
        <is>
          <t>rksj</t>
        </is>
      </c>
      <c r="B8" s="15" t="inlineStr">
        <is>
          <t>string</t>
        </is>
      </c>
      <c r="C8" s="15" t="inlineStr">
        <is>
          <t>入库时间</t>
        </is>
      </c>
      <c r="D8" s="15" t="n"/>
      <c r="E8" s="15" t="n"/>
      <c r="F8" s="15" t="n"/>
      <c r="G8" s="15" t="n"/>
    </row>
    <row r="9">
      <c r="A9" s="15" t="inlineStr">
        <is>
          <t>sjbdsj</t>
        </is>
      </c>
      <c r="B9" s="15" t="inlineStr">
        <is>
          <t>string</t>
        </is>
      </c>
      <c r="C9" s="15" t="inlineStr">
        <is>
          <t>数据比对时间</t>
        </is>
      </c>
      <c r="D9" s="15" t="n"/>
      <c r="E9" s="15" t="n"/>
      <c r="F9" s="15" t="n"/>
      <c r="G9" s="15" t="n"/>
    </row>
    <row r="10">
      <c r="A10" s="15" t="inlineStr">
        <is>
          <t>baseid</t>
        </is>
      </c>
      <c r="B10" s="15" t="inlineStr">
        <is>
          <t>string</t>
        </is>
      </c>
      <c r="C10" s="15" t="inlineStr">
        <is>
          <t>唯一识别码</t>
        </is>
      </c>
      <c r="D10" s="15" t="n"/>
      <c r="E10" s="15" t="n"/>
      <c r="F10" s="15" t="n"/>
      <c r="G10" s="15" t="n"/>
    </row>
    <row r="11">
      <c r="A11" s="15" t="inlineStr">
        <is>
          <t>qymc</t>
        </is>
      </c>
      <c r="B11" s="15" t="inlineStr">
        <is>
          <t>string</t>
        </is>
      </c>
      <c r="C11" s="15" t="inlineStr">
        <is>
          <t>企业名称</t>
        </is>
      </c>
      <c r="D11" s="15" t="n"/>
      <c r="E11" s="15" t="n"/>
      <c r="F11" s="15" t="n"/>
      <c r="G11" s="15" t="n"/>
    </row>
    <row r="12">
      <c r="A12" s="15" t="inlineStr">
        <is>
          <t>lxdh</t>
        </is>
      </c>
      <c r="B12" s="15" t="inlineStr">
        <is>
          <t>string</t>
        </is>
      </c>
      <c r="C12" s="15" t="inlineStr">
        <is>
          <t>联系电话</t>
        </is>
      </c>
      <c r="D12" s="15" t="n"/>
      <c r="E12" s="15" t="n"/>
      <c r="F12" s="15" t="n"/>
      <c r="G12" s="15" t="n"/>
    </row>
    <row r="13">
      <c r="A13" s="15" t="inlineStr">
        <is>
          <t>shxydm</t>
        </is>
      </c>
      <c r="B13" s="15" t="inlineStr">
        <is>
          <t>string</t>
        </is>
      </c>
      <c r="C13" s="15" t="inlineStr">
        <is>
          <t>统一社会信用代码</t>
        </is>
      </c>
      <c r="D13" s="15" t="n"/>
      <c r="E13" s="15" t="n"/>
      <c r="F13" s="15" t="n"/>
      <c r="G13" s="15" t="n"/>
    </row>
    <row r="14">
      <c r="A14" s="15" t="inlineStr">
        <is>
          <t>rdsj</t>
        </is>
      </c>
      <c r="B14" s="15" t="inlineStr">
        <is>
          <t>string</t>
        </is>
      </c>
      <c r="C14" s="15" t="inlineStr">
        <is>
          <t>认定时间</t>
        </is>
      </c>
      <c r="D14" s="15" t="n"/>
      <c r="E14" s="15" t="n"/>
      <c r="F14" s="15" t="n"/>
      <c r="G14" s="15" t="n"/>
    </row>
    <row r="15">
      <c r="A15" s="15" t="inlineStr">
        <is>
          <t>blxwms</t>
        </is>
      </c>
      <c r="B15" s="15" t="inlineStr">
        <is>
          <t>string</t>
        </is>
      </c>
      <c r="C15" s="15" t="inlineStr">
        <is>
          <t>不良行为描述</t>
        </is>
      </c>
      <c r="D15" s="15" t="n"/>
      <c r="E15" s="15" t="n"/>
      <c r="F15" s="15" t="n"/>
      <c r="G15" s="15" t="n"/>
    </row>
    <row r="16">
      <c r="A16" s="15" t="inlineStr">
        <is>
          <t>cljg</t>
        </is>
      </c>
      <c r="B16" s="15" t="inlineStr">
        <is>
          <t>string</t>
        </is>
      </c>
      <c r="C16" s="15" t="inlineStr">
        <is>
          <t>处理结果</t>
        </is>
      </c>
      <c r="D16" s="15" t="n"/>
      <c r="E16" s="15" t="n"/>
      <c r="F16" s="15" t="n"/>
      <c r="G16" s="15" t="n"/>
    </row>
    <row r="17">
      <c r="A17" s="15" t="inlineStr">
        <is>
          <t>rdbm</t>
        </is>
      </c>
      <c r="B17" s="15" t="inlineStr">
        <is>
          <t>string</t>
        </is>
      </c>
      <c r="C17" s="15" t="inlineStr">
        <is>
          <t>认定编码</t>
        </is>
      </c>
      <c r="D17" s="15" t="n"/>
      <c r="E17" s="15" t="n"/>
      <c r="F17" s="15" t="n"/>
      <c r="G17" s="15" t="n"/>
    </row>
    <row r="18">
      <c r="A18" s="15" t="inlineStr">
        <is>
          <t>sxcd</t>
        </is>
      </c>
      <c r="B18" s="15" t="inlineStr">
        <is>
          <t>string</t>
        </is>
      </c>
      <c r="C18" s="15" t="inlineStr">
        <is>
          <t>失信程度</t>
        </is>
      </c>
      <c r="D18" s="15" t="n"/>
      <c r="E18" s="15" t="n"/>
      <c r="F18" s="15" t="n"/>
      <c r="G18" s="15" t="n"/>
    </row>
    <row r="19">
      <c r="A19" s="15" t="inlineStr">
        <is>
          <t>create_time</t>
        </is>
      </c>
      <c r="B19" s="15" t="inlineStr">
        <is>
          <t>string</t>
        </is>
      </c>
      <c r="C19" s="15" t="inlineStr">
        <is>
          <t>创建时间</t>
        </is>
      </c>
      <c r="D19" s="15" t="n"/>
      <c r="E19" s="15" t="n"/>
      <c r="F19" s="15" t="n"/>
      <c r="G19" s="15" t="n"/>
    </row>
    <row r="20">
      <c r="A20" s="15" t="inlineStr">
        <is>
          <t>last_upd_time</t>
        </is>
      </c>
      <c r="B20" s="15" t="inlineStr">
        <is>
          <t>string</t>
        </is>
      </c>
      <c r="C20" s="15" t="inlineStr">
        <is>
          <t>更新时间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H7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ods_yw_event_event_dd_i</t>
        </is>
      </c>
      <c r="C1" s="25" t="n"/>
      <c r="D1" s="15" t="n"/>
      <c r="E1" s="15" t="n"/>
      <c r="F1" s="15" t="n"/>
      <c r="G1" s="15" t="n"/>
      <c r="H1" s="16">
        <f>HYPERLINK("#'目录'!E83", "返回")</f>
        <v/>
      </c>
    </row>
    <row customHeight="1" ht="16.5" r="2" s="17">
      <c r="A2" s="23" t="inlineStr">
        <is>
          <t>模型描述</t>
        </is>
      </c>
      <c r="B2" s="24" t="inlineStr">
        <is>
          <t>96150事件详情表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coid</t>
        </is>
      </c>
      <c r="B5" s="15" t="inlineStr">
        <is>
          <t>string</t>
        </is>
      </c>
      <c r="C5" s="15" t="inlineStr">
        <is>
          <t>非主键id</t>
        </is>
      </c>
      <c r="D5" s="15" t="n"/>
      <c r="E5" s="15" t="n"/>
      <c r="F5" s="15" t="n"/>
      <c r="G5" s="15" t="n"/>
    </row>
    <row r="6">
      <c r="A6" s="15" t="inlineStr">
        <is>
          <t>taskcode</t>
        </is>
      </c>
      <c r="B6" s="15" t="inlineStr">
        <is>
          <t>string</t>
        </is>
      </c>
      <c r="C6" s="15" t="inlineStr">
        <is>
          <t>任务号</t>
        </is>
      </c>
      <c r="D6" s="15" t="n"/>
      <c r="E6" s="15" t="n"/>
      <c r="F6" s="15" t="n"/>
      <c r="G6" s="15" t="n"/>
    </row>
    <row r="7">
      <c r="A7" s="15" t="inlineStr">
        <is>
          <t>state</t>
        </is>
      </c>
      <c r="B7" s="15" t="inlineStr">
        <is>
          <t>string</t>
        </is>
      </c>
      <c r="C7" s="15" t="inlineStr">
        <is>
          <t>事件状态，0-删除，1-使用</t>
        </is>
      </c>
      <c r="D7" s="15" t="n"/>
      <c r="E7" s="15" t="n"/>
      <c r="F7" s="15" t="n"/>
      <c r="G7" s="15" t="n"/>
    </row>
    <row r="8">
      <c r="A8" s="15" t="inlineStr">
        <is>
          <t>activitystate</t>
        </is>
      </c>
      <c r="B8" s="15" t="inlineStr">
        <is>
          <t>string</t>
        </is>
      </c>
      <c r="C8" s="15" t="inlineStr">
        <is>
          <t>流程编码</t>
        </is>
      </c>
      <c r="D8" s="15" t="n"/>
      <c r="E8" s="15" t="n"/>
      <c r="F8" s="15" t="n"/>
      <c r="G8" s="15" t="n"/>
    </row>
    <row r="9">
      <c r="A9" s="15" t="inlineStr">
        <is>
          <t>procinstid</t>
        </is>
      </c>
      <c r="B9" s="15" t="inlineStr">
        <is>
          <t>string</t>
        </is>
      </c>
      <c r="C9" s="15" t="inlineStr">
        <is>
          <t>流程实例id</t>
        </is>
      </c>
      <c r="D9" s="15" t="n"/>
      <c r="E9" s="15" t="n"/>
      <c r="F9" s="15" t="n"/>
      <c r="G9" s="15" t="n"/>
    </row>
    <row r="10">
      <c r="A10" s="15" t="inlineStr">
        <is>
          <t>taskflowcode</t>
        </is>
      </c>
      <c r="B10" s="15" t="inlineStr">
        <is>
          <t>string</t>
        </is>
      </c>
      <c r="C10" s="15" t="inlineStr">
        <is>
          <t>当前任务节点标识码</t>
        </is>
      </c>
      <c r="D10" s="15" t="n"/>
      <c r="E10" s="15" t="n"/>
      <c r="F10" s="15" t="n"/>
      <c r="G10" s="15" t="n"/>
    </row>
    <row r="11">
      <c r="A11" s="15" t="inlineStr">
        <is>
          <t>task_id</t>
        </is>
      </c>
      <c r="B11" s="15" t="inlineStr">
        <is>
          <t>string</t>
        </is>
      </c>
      <c r="C11" s="15" t="inlineStr">
        <is>
          <t>工作流任务id</t>
        </is>
      </c>
      <c r="D11" s="15" t="n"/>
      <c r="E11" s="15" t="n"/>
      <c r="F11" s="15" t="n"/>
      <c r="G11" s="15" t="n"/>
    </row>
    <row r="12">
      <c r="A12" s="15" t="inlineStr">
        <is>
          <t>hftime</t>
        </is>
      </c>
      <c r="B12" s="15" t="inlineStr">
        <is>
          <t>string</t>
        </is>
      </c>
      <c r="C12" s="15" t="inlineStr">
        <is>
          <t>部门回访时间</t>
        </is>
      </c>
      <c r="D12" s="15" t="n"/>
      <c r="E12" s="15" t="n"/>
      <c r="F12" s="15" t="n"/>
      <c r="G12" s="15" t="n"/>
    </row>
    <row r="13">
      <c r="A13" s="15" t="inlineStr">
        <is>
          <t>ifhfmy</t>
        </is>
      </c>
      <c r="B13" s="15" t="inlineStr">
        <is>
          <t>string</t>
        </is>
      </c>
      <c r="C13" s="15" t="inlineStr">
        <is>
          <t>部门回访是否满意，1是满意，0是不满意</t>
        </is>
      </c>
      <c r="D13" s="15" t="n"/>
      <c r="E13" s="15" t="n"/>
      <c r="F13" s="15" t="n"/>
      <c r="G13" s="15" t="n"/>
    </row>
    <row r="14">
      <c r="A14" s="15" t="inlineStr">
        <is>
          <t>hfmsg</t>
        </is>
      </c>
      <c r="B14" s="15" t="inlineStr">
        <is>
          <t>string</t>
        </is>
      </c>
      <c r="C14" s="15" t="inlineStr">
        <is>
          <t>部门回访内容</t>
        </is>
      </c>
      <c r="D14" s="15" t="n"/>
      <c r="E14" s="15" t="n"/>
      <c r="F14" s="15" t="n"/>
      <c r="G14" s="15" t="n"/>
    </row>
    <row r="15">
      <c r="A15" s="15" t="inlineStr">
        <is>
          <t>ifwxgd</t>
        </is>
      </c>
      <c r="B15" s="15" t="inlineStr">
        <is>
          <t>string</t>
        </is>
      </c>
      <c r="C15" s="15" t="inlineStr">
        <is>
          <t>是否是无效件</t>
        </is>
      </c>
      <c r="D15" s="15" t="n"/>
      <c r="E15" s="15" t="n"/>
      <c r="F15" s="15" t="n"/>
      <c r="G15" s="15" t="n"/>
    </row>
    <row r="16">
      <c r="A16" s="15" t="inlineStr">
        <is>
          <t>preuser_id</t>
        </is>
      </c>
      <c r="B16" s="15" t="inlineStr">
        <is>
          <t>string</t>
        </is>
      </c>
      <c r="C16" s="15" t="inlineStr">
        <is>
          <t>上一阶段处置人ID</t>
        </is>
      </c>
      <c r="D16" s="15" t="n"/>
      <c r="E16" s="15" t="n"/>
      <c r="F16" s="15" t="n"/>
      <c r="G16" s="15" t="n"/>
    </row>
    <row r="17">
      <c r="A17" s="15" t="inlineStr">
        <is>
          <t>dept_flow</t>
        </is>
      </c>
      <c r="B17" s="15" t="inlineStr">
        <is>
          <t>string</t>
        </is>
      </c>
      <c r="C17" s="15" t="inlineStr">
        <is>
          <t>是否多部门派遣，1：是多部门派遣，0不是多部门派遣</t>
        </is>
      </c>
      <c r="D17" s="15" t="n"/>
      <c r="E17" s="15" t="n"/>
      <c r="F17" s="15" t="n"/>
      <c r="G17" s="15" t="n"/>
    </row>
    <row r="18">
      <c r="A18" s="15" t="inlineStr">
        <is>
          <t>dept_finish</t>
        </is>
      </c>
      <c r="B18" s="15" t="inlineStr">
        <is>
          <t>string</t>
        </is>
      </c>
      <c r="C18" s="15" t="inlineStr">
        <is>
          <t>多部门派遣完成状态，当多部门都完成为0，否则为1</t>
        </is>
      </c>
      <c r="D18" s="15" t="n"/>
      <c r="E18" s="15" t="n"/>
      <c r="F18" s="15" t="n"/>
      <c r="G18" s="15" t="n"/>
    </row>
    <row r="19">
      <c r="A19" s="15" t="inlineStr">
        <is>
          <t>createtime</t>
        </is>
      </c>
      <c r="B19" s="15" t="inlineStr">
        <is>
          <t>string</t>
        </is>
      </c>
      <c r="C19" s="15" t="inlineStr">
        <is>
          <t>建立时间</t>
        </is>
      </c>
      <c r="D19" s="15" t="n"/>
      <c r="E19" s="15" t="n"/>
      <c r="F19" s="15" t="n"/>
      <c r="G19" s="15" t="n"/>
    </row>
    <row r="20">
      <c r="A20" s="15" t="inlineStr">
        <is>
          <t>event_source</t>
        </is>
      </c>
      <c r="B20" s="15" t="inlineStr">
        <is>
          <t>string</t>
        </is>
      </c>
      <c r="C20" s="15" t="inlineStr">
        <is>
          <t>问题来源</t>
        </is>
      </c>
      <c r="D20" s="15" t="n"/>
      <c r="E20" s="15" t="n"/>
      <c r="F20" s="15" t="n"/>
      <c r="G20" s="15" t="n"/>
    </row>
    <row r="21">
      <c r="A21" s="15" t="inlineStr">
        <is>
          <t>eventdesc</t>
        </is>
      </c>
      <c r="B21" s="15" t="inlineStr">
        <is>
          <t>string</t>
        </is>
      </c>
      <c r="C21" s="15" t="inlineStr">
        <is>
          <t>问题描述</t>
        </is>
      </c>
      <c r="D21" s="15" t="n"/>
      <c r="E21" s="15" t="n"/>
      <c r="F21" s="15" t="n"/>
      <c r="G21" s="15" t="n"/>
    </row>
    <row r="22">
      <c r="A22" s="15" t="inlineStr">
        <is>
          <t>wttype</t>
        </is>
      </c>
      <c r="B22" s="15" t="inlineStr">
        <is>
          <t>string</t>
        </is>
      </c>
      <c r="C22" s="15" t="inlineStr">
        <is>
          <t>问题类型：eventtype一级类</t>
        </is>
      </c>
      <c r="D22" s="15" t="n"/>
      <c r="E22" s="15" t="n"/>
      <c r="F22" s="15" t="n"/>
      <c r="G22" s="15" t="n"/>
    </row>
    <row r="23">
      <c r="A23" s="15" t="inlineStr">
        <is>
          <t>wttypename</t>
        </is>
      </c>
      <c r="B23" s="15" t="inlineStr">
        <is>
          <t>string</t>
        </is>
      </c>
      <c r="C23" s="15" t="inlineStr">
        <is>
          <t>问题类型名字</t>
        </is>
      </c>
      <c r="D23" s="15" t="n"/>
      <c r="E23" s="15" t="n"/>
      <c r="F23" s="15" t="n"/>
      <c r="G23" s="15" t="n"/>
    </row>
    <row r="24">
      <c r="A24" s="15" t="inlineStr">
        <is>
          <t>type1_id</t>
        </is>
      </c>
      <c r="B24" s="15" t="inlineStr">
        <is>
          <t>string</t>
        </is>
      </c>
      <c r="C24" s="15" t="inlineStr">
        <is>
          <t>一级类</t>
        </is>
      </c>
      <c r="D24" s="15" t="n"/>
      <c r="E24" s="15" t="n"/>
      <c r="F24" s="15" t="n"/>
      <c r="G24" s="15" t="n"/>
    </row>
    <row r="25">
      <c r="A25" s="15" t="inlineStr">
        <is>
          <t>type1_name</t>
        </is>
      </c>
      <c r="B25" s="15" t="inlineStr">
        <is>
          <t>string</t>
        </is>
      </c>
      <c r="C25" s="15" t="inlineStr">
        <is>
          <t>1级类名称</t>
        </is>
      </c>
      <c r="D25" s="15" t="n"/>
      <c r="E25" s="15" t="n"/>
      <c r="F25" s="15" t="n"/>
      <c r="G25" s="15" t="n"/>
    </row>
    <row r="26">
      <c r="A26" s="15" t="inlineStr">
        <is>
          <t>type2_id</t>
        </is>
      </c>
      <c r="B26" s="15" t="inlineStr">
        <is>
          <t>string</t>
        </is>
      </c>
      <c r="C26" s="15" t="inlineStr">
        <is>
          <t>二级类</t>
        </is>
      </c>
      <c r="D26" s="15" t="n"/>
      <c r="E26" s="15" t="n"/>
      <c r="F26" s="15" t="n"/>
      <c r="G26" s="15" t="n"/>
    </row>
    <row r="27">
      <c r="A27" s="15" t="inlineStr">
        <is>
          <t>type2_name</t>
        </is>
      </c>
      <c r="B27" s="15" t="inlineStr">
        <is>
          <t>string</t>
        </is>
      </c>
      <c r="C27" s="15" t="inlineStr">
        <is>
          <t>2级类名称</t>
        </is>
      </c>
      <c r="D27" s="15" t="n"/>
      <c r="E27" s="15" t="n"/>
      <c r="F27" s="15" t="n"/>
      <c r="G27" s="15" t="n"/>
    </row>
    <row r="28">
      <c r="A28" s="15" t="inlineStr">
        <is>
          <t>type3_id</t>
        </is>
      </c>
      <c r="B28" s="15" t="inlineStr">
        <is>
          <t>string</t>
        </is>
      </c>
      <c r="C28" s="15" t="inlineStr">
        <is>
          <t>三级类</t>
        </is>
      </c>
      <c r="D28" s="15" t="n"/>
      <c r="E28" s="15" t="n"/>
      <c r="F28" s="15" t="n"/>
      <c r="G28" s="15" t="n"/>
    </row>
    <row r="29">
      <c r="A29" s="15" t="inlineStr">
        <is>
          <t>type3_name</t>
        </is>
      </c>
      <c r="B29" s="15" t="inlineStr">
        <is>
          <t>string</t>
        </is>
      </c>
      <c r="C29" s="15" t="inlineStr">
        <is>
          <t>3级类名称</t>
        </is>
      </c>
      <c r="D29" s="15" t="n"/>
      <c r="E29" s="15" t="n"/>
      <c r="F29" s="15" t="n"/>
      <c r="G29" s="15" t="n"/>
    </row>
    <row r="30">
      <c r="A30" s="15" t="inlineStr">
        <is>
          <t>type4_id</t>
        </is>
      </c>
      <c r="B30" s="15" t="inlineStr">
        <is>
          <t>string</t>
        </is>
      </c>
      <c r="C30" s="15" t="inlineStr">
        <is>
          <t>四级类</t>
        </is>
      </c>
      <c r="D30" s="15" t="n"/>
      <c r="E30" s="15" t="n"/>
      <c r="F30" s="15" t="n"/>
      <c r="G30" s="15" t="n"/>
    </row>
    <row r="31">
      <c r="A31" s="15" t="inlineStr">
        <is>
          <t>type4_name</t>
        </is>
      </c>
      <c r="B31" s="15" t="inlineStr">
        <is>
          <t>string</t>
        </is>
      </c>
      <c r="C31" s="15" t="inlineStr">
        <is>
          <t>4级类名称</t>
        </is>
      </c>
      <c r="D31" s="15" t="n"/>
      <c r="E31" s="15" t="n"/>
      <c r="F31" s="15" t="n"/>
      <c r="G31" s="15" t="n"/>
    </row>
    <row r="32">
      <c r="A32" s="15" t="inlineStr">
        <is>
          <t>pjdept</t>
        </is>
      </c>
      <c r="B32" s="15" t="inlineStr">
        <is>
          <t>string</t>
        </is>
      </c>
      <c r="C32" s="15" t="inlineStr">
        <is>
          <t>在派遣的时候确定是派遣员还是值班长</t>
        </is>
      </c>
      <c r="D32" s="15" t="n"/>
      <c r="E32" s="15" t="n"/>
      <c r="F32" s="15" t="n"/>
      <c r="G32" s="15" t="n"/>
    </row>
    <row r="33">
      <c r="A33" s="15" t="inlineStr">
        <is>
          <t>grade</t>
        </is>
      </c>
      <c r="B33" s="15" t="inlineStr">
        <is>
          <t>string</t>
        </is>
      </c>
      <c r="C33" s="15" t="inlineStr">
        <is>
          <t>事件等级 1：一级  2：二级  3：三级</t>
        </is>
      </c>
      <c r="D33" s="15" t="n"/>
      <c r="E33" s="15" t="n"/>
      <c r="F33" s="15" t="n"/>
      <c r="G33" s="15" t="n"/>
    </row>
    <row r="34">
      <c r="A34" s="15" t="inlineStr">
        <is>
          <t>reporter_callphone</t>
        </is>
      </c>
      <c r="B34" s="15" t="inlineStr">
        <is>
          <t>string</t>
        </is>
      </c>
      <c r="C34" s="15" t="inlineStr">
        <is>
          <t>举报人呼叫号码</t>
        </is>
      </c>
      <c r="D34" s="15" t="n"/>
      <c r="E34" s="15" t="n"/>
      <c r="F34" s="15" t="n"/>
      <c r="G34" s="15" t="n"/>
    </row>
    <row r="35">
      <c r="A35" s="15" t="inlineStr">
        <is>
          <t>reporter_id</t>
        </is>
      </c>
      <c r="B35" s="15" t="inlineStr">
        <is>
          <t>string</t>
        </is>
      </c>
      <c r="C35" s="15" t="inlineStr">
        <is>
          <t>举报人</t>
        </is>
      </c>
      <c r="D35" s="15" t="n"/>
      <c r="E35" s="15" t="n"/>
      <c r="F35" s="15" t="n"/>
      <c r="G35" s="15" t="n"/>
    </row>
    <row r="36">
      <c r="A36" s="15" t="inlineStr">
        <is>
          <t>operator_id</t>
        </is>
      </c>
      <c r="B36" s="15" t="inlineStr">
        <is>
          <t>string</t>
        </is>
      </c>
      <c r="C36" s="15" t="inlineStr">
        <is>
          <t>受理人</t>
        </is>
      </c>
      <c r="D36" s="15" t="n"/>
      <c r="E36" s="15" t="n"/>
      <c r="F36" s="15" t="n"/>
      <c r="G36" s="15" t="n"/>
    </row>
    <row r="37">
      <c r="A37" s="15" t="inlineStr">
        <is>
          <t>address</t>
        </is>
      </c>
      <c r="B37" s="15" t="inlineStr">
        <is>
          <t>string</t>
        </is>
      </c>
      <c r="C37" s="15" t="inlineStr">
        <is>
          <t>发生位置</t>
        </is>
      </c>
      <c r="D37" s="15" t="n"/>
      <c r="E37" s="15" t="n"/>
      <c r="F37" s="15" t="n"/>
      <c r="G37" s="15" t="n"/>
    </row>
    <row r="38">
      <c r="A38" s="15" t="inlineStr">
        <is>
          <t>localx</t>
        </is>
      </c>
      <c r="B38" s="15" t="inlineStr">
        <is>
          <t>string</t>
        </is>
      </c>
      <c r="C38" s="15" t="inlineStr">
        <is>
          <t>x本地坐标</t>
        </is>
      </c>
      <c r="D38" s="15" t="n"/>
      <c r="E38" s="15" t="n"/>
      <c r="F38" s="15" t="n"/>
      <c r="G38" s="15" t="n"/>
    </row>
    <row r="39">
      <c r="A39" s="15" t="inlineStr">
        <is>
          <t>localy</t>
        </is>
      </c>
      <c r="B39" s="15" t="inlineStr">
        <is>
          <t>string</t>
        </is>
      </c>
      <c r="C39" s="15" t="inlineStr">
        <is>
          <t>y本地坐标</t>
        </is>
      </c>
      <c r="D39" s="15" t="n"/>
      <c r="E39" s="15" t="n"/>
      <c r="F39" s="15" t="n"/>
      <c r="G39" s="15" t="n"/>
    </row>
    <row r="40">
      <c r="A40" s="15" t="inlineStr">
        <is>
          <t>repeatcount</t>
        </is>
      </c>
      <c r="B40" s="15" t="inlineStr">
        <is>
          <t>string</t>
        </is>
      </c>
      <c r="C40" s="15" t="inlineStr">
        <is>
          <t>重复次数</t>
        </is>
      </c>
      <c r="D40" s="15" t="n"/>
      <c r="E40" s="15" t="n"/>
      <c r="F40" s="15" t="n"/>
      <c r="G40" s="15" t="n"/>
    </row>
    <row r="41">
      <c r="A41" s="15" t="inlineStr">
        <is>
          <t>repeatflag</t>
        </is>
      </c>
      <c r="B41" s="15" t="inlineStr">
        <is>
          <t>string</t>
        </is>
      </c>
      <c r="C41" s="15" t="inlineStr">
        <is>
          <t>重复标识，是：1，</t>
        </is>
      </c>
      <c r="D41" s="15" t="n"/>
      <c r="E41" s="15" t="n"/>
      <c r="F41" s="15" t="n"/>
      <c r="G41" s="15" t="n"/>
    </row>
    <row r="42">
      <c r="A42" s="15" t="inlineStr">
        <is>
          <t>parent_id</t>
        </is>
      </c>
      <c r="B42" s="15" t="inlineStr">
        <is>
          <t>string</t>
        </is>
      </c>
      <c r="C42" s="15" t="inlineStr">
        <is>
          <t>重复主案卷id，如果是主案卷，标识为：root</t>
        </is>
      </c>
      <c r="D42" s="15" t="n"/>
      <c r="E42" s="15" t="n"/>
      <c r="F42" s="15" t="n"/>
      <c r="G42" s="15" t="n"/>
    </row>
    <row r="43">
      <c r="A43" s="15" t="inlineStr">
        <is>
          <t>lockevent</t>
        </is>
      </c>
      <c r="B43" s="15" t="inlineStr">
        <is>
          <t>string</t>
        </is>
      </c>
      <c r="C43" s="15" t="inlineStr">
        <is>
          <t>当前案件被哪个处置人锁定，有值代表锁定</t>
        </is>
      </c>
      <c r="D43" s="15" t="n"/>
      <c r="E43" s="15" t="n"/>
      <c r="F43" s="15" t="n"/>
      <c r="G43" s="15" t="n"/>
    </row>
    <row r="44">
      <c r="A44" s="15" t="inlineStr">
        <is>
          <t>lockeventtime</t>
        </is>
      </c>
      <c r="B44" s="15" t="inlineStr">
        <is>
          <t>string</t>
        </is>
      </c>
      <c r="C44" s="15" t="inlineStr">
        <is>
          <t>事件锁定时间</t>
        </is>
      </c>
      <c r="D44" s="15" t="n"/>
      <c r="E44" s="15" t="n"/>
      <c r="F44" s="15" t="n"/>
      <c r="G44" s="15" t="n"/>
    </row>
    <row r="45">
      <c r="A45" s="15" t="inlineStr">
        <is>
          <t>current_id</t>
        </is>
      </c>
      <c r="B45" s="15" t="inlineStr">
        <is>
          <t>string</t>
        </is>
      </c>
      <c r="C45" s="15" t="inlineStr">
        <is>
          <t>当前处置人ID</t>
        </is>
      </c>
      <c r="D45" s="15" t="n"/>
      <c r="E45" s="15" t="n"/>
      <c r="F45" s="15" t="n"/>
      <c r="G45" s="15" t="n"/>
    </row>
    <row r="46">
      <c r="A46" s="15" t="inlineStr">
        <is>
          <t>currentdept_id</t>
        </is>
      </c>
      <c r="B46" s="15" t="inlineStr">
        <is>
          <t>string</t>
        </is>
      </c>
      <c r="C46" s="15" t="inlineStr">
        <is>
          <t>当前处置部门ID</t>
        </is>
      </c>
      <c r="D46" s="15" t="n"/>
      <c r="E46" s="15" t="n"/>
      <c r="F46" s="15" t="n"/>
      <c r="G46" s="15" t="n"/>
    </row>
    <row r="47">
      <c r="A47" s="15" t="inlineStr">
        <is>
          <t>sign</t>
        </is>
      </c>
      <c r="B47" s="15" t="inlineStr">
        <is>
          <t>string</t>
        </is>
      </c>
      <c r="C47" s="15" t="inlineStr">
        <is>
          <t>对方对接系统标识</t>
        </is>
      </c>
      <c r="D47" s="15" t="n"/>
      <c r="E47" s="15" t="n"/>
      <c r="F47" s="15" t="n"/>
      <c r="G47" s="15" t="n"/>
    </row>
    <row r="48">
      <c r="A48" s="15" t="inlineStr">
        <is>
          <t>pretaskcode</t>
        </is>
      </c>
      <c r="B48" s="15" t="inlineStr">
        <is>
          <t>string</t>
        </is>
      </c>
      <c r="C48" s="15" t="inlineStr">
        <is>
          <t>对方系统事件ID</t>
        </is>
      </c>
      <c r="D48" s="15" t="n"/>
      <c r="E48" s="15" t="n"/>
      <c r="F48" s="15" t="n"/>
      <c r="G48" s="15" t="n"/>
    </row>
    <row r="49">
      <c r="A49" s="15" t="inlineStr">
        <is>
          <t>dealresult</t>
        </is>
      </c>
      <c r="B49" s="15" t="inlineStr">
        <is>
          <t>string</t>
        </is>
      </c>
      <c r="C49" s="15" t="inlineStr">
        <is>
          <t>最后处置结果</t>
        </is>
      </c>
      <c r="D49" s="15" t="n"/>
      <c r="E49" s="15" t="n"/>
      <c r="F49" s="15" t="n"/>
      <c r="G49" s="15" t="n"/>
    </row>
    <row r="50">
      <c r="A50" s="15" t="inlineStr">
        <is>
          <t>lastbm</t>
        </is>
      </c>
      <c r="B50" s="15" t="inlineStr">
        <is>
          <t>string</t>
        </is>
      </c>
      <c r="C50" s="15" t="inlineStr">
        <is>
          <t>最后处置部门</t>
        </is>
      </c>
      <c r="D50" s="15" t="n"/>
      <c r="E50" s="15" t="n"/>
      <c r="F50" s="15" t="n"/>
      <c r="G50" s="15" t="n"/>
    </row>
    <row r="51">
      <c r="A51" s="15" t="inlineStr">
        <is>
          <t>dealtime</t>
        </is>
      </c>
      <c r="B51" s="15" t="inlineStr">
        <is>
          <t>string</t>
        </is>
      </c>
      <c r="C51" s="15" t="inlineStr">
        <is>
          <t>部门处置时间</t>
        </is>
      </c>
      <c r="D51" s="15" t="n"/>
      <c r="E51" s="15" t="n"/>
      <c r="F51" s="15" t="n"/>
      <c r="G51" s="15" t="n"/>
    </row>
    <row r="52">
      <c r="A52" s="15" t="inlineStr">
        <is>
          <t>lasttime</t>
        </is>
      </c>
      <c r="B52" s="15" t="inlineStr">
        <is>
          <t>string</t>
        </is>
      </c>
      <c r="C52" s="15" t="inlineStr">
        <is>
          <t>结案时间</t>
        </is>
      </c>
      <c r="D52" s="15" t="n"/>
      <c r="E52" s="15" t="n"/>
      <c r="F52" s="15" t="n"/>
      <c r="G52" s="15" t="n"/>
    </row>
    <row r="53">
      <c r="A53" s="15" t="inlineStr">
        <is>
          <t>simple</t>
        </is>
      </c>
      <c r="B53" s="15" t="inlineStr">
        <is>
          <t>string</t>
        </is>
      </c>
      <c r="C53" s="15" t="inlineStr">
        <is>
          <t>建议案卷，上报自结案：1，其他null</t>
        </is>
      </c>
      <c r="D53" s="15" t="n"/>
      <c r="E53" s="15" t="n"/>
      <c r="F53" s="15" t="n"/>
      <c r="G53" s="15" t="n"/>
    </row>
    <row r="54">
      <c r="A54" s="15" t="inlineStr">
        <is>
          <t>recall</t>
        </is>
      </c>
      <c r="B54" s="15" t="inlineStr">
        <is>
          <t>string</t>
        </is>
      </c>
      <c r="C54" s="15" t="inlineStr">
        <is>
          <t>回访标识，需要回访：1，不需要回访：0</t>
        </is>
      </c>
      <c r="D54" s="15" t="n"/>
      <c r="E54" s="15" t="n"/>
      <c r="F54" s="15" t="n"/>
      <c r="G54" s="15" t="n"/>
    </row>
    <row r="55">
      <c r="A55" s="15" t="inlineStr">
        <is>
          <t>deadtime</t>
        </is>
      </c>
      <c r="B55" s="15" t="inlineStr">
        <is>
          <t>string</t>
        </is>
      </c>
      <c r="C55" s="15" t="inlineStr">
        <is>
          <t>最后处置时限</t>
        </is>
      </c>
      <c r="D55" s="15" t="n"/>
      <c r="E55" s="15" t="n"/>
      <c r="F55" s="15" t="n"/>
      <c r="G55" s="15" t="n"/>
    </row>
    <row r="56">
      <c r="A56" s="15" t="inlineStr">
        <is>
          <t>sqyqtime</t>
        </is>
      </c>
      <c r="B56" s="15" t="inlineStr">
        <is>
          <t>string</t>
        </is>
      </c>
      <c r="C56" s="15" t="inlineStr">
        <is>
          <t>可申请延期最后时间</t>
        </is>
      </c>
      <c r="D56" s="15" t="n"/>
      <c r="E56" s="15" t="n"/>
      <c r="F56" s="15" t="n"/>
      <c r="G56" s="15" t="n"/>
    </row>
    <row r="57">
      <c r="A57" s="15" t="inlineStr">
        <is>
          <t>dbtime</t>
        </is>
      </c>
      <c r="B57" s="15" t="inlineStr">
        <is>
          <t>string</t>
        </is>
      </c>
      <c r="C57" s="15" t="inlineStr">
        <is>
          <t>督办时间</t>
        </is>
      </c>
      <c r="D57" s="15" t="n"/>
      <c r="E57" s="15" t="n"/>
      <c r="F57" s="15" t="n"/>
      <c r="G57" s="15" t="n"/>
    </row>
    <row r="58">
      <c r="A58" s="15" t="inlineStr">
        <is>
          <t>dbmsg</t>
        </is>
      </c>
      <c r="B58" s="15" t="inlineStr">
        <is>
          <t>string</t>
        </is>
      </c>
      <c r="C58" s="15" t="inlineStr">
        <is>
          <t>督办短信是否发送</t>
        </is>
      </c>
      <c r="D58" s="15" t="n"/>
      <c r="E58" s="15" t="n"/>
      <c r="F58" s="15" t="n"/>
      <c r="G58" s="15" t="n"/>
    </row>
    <row r="59">
      <c r="A59" s="15" t="inlineStr">
        <is>
          <t>formtype</t>
        </is>
      </c>
      <c r="B59" s="15" t="inlineStr">
        <is>
          <t>string</t>
        </is>
      </c>
      <c r="C59" s="15" t="inlineStr">
        <is>
          <t>表单类型，1通用类别，2求助受理，3：营商环境等等</t>
        </is>
      </c>
      <c r="D59" s="15" t="n"/>
      <c r="E59" s="15" t="n"/>
      <c r="F59" s="15" t="n"/>
      <c r="G59" s="15" t="n"/>
    </row>
    <row r="60">
      <c r="A60" s="15" t="inlineStr">
        <is>
          <t>record_check</t>
        </is>
      </c>
      <c r="B60" s="15" t="inlineStr">
        <is>
          <t>string</t>
        </is>
      </c>
      <c r="C60" s="15" t="inlineStr">
        <is>
          <t>是否已质检(1.已质检 0.未质检)</t>
        </is>
      </c>
      <c r="D60" s="15" t="n"/>
      <c r="E60" s="15" t="n"/>
      <c r="F60" s="15" t="n"/>
      <c r="G60" s="15" t="n"/>
    </row>
    <row r="61">
      <c r="A61" s="15" t="inlineStr">
        <is>
          <t>quality_people</t>
        </is>
      </c>
      <c r="B61" s="15" t="inlineStr">
        <is>
          <t>string</t>
        </is>
      </c>
      <c r="C61" s="15" t="inlineStr">
        <is>
          <t>质检员</t>
        </is>
      </c>
      <c r="D61" s="15" t="n"/>
      <c r="E61" s="15" t="n"/>
      <c r="F61" s="15" t="n"/>
      <c r="G61" s="15" t="n"/>
    </row>
    <row r="62">
      <c r="A62" s="15" t="inlineStr">
        <is>
          <t>is_select</t>
        </is>
      </c>
      <c r="B62" s="15" t="inlineStr">
        <is>
          <t>string</t>
        </is>
      </c>
      <c r="C62" s="15" t="inlineStr">
        <is>
          <t>是否已被抽(0.未抽,1.已抽2.已质检)</t>
        </is>
      </c>
      <c r="D62" s="15" t="n"/>
      <c r="E62" s="15" t="n"/>
      <c r="F62" s="15" t="n"/>
      <c r="G62" s="15" t="n"/>
    </row>
    <row r="63">
      <c r="A63" s="15" t="inlineStr">
        <is>
          <t>cqstate</t>
        </is>
      </c>
      <c r="B63" s="15" t="inlineStr">
        <is>
          <t>string</t>
        </is>
      </c>
      <c r="C63" s="15" t="inlineStr">
        <is>
          <t>是否历史超期事件，1代表超期案件</t>
        </is>
      </c>
      <c r="D63" s="15" t="n"/>
      <c r="E63" s="15" t="n"/>
      <c r="F63" s="15" t="n"/>
      <c r="G63" s="15" t="n"/>
    </row>
    <row r="64">
      <c r="A64" s="15" t="inlineStr">
        <is>
          <t>hwhf</t>
        </is>
      </c>
      <c r="B64" s="15" t="inlineStr">
        <is>
          <t>string</t>
        </is>
      </c>
      <c r="C64" s="15" t="inlineStr">
        <is>
          <t>话务员回访满意为1，不满意为0</t>
        </is>
      </c>
      <c r="D64" s="15" t="n"/>
      <c r="E64" s="15" t="n"/>
      <c r="F64" s="15" t="n"/>
      <c r="G64" s="15" t="n"/>
    </row>
    <row r="65">
      <c r="A65" s="15" t="inlineStr">
        <is>
          <t>hwhfcontent</t>
        </is>
      </c>
      <c r="B65" s="15" t="inlineStr">
        <is>
          <t>string</t>
        </is>
      </c>
      <c r="C65" s="15" t="inlineStr">
        <is>
          <t>话务回访内容</t>
        </is>
      </c>
      <c r="D65" s="15" t="n"/>
      <c r="E65" s="15" t="n"/>
      <c r="F65" s="15" t="n"/>
      <c r="G65" s="15" t="n"/>
    </row>
    <row r="66">
      <c r="A66" s="15" t="inlineStr">
        <is>
          <t>street</t>
        </is>
      </c>
      <c r="B66" s="15" t="inlineStr">
        <is>
          <t>string</t>
        </is>
      </c>
      <c r="C66" s="15" t="inlineStr">
        <is>
          <t>街道</t>
        </is>
      </c>
      <c r="D66" s="15" t="n"/>
      <c r="E66" s="15" t="n"/>
      <c r="F66" s="15" t="n"/>
      <c r="G66" s="15" t="n"/>
    </row>
    <row r="67">
      <c r="A67" s="15" t="inlineStr">
        <is>
          <t>community</t>
        </is>
      </c>
      <c r="B67" s="15" t="inlineStr">
        <is>
          <t>string</t>
        </is>
      </c>
      <c r="C67" s="15" t="inlineStr">
        <is>
          <t>社区</t>
        </is>
      </c>
      <c r="D67" s="15" t="n"/>
      <c r="E67" s="15" t="n"/>
      <c r="F67" s="15" t="n"/>
      <c r="G67" s="15" t="n"/>
    </row>
    <row r="68">
      <c r="A68" s="15" t="inlineStr">
        <is>
          <t>dealmsg</t>
        </is>
      </c>
      <c r="B68" s="15" t="inlineStr">
        <is>
          <t>string</t>
        </is>
      </c>
      <c r="C68" s="15" t="inlineStr">
        <is>
          <t>咨询求助处理意见</t>
        </is>
      </c>
      <c r="D68" s="15" t="n"/>
      <c r="E68" s="15" t="n"/>
      <c r="F68" s="15" t="n"/>
      <c r="G68" s="15" t="n"/>
    </row>
    <row r="69">
      <c r="A69" s="15" t="inlineStr">
        <is>
          <t>streetid</t>
        </is>
      </c>
      <c r="B69" s="15" t="inlineStr">
        <is>
          <t>string</t>
        </is>
      </c>
      <c r="C69" s="15" t="inlineStr">
        <is>
          <t>街道id</t>
        </is>
      </c>
      <c r="D69" s="15" t="n"/>
      <c r="E69" s="15" t="n"/>
      <c r="F69" s="15" t="n"/>
      <c r="G69" s="15" t="n"/>
    </row>
    <row r="70">
      <c r="A70" s="15" t="inlineStr">
        <is>
          <t>communityid</t>
        </is>
      </c>
      <c r="B70" s="15" t="inlineStr">
        <is>
          <t>string</t>
        </is>
      </c>
      <c r="C70" s="15" t="inlineStr">
        <is>
          <t>社区id</t>
        </is>
      </c>
      <c r="D70" s="15" t="n"/>
      <c r="E70" s="15" t="n"/>
      <c r="F70" s="15" t="n"/>
      <c r="G70" s="15" t="n"/>
    </row>
    <row r="71">
      <c r="A71" s="15" t="inlineStr">
        <is>
          <t>create_time</t>
        </is>
      </c>
      <c r="B71" s="15" t="inlineStr">
        <is>
          <t>string</t>
        </is>
      </c>
      <c r="C71" s="15" t="inlineStr">
        <is>
          <t>创建时间</t>
        </is>
      </c>
      <c r="D71" s="15" t="n"/>
      <c r="E71" s="15" t="n"/>
      <c r="F71" s="15" t="n"/>
      <c r="G71" s="15" t="n"/>
    </row>
    <row r="72">
      <c r="A72" s="15" t="inlineStr">
        <is>
          <t>last_upd_time</t>
        </is>
      </c>
      <c r="B72" s="15" t="inlineStr">
        <is>
          <t>string</t>
        </is>
      </c>
      <c r="C72" s="15" t="inlineStr">
        <is>
          <t>修改时间</t>
        </is>
      </c>
      <c r="D72" s="15" t="n"/>
      <c r="E72" s="15" t="n"/>
      <c r="F72" s="15" t="n"/>
      <c r="G72" s="15" t="n"/>
    </row>
  </sheetData>
  <mergeCells count="1">
    <mergeCell ref="C1:G2"/>
  </mergeCells>
  <pageMargins bottom="1" footer="0.5" header="0.5" left="0.75" right="0.75" top="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ods_yw_event_eventlog_dd_f</t>
        </is>
      </c>
      <c r="C1" s="25" t="n"/>
      <c r="D1" s="15" t="n"/>
      <c r="E1" s="15" t="n"/>
      <c r="F1" s="15" t="n"/>
      <c r="G1" s="15" t="n"/>
      <c r="H1" s="16">
        <f>HYPERLINK("#'目录'!E84", "返回")</f>
        <v/>
      </c>
    </row>
    <row customHeight="1" ht="16.5" r="2" s="17">
      <c r="A2" s="23" t="inlineStr">
        <is>
          <t>模型描述</t>
        </is>
      </c>
      <c r="B2" s="24" t="inlineStr">
        <is>
          <t>日志表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event_id</t>
        </is>
      </c>
      <c r="B5" s="15" t="inlineStr">
        <is>
          <t>string</t>
        </is>
      </c>
      <c r="C5" s="15" t="inlineStr">
        <is>
          <t>eventid</t>
        </is>
      </c>
      <c r="D5" s="15" t="n"/>
      <c r="E5" s="15" t="n"/>
      <c r="F5" s="15" t="n"/>
      <c r="G5" s="15" t="n"/>
    </row>
    <row r="6">
      <c r="A6" s="15" t="inlineStr">
        <is>
          <t>user_id</t>
        </is>
      </c>
      <c r="B6" s="15" t="inlineStr">
        <is>
          <t>string</t>
        </is>
      </c>
      <c r="C6" s="15" t="inlineStr">
        <is>
          <t>操作人员id</t>
        </is>
      </c>
      <c r="D6" s="15" t="n"/>
      <c r="E6" s="15" t="n"/>
      <c r="F6" s="15" t="n"/>
      <c r="G6" s="15" t="n"/>
    </row>
    <row r="7">
      <c r="A7" s="15" t="inlineStr">
        <is>
          <t>user_name</t>
        </is>
      </c>
      <c r="B7" s="15" t="inlineStr">
        <is>
          <t>string</t>
        </is>
      </c>
      <c r="C7" s="15" t="inlineStr">
        <is>
          <t>操作人姓名</t>
        </is>
      </c>
      <c r="D7" s="15" t="n"/>
      <c r="E7" s="15" t="n"/>
      <c r="F7" s="15" t="n"/>
      <c r="G7" s="15" t="n"/>
    </row>
    <row r="8">
      <c r="A8" s="15" t="inlineStr">
        <is>
          <t>dept_name</t>
        </is>
      </c>
      <c r="B8" s="15" t="inlineStr">
        <is>
          <t>string</t>
        </is>
      </c>
      <c r="C8" s="15" t="inlineStr">
        <is>
          <t>操作人组织名称</t>
        </is>
      </c>
      <c r="D8" s="15" t="n"/>
      <c r="E8" s="15" t="n"/>
      <c r="F8" s="15" t="n"/>
      <c r="G8" s="15" t="n"/>
    </row>
    <row r="9">
      <c r="A9" s="15" t="inlineStr">
        <is>
          <t>dept_dealname</t>
        </is>
      </c>
      <c r="B9" s="15" t="inlineStr">
        <is>
          <t>string</t>
        </is>
      </c>
      <c r="C9" s="15" t="inlineStr">
        <is>
          <t>下一阶段处置部门</t>
        </is>
      </c>
      <c r="D9" s="15" t="n"/>
      <c r="E9" s="15" t="n"/>
      <c r="F9" s="15" t="n"/>
      <c r="G9" s="15" t="n"/>
    </row>
    <row r="10">
      <c r="A10" s="15" t="inlineStr">
        <is>
          <t>dept_dealtype</t>
        </is>
      </c>
      <c r="B10" s="15" t="inlineStr">
        <is>
          <t>string</t>
        </is>
      </c>
      <c r="C10" s="15" t="inlineStr">
        <is>
          <t>下一阶段处置部门type,用于在部门那边不展示其他的东西</t>
        </is>
      </c>
      <c r="D10" s="15" t="n"/>
      <c r="E10" s="15" t="n"/>
      <c r="F10" s="15" t="n"/>
      <c r="G10" s="15" t="n"/>
    </row>
    <row r="11">
      <c r="A11" s="15" t="inlineStr">
        <is>
          <t>section</t>
        </is>
      </c>
      <c r="B11" s="15" t="inlineStr">
        <is>
          <t>string</t>
        </is>
      </c>
      <c r="C11" s="15" t="inlineStr">
        <is>
          <t>阶段名称：受理(上报)、派遣、专业部门</t>
        </is>
      </c>
      <c r="D11" s="15" t="n"/>
      <c r="E11" s="15" t="n"/>
      <c r="F11" s="15" t="n"/>
      <c r="G11" s="15" t="n"/>
    </row>
    <row r="12">
      <c r="A12" s="15" t="inlineStr">
        <is>
          <t>dealtime</t>
        </is>
      </c>
      <c r="B12" s="15" t="inlineStr">
        <is>
          <t>string</t>
        </is>
      </c>
      <c r="C12" s="15" t="inlineStr">
        <is>
          <t>反馈时间</t>
        </is>
      </c>
      <c r="D12" s="15" t="n"/>
      <c r="E12" s="15" t="n"/>
      <c r="F12" s="15" t="n"/>
      <c r="G12" s="15" t="n"/>
    </row>
    <row r="13">
      <c r="A13" s="15" t="inlineStr">
        <is>
          <t>createtime</t>
        </is>
      </c>
      <c r="B13" s="15" t="inlineStr">
        <is>
          <t>string</t>
        </is>
      </c>
      <c r="C13" s="15" t="inlineStr">
        <is>
          <t>创建时间</t>
        </is>
      </c>
      <c r="D13" s="15" t="n"/>
      <c r="E13" s="15" t="n"/>
      <c r="F13" s="15" t="n"/>
      <c r="G13" s="15" t="n"/>
    </row>
    <row r="14">
      <c r="A14" s="15" t="inlineStr">
        <is>
          <t>type</t>
        </is>
      </c>
      <c r="B14" s="15" t="inlineStr">
        <is>
          <t>string</t>
        </is>
      </c>
      <c r="C14" s="15" t="inlineStr">
        <is>
          <t>日志类型：办理、批转、审核等</t>
        </is>
      </c>
      <c r="D14" s="15" t="n"/>
      <c r="E14" s="15" t="n"/>
      <c r="F14" s="15" t="n"/>
      <c r="G14" s="15" t="n"/>
    </row>
    <row r="15">
      <c r="A15" s="15" t="inlineStr">
        <is>
          <t>notice</t>
        </is>
      </c>
      <c r="B15" s="15" t="inlineStr">
        <is>
          <t>string</t>
        </is>
      </c>
      <c r="C15" s="15" t="inlineStr">
        <is>
          <t>详细说明，批转意见</t>
        </is>
      </c>
      <c r="D15" s="15" t="n"/>
      <c r="E15" s="15" t="n"/>
      <c r="F15" s="15" t="n"/>
      <c r="G15" s="15" t="n"/>
    </row>
    <row r="16">
      <c r="A16" s="15" t="inlineStr">
        <is>
          <t>content</t>
        </is>
      </c>
      <c r="B16" s="15" t="inlineStr">
        <is>
          <t>string</t>
        </is>
      </c>
      <c r="C16" s="15" t="inlineStr">
        <is>
          <t>日志描述：谁在什么时候做了什么</t>
        </is>
      </c>
      <c r="D16" s="15" t="n"/>
      <c r="E16" s="15" t="n"/>
      <c r="F16" s="15" t="n"/>
      <c r="G16" s="15" t="n"/>
    </row>
    <row r="17">
      <c r="A17" s="15" t="inlineStr">
        <is>
          <t>create_time</t>
        </is>
      </c>
      <c r="B17" s="15" t="inlineStr">
        <is>
          <t>string</t>
        </is>
      </c>
      <c r="C17" s="15" t="inlineStr">
        <is>
          <t>创建时间(yyyy-MM-dd HH:mm:ss)</t>
        </is>
      </c>
      <c r="D17" s="15" t="n"/>
      <c r="E17" s="15" t="n"/>
      <c r="F17" s="15" t="n"/>
      <c r="G17" s="15" t="n"/>
    </row>
    <row r="18">
      <c r="A18" s="15" t="inlineStr">
        <is>
          <t>last_upd_time</t>
        </is>
      </c>
      <c r="B18" s="15" t="inlineStr">
        <is>
          <t>string</t>
        </is>
      </c>
      <c r="C18" s="15" t="inlineStr">
        <is>
          <t>修改时间(yyyy-MM-dd HH:mm:ss)</t>
        </is>
      </c>
      <c r="D18" s="15" t="n"/>
      <c r="E18" s="15" t="n"/>
      <c r="F18" s="15" t="n"/>
      <c r="G18" s="15" t="n"/>
    </row>
  </sheetData>
  <mergeCells count="1">
    <mergeCell ref="C1:G2"/>
  </mergeCells>
  <pageMargins bottom="1" footer="0.5" header="0.5" left="0.75" right="0.75" top="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ods_yw_event_hw_sms_dd_f</t>
        </is>
      </c>
      <c r="C1" s="25" t="n"/>
      <c r="D1" s="15" t="n"/>
      <c r="E1" s="15" t="n"/>
      <c r="F1" s="15" t="n"/>
      <c r="G1" s="15" t="n"/>
      <c r="H1" s="16">
        <f>HYPERLINK("#'目录'!E85", "返回")</f>
        <v/>
      </c>
    </row>
    <row customHeight="1" ht="16.5" r="2" s="17">
      <c r="A2" s="23" t="inlineStr">
        <is>
          <t>模型描述</t>
        </is>
      </c>
      <c r="B2" s="24" t="inlineStr">
        <is>
          <t>满意度调查短信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state</t>
        </is>
      </c>
      <c r="B5" s="15" t="inlineStr">
        <is>
          <t>string</t>
        </is>
      </c>
      <c r="C5" s="15" t="inlineStr">
        <is>
          <t xml:space="preserve">状态 0:未发送 1:已发送 </t>
        </is>
      </c>
      <c r="D5" s="15" t="n"/>
      <c r="E5" s="15" t="n"/>
      <c r="F5" s="15" t="n"/>
      <c r="G5" s="15" t="n"/>
    </row>
    <row r="6">
      <c r="A6" s="15" t="inlineStr">
        <is>
          <t>failtimes</t>
        </is>
      </c>
      <c r="B6" s="15" t="inlineStr">
        <is>
          <t>string</t>
        </is>
      </c>
      <c r="C6" s="15" t="inlineStr">
        <is>
          <t>失败次数，超过5次不做处理</t>
        </is>
      </c>
      <c r="D6" s="15" t="n"/>
      <c r="E6" s="15" t="n"/>
      <c r="F6" s="15" t="n"/>
      <c r="G6" s="15" t="n"/>
    </row>
    <row r="7">
      <c r="A7" s="15" t="inlineStr">
        <is>
          <t>senderid</t>
        </is>
      </c>
      <c r="B7" s="15" t="inlineStr">
        <is>
          <t>string</t>
        </is>
      </c>
      <c r="C7" s="15" t="inlineStr">
        <is>
          <t>发送者id</t>
        </is>
      </c>
      <c r="D7" s="15" t="n"/>
      <c r="E7" s="15" t="n"/>
      <c r="F7" s="15" t="n"/>
      <c r="G7" s="15" t="n"/>
    </row>
    <row r="8">
      <c r="A8" s="15" t="inlineStr">
        <is>
          <t>sendername</t>
        </is>
      </c>
      <c r="B8" s="15" t="inlineStr">
        <is>
          <t>string</t>
        </is>
      </c>
      <c r="C8" s="15" t="inlineStr">
        <is>
          <t>发送者姓名</t>
        </is>
      </c>
      <c r="D8" s="15" t="n"/>
      <c r="E8" s="15" t="n"/>
      <c r="F8" s="15" t="n"/>
      <c r="G8" s="15" t="n"/>
    </row>
    <row r="9">
      <c r="A9" s="15" t="inlineStr">
        <is>
          <t>receiverid</t>
        </is>
      </c>
      <c r="B9" s="15" t="inlineStr">
        <is>
          <t>string</t>
        </is>
      </c>
      <c r="C9" s="15" t="inlineStr">
        <is>
          <t>接收者id</t>
        </is>
      </c>
      <c r="D9" s="15" t="n"/>
      <c r="E9" s="15" t="n"/>
      <c r="F9" s="15" t="n"/>
      <c r="G9" s="15" t="n"/>
    </row>
    <row r="10">
      <c r="A10" s="15" t="inlineStr">
        <is>
          <t>receivername</t>
        </is>
      </c>
      <c r="B10" s="15" t="inlineStr">
        <is>
          <t>string</t>
        </is>
      </c>
      <c r="C10" s="15" t="inlineStr">
        <is>
          <t>接收者姓名</t>
        </is>
      </c>
      <c r="D10" s="15" t="n"/>
      <c r="E10" s="15" t="n"/>
      <c r="F10" s="15" t="n"/>
      <c r="G10" s="15" t="n"/>
    </row>
    <row r="11">
      <c r="A11" s="15" t="inlineStr">
        <is>
          <t>receiverphone</t>
        </is>
      </c>
      <c r="B11" s="15" t="inlineStr">
        <is>
          <t>string</t>
        </is>
      </c>
      <c r="C11" s="15" t="inlineStr">
        <is>
          <t>接收者手机号</t>
        </is>
      </c>
      <c r="D11" s="15" t="n"/>
      <c r="E11" s="15" t="n"/>
      <c r="F11" s="15" t="n"/>
      <c r="G11" s="15" t="n"/>
    </row>
    <row r="12">
      <c r="A12" s="15" t="inlineStr">
        <is>
          <t>content</t>
        </is>
      </c>
      <c r="B12" s="15" t="inlineStr">
        <is>
          <t>string</t>
        </is>
      </c>
      <c r="C12" s="15" t="inlineStr">
        <is>
          <t>消息内容</t>
        </is>
      </c>
      <c r="D12" s="15" t="n"/>
      <c r="E12" s="15" t="n"/>
      <c r="F12" s="15" t="n"/>
      <c r="G12" s="15" t="n"/>
    </row>
    <row r="13">
      <c r="A13" s="15" t="inlineStr">
        <is>
          <t>createtime</t>
        </is>
      </c>
      <c r="B13" s="15" t="inlineStr">
        <is>
          <t>string</t>
        </is>
      </c>
      <c r="C13" s="15" t="inlineStr">
        <is>
          <t>创建时间</t>
        </is>
      </c>
      <c r="D13" s="15" t="n"/>
      <c r="E13" s="15" t="n"/>
      <c r="F13" s="15" t="n"/>
      <c r="G13" s="15" t="n"/>
    </row>
    <row r="14">
      <c r="A14" s="15" t="inlineStr">
        <is>
          <t>sendtime</t>
        </is>
      </c>
      <c r="B14" s="15" t="inlineStr">
        <is>
          <t>string</t>
        </is>
      </c>
      <c r="C14" s="15" t="inlineStr">
        <is>
          <t>实际发送时间</t>
        </is>
      </c>
      <c r="D14" s="15" t="n"/>
      <c r="E14" s="15" t="n"/>
      <c r="F14" s="15" t="n"/>
      <c r="G14" s="15" t="n"/>
    </row>
    <row r="15">
      <c r="A15" s="15" t="inlineStr">
        <is>
          <t>needsendtime</t>
        </is>
      </c>
      <c r="B15" s="15" t="inlineStr">
        <is>
          <t>string</t>
        </is>
      </c>
      <c r="C15" s="15" t="inlineStr">
        <is>
          <t>定时发送时间</t>
        </is>
      </c>
      <c r="D15" s="15" t="n"/>
      <c r="E15" s="15" t="n"/>
      <c r="F15" s="15" t="n"/>
      <c r="G15" s="15" t="n"/>
    </row>
    <row r="16">
      <c r="A16" s="15" t="inlineStr">
        <is>
          <t>eventid</t>
        </is>
      </c>
      <c r="B16" s="15" t="inlineStr">
        <is>
          <t>string</t>
        </is>
      </c>
      <c r="C16" s="15" t="inlineStr">
        <is>
          <t>案件id</t>
        </is>
      </c>
      <c r="D16" s="15" t="n"/>
      <c r="E16" s="15" t="n"/>
      <c r="F16" s="15" t="n"/>
      <c r="G16" s="15" t="n"/>
    </row>
    <row r="17">
      <c r="A17" s="15" t="inlineStr">
        <is>
          <t>flag</t>
        </is>
      </c>
      <c r="B17" s="15" t="inlineStr">
        <is>
          <t>string</t>
        </is>
      </c>
      <c r="C17" s="15" t="inlineStr">
        <is>
          <t>是否上行标识1已接收上行，0未接收</t>
        </is>
      </c>
      <c r="D17" s="15" t="n"/>
      <c r="E17" s="15" t="n"/>
      <c r="F17" s="15" t="n"/>
      <c r="G17" s="15" t="n"/>
    </row>
    <row r="18">
      <c r="A18" s="15" t="inlineStr">
        <is>
          <t>matchcode</t>
        </is>
      </c>
      <c r="B18" s="15" t="inlineStr">
        <is>
          <t>string</t>
        </is>
      </c>
      <c r="C18" s="15" t="inlineStr">
        <is>
          <t>匹配码</t>
        </is>
      </c>
      <c r="D18" s="15" t="n"/>
      <c r="E18" s="15" t="n"/>
      <c r="F18" s="15" t="n"/>
      <c r="G18" s="15" t="n"/>
    </row>
    <row r="19">
      <c r="A19" s="15" t="inlineStr">
        <is>
          <t>create_time</t>
        </is>
      </c>
      <c r="B19" s="15" t="inlineStr">
        <is>
          <t>string</t>
        </is>
      </c>
      <c r="C19" s="15" t="inlineStr">
        <is>
          <t>创建时间(yyyy-MM-dd HH:mm:ss)</t>
        </is>
      </c>
      <c r="D19" s="15" t="n"/>
      <c r="E19" s="15" t="n"/>
      <c r="F19" s="15" t="n"/>
      <c r="G19" s="15" t="n"/>
    </row>
    <row r="20">
      <c r="A20" s="15" t="inlineStr">
        <is>
          <t>last_upd_time</t>
        </is>
      </c>
      <c r="B20" s="15" t="inlineStr">
        <is>
          <t>string</t>
        </is>
      </c>
      <c r="C20" s="15" t="inlineStr">
        <is>
          <t>修改时间(yyyy-MM-dd HH:mm:ss)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ods_yw_event_recdeal_dept_dd_f</t>
        </is>
      </c>
      <c r="C1" s="25" t="n"/>
      <c r="D1" s="15" t="n"/>
      <c r="E1" s="15" t="n"/>
      <c r="F1" s="15" t="n"/>
      <c r="G1" s="15" t="n"/>
      <c r="H1" s="16">
        <f>HYPERLINK("#'目录'!E86", "返回")</f>
        <v/>
      </c>
    </row>
    <row customHeight="1" ht="16.5" r="2" s="17">
      <c r="A2" s="23" t="inlineStr">
        <is>
          <t>模型描述</t>
        </is>
      </c>
      <c r="B2" s="24" t="inlineStr">
        <is>
          <t>专业部门处理表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recdeal_id</t>
        </is>
      </c>
      <c r="B5" s="15" t="inlineStr">
        <is>
          <t>string</t>
        </is>
      </c>
      <c r="C5" s="15" t="inlineStr">
        <is>
          <t>外键</t>
        </is>
      </c>
      <c r="D5" s="15" t="n"/>
      <c r="E5" s="15" t="n"/>
      <c r="F5" s="15" t="n"/>
      <c r="G5" s="15" t="n"/>
    </row>
    <row r="6">
      <c r="A6" s="15" t="inlineStr">
        <is>
          <t>rec_id</t>
        </is>
      </c>
      <c r="B6" s="15" t="inlineStr">
        <is>
          <t>string</t>
        </is>
      </c>
      <c r="C6" s="15" t="inlineStr">
        <is>
          <t>案卷id</t>
        </is>
      </c>
      <c r="D6" s="15" t="n"/>
      <c r="E6" s="15" t="n"/>
      <c r="F6" s="15" t="n"/>
      <c r="G6" s="15" t="n"/>
    </row>
    <row r="7">
      <c r="A7" s="15" t="inlineStr">
        <is>
          <t>createtime</t>
        </is>
      </c>
      <c r="B7" s="15" t="inlineStr">
        <is>
          <t>string</t>
        </is>
      </c>
      <c r="C7" s="15" t="inlineStr">
        <is>
          <t>建立时间</t>
        </is>
      </c>
      <c r="D7" s="15" t="n"/>
      <c r="E7" s="15" t="n"/>
      <c r="F7" s="15" t="n"/>
      <c r="G7" s="15" t="n"/>
    </row>
    <row r="8">
      <c r="A8" s="15" t="inlineStr">
        <is>
          <t>startdate</t>
        </is>
      </c>
      <c r="B8" s="15" t="inlineStr">
        <is>
          <t>string</t>
        </is>
      </c>
      <c r="C8" s="15" t="inlineStr">
        <is>
          <t>立案时间</t>
        </is>
      </c>
      <c r="D8" s="15" t="n"/>
      <c r="E8" s="15" t="n"/>
      <c r="F8" s="15" t="n"/>
      <c r="G8" s="15" t="n"/>
    </row>
    <row r="9">
      <c r="A9" s="15" t="inlineStr">
        <is>
          <t>deadtime</t>
        </is>
      </c>
      <c r="B9" s="15" t="inlineStr">
        <is>
          <t>string</t>
        </is>
      </c>
      <c r="C9" s="15" t="inlineStr">
        <is>
          <t>处置最后期限</t>
        </is>
      </c>
      <c r="D9" s="15" t="n"/>
      <c r="E9" s="15" t="n"/>
      <c r="F9" s="15" t="n"/>
      <c r="G9" s="15" t="n"/>
    </row>
    <row r="10">
      <c r="A10" s="15" t="inlineStr">
        <is>
          <t>dispatchtime</t>
        </is>
      </c>
      <c r="B10" s="15" t="inlineStr">
        <is>
          <t>string</t>
        </is>
      </c>
      <c r="C10" s="15" t="inlineStr">
        <is>
          <t>派遣时间</t>
        </is>
      </c>
      <c r="D10" s="15" t="n"/>
      <c r="E10" s="15" t="n"/>
      <c r="F10" s="15" t="n"/>
      <c r="G10" s="15" t="n"/>
    </row>
    <row r="11">
      <c r="A11" s="15" t="inlineStr">
        <is>
          <t>archivedate</t>
        </is>
      </c>
      <c r="B11" s="15" t="inlineStr">
        <is>
          <t>string</t>
        </is>
      </c>
      <c r="C11" s="15" t="inlineStr">
        <is>
          <t>反馈时间</t>
        </is>
      </c>
      <c r="D11" s="15" t="n"/>
      <c r="E11" s="15" t="n"/>
      <c r="F11" s="15" t="n"/>
      <c r="G11" s="15" t="n"/>
    </row>
    <row r="12">
      <c r="A12" s="15" t="inlineStr">
        <is>
          <t>dept_id</t>
        </is>
      </c>
      <c r="B12" s="15" t="inlineStr">
        <is>
          <t>string</t>
        </is>
      </c>
      <c r="C12" s="15" t="inlineStr">
        <is>
          <t>专业部门id</t>
        </is>
      </c>
      <c r="D12" s="15" t="n"/>
      <c r="E12" s="15" t="n"/>
      <c r="F12" s="15" t="n"/>
      <c r="G12" s="15" t="n"/>
    </row>
    <row r="13">
      <c r="A13" s="15" t="inlineStr">
        <is>
          <t>dept_name</t>
        </is>
      </c>
      <c r="B13" s="15" t="inlineStr">
        <is>
          <t>string</t>
        </is>
      </c>
      <c r="C13" s="15" t="inlineStr">
        <is>
          <t>专业部门名称</t>
        </is>
      </c>
      <c r="D13" s="15" t="n"/>
      <c r="E13" s="15" t="n"/>
      <c r="F13" s="15" t="n"/>
      <c r="G13" s="15" t="n"/>
    </row>
    <row r="14">
      <c r="A14" s="15" t="inlineStr">
        <is>
          <t>deptleval</t>
        </is>
      </c>
      <c r="B14" s="15" t="inlineStr">
        <is>
          <t>string</t>
        </is>
      </c>
      <c r="C14" s="15" t="inlineStr">
        <is>
          <t>指挥中心派遣专业部门的级别：1、2、3</t>
        </is>
      </c>
      <c r="D14" s="15" t="n"/>
      <c r="E14" s="15" t="n"/>
      <c r="F14" s="15" t="n"/>
      <c r="G14" s="15" t="n"/>
    </row>
    <row r="15">
      <c r="A15" s="15" t="inlineStr">
        <is>
          <t>pq_userid</t>
        </is>
      </c>
      <c r="B15" s="15" t="inlineStr">
        <is>
          <t>string</t>
        </is>
      </c>
      <c r="C15" s="15" t="inlineStr">
        <is>
          <t>本次处理表派遣人id</t>
        </is>
      </c>
      <c r="D15" s="15" t="n"/>
      <c r="E15" s="15" t="n"/>
      <c r="F15" s="15" t="n"/>
      <c r="G15" s="15" t="n"/>
    </row>
    <row r="16">
      <c r="A16" s="15" t="inlineStr">
        <is>
          <t>dept_userid</t>
        </is>
      </c>
      <c r="B16" s="15" t="inlineStr">
        <is>
          <t>string</t>
        </is>
      </c>
      <c r="C16" s="15" t="inlineStr">
        <is>
          <t>处置部门操作人ID</t>
        </is>
      </c>
      <c r="D16" s="15" t="n"/>
      <c r="E16" s="15" t="n"/>
      <c r="F16" s="15" t="n"/>
      <c r="G16" s="15" t="n"/>
    </row>
    <row r="17">
      <c r="A17" s="15" t="inlineStr">
        <is>
          <t>dept_username</t>
        </is>
      </c>
      <c r="B17" s="15" t="inlineStr">
        <is>
          <t>string</t>
        </is>
      </c>
      <c r="C17" s="15" t="inlineStr">
        <is>
          <t>处置部门操作者名称</t>
        </is>
      </c>
      <c r="D17" s="15" t="n"/>
      <c r="E17" s="15" t="n"/>
      <c r="F17" s="15" t="n"/>
      <c r="G17" s="15" t="n"/>
    </row>
    <row r="18">
      <c r="A18" s="15" t="inlineStr">
        <is>
          <t>dept_do_username</t>
        </is>
      </c>
      <c r="B18" s="15" t="inlineStr">
        <is>
          <t>string</t>
        </is>
      </c>
      <c r="C18" s="15" t="inlineStr">
        <is>
          <t>现场办理人员名字</t>
        </is>
      </c>
      <c r="D18" s="15" t="n"/>
      <c r="E18" s="15" t="n"/>
      <c r="F18" s="15" t="n"/>
      <c r="G18" s="15" t="n"/>
    </row>
    <row r="19">
      <c r="A19" s="15" t="inlineStr">
        <is>
          <t>dept_do_usertel</t>
        </is>
      </c>
      <c r="B19" s="15" t="inlineStr">
        <is>
          <t>string</t>
        </is>
      </c>
      <c r="C19" s="15" t="inlineStr">
        <is>
          <t>现场办理人员联系方式</t>
        </is>
      </c>
      <c r="D19" s="15" t="n"/>
      <c r="E19" s="15" t="n"/>
      <c r="F19" s="15" t="n"/>
      <c r="G19" s="15" t="n"/>
    </row>
    <row r="20">
      <c r="A20" s="15" t="inlineStr">
        <is>
          <t>result</t>
        </is>
      </c>
      <c r="B20" s="15" t="inlineStr">
        <is>
          <t>string</t>
        </is>
      </c>
      <c r="C20" s="15" t="inlineStr">
        <is>
          <t>处置结果</t>
        </is>
      </c>
      <c r="D20" s="15" t="n"/>
      <c r="E20" s="15" t="n"/>
      <c r="F20" s="15" t="n"/>
      <c r="G20" s="15" t="n"/>
    </row>
    <row r="21">
      <c r="A21" s="15" t="inlineStr">
        <is>
          <t>backflag</t>
        </is>
      </c>
      <c r="B21" s="15" t="inlineStr">
        <is>
          <t>string</t>
        </is>
      </c>
      <c r="C21" s="15" t="inlineStr">
        <is>
          <t>返工标识，设置在当前处理表</t>
        </is>
      </c>
      <c r="D21" s="15" t="n"/>
      <c r="E21" s="15" t="n"/>
      <c r="F21" s="15" t="n"/>
      <c r="G21" s="15" t="n"/>
    </row>
    <row r="22">
      <c r="A22" s="15" t="inlineStr">
        <is>
          <t>twflag</t>
        </is>
      </c>
      <c r="B22" s="15" t="inlineStr">
        <is>
          <t>string</t>
        </is>
      </c>
      <c r="C22" s="15" t="inlineStr">
        <is>
          <t>推诿标识，二次派遣时候设置在上一次处理表</t>
        </is>
      </c>
      <c r="D22" s="15" t="n"/>
      <c r="E22" s="15" t="n"/>
      <c r="F22" s="15" t="n"/>
      <c r="G22" s="15" t="n"/>
    </row>
    <row r="23">
      <c r="A23" s="15" t="inlineStr">
        <is>
          <t>wrongflag</t>
        </is>
      </c>
      <c r="B23" s="15" t="inlineStr">
        <is>
          <t>string</t>
        </is>
      </c>
      <c r="C23" s="15" t="inlineStr">
        <is>
          <t>派错标识</t>
        </is>
      </c>
      <c r="D23" s="15" t="n"/>
      <c r="E23" s="15" t="n"/>
      <c r="F23" s="15" t="n"/>
      <c r="G23" s="15" t="n"/>
    </row>
    <row r="24">
      <c r="A24" s="15" t="inlineStr">
        <is>
          <t>lastdispatchdate</t>
        </is>
      </c>
      <c r="B24" s="15" t="inlineStr">
        <is>
          <t>string</t>
        </is>
      </c>
      <c r="C24" s="15" t="inlineStr">
        <is>
          <t>最后一次派遣时间</t>
        </is>
      </c>
      <c r="D24" s="15" t="n"/>
      <c r="E24" s="15" t="n"/>
      <c r="F24" s="15" t="n"/>
      <c r="G24" s="15" t="n"/>
    </row>
    <row r="25">
      <c r="A25" s="15" t="inlineStr">
        <is>
          <t>state</t>
        </is>
      </c>
      <c r="B25" s="15" t="inlineStr">
        <is>
          <t>string</t>
        </is>
      </c>
      <c r="C25" s="15" t="inlineStr">
        <is>
          <t>状态，办理完：1，没有0</t>
        </is>
      </c>
      <c r="D25" s="15" t="n"/>
      <c r="E25" s="15" t="n"/>
      <c r="F25" s="15" t="n"/>
      <c r="G25" s="15" t="n"/>
    </row>
    <row r="26">
      <c r="A26" s="15" t="inlineStr">
        <is>
          <t>valid</t>
        </is>
      </c>
      <c r="B26" s="15" t="inlineStr">
        <is>
          <t>string</t>
        </is>
      </c>
      <c r="C26" s="15" t="inlineStr">
        <is>
          <t>默认是有效处理1，二次派遣判断（推诿、返工等）把前一次处理表设置为无效：0</t>
        </is>
      </c>
      <c r="D26" s="15" t="n"/>
      <c r="E26" s="15" t="n"/>
      <c r="F26" s="15" t="n"/>
      <c r="G26" s="15" t="n"/>
    </row>
    <row r="27">
      <c r="A27" s="15" t="inlineStr">
        <is>
          <t>currentdept_id</t>
        </is>
      </c>
      <c r="B27" s="15" t="inlineStr">
        <is>
          <t>string</t>
        </is>
      </c>
      <c r="C27" s="15" t="inlineStr">
        <is>
          <t>当前处置部门id</t>
        </is>
      </c>
      <c r="D27" s="15" t="n"/>
      <c r="E27" s="15" t="n"/>
      <c r="F27" s="15" t="n"/>
      <c r="G27" s="15" t="n"/>
    </row>
    <row r="28">
      <c r="A28" s="15" t="inlineStr">
        <is>
          <t>currentdept_userid</t>
        </is>
      </c>
      <c r="B28" s="15" t="inlineStr">
        <is>
          <t>string</t>
        </is>
      </c>
      <c r="C28" s="15" t="inlineStr">
        <is>
          <t>当前处理人员id</t>
        </is>
      </c>
      <c r="D28" s="15" t="n"/>
      <c r="E28" s="15" t="n"/>
      <c r="F28" s="15" t="n"/>
      <c r="G28" s="15" t="n"/>
    </row>
    <row r="29">
      <c r="A29" s="15" t="inlineStr">
        <is>
          <t>eventtime</t>
        </is>
      </c>
      <c r="B29" s="15" t="inlineStr">
        <is>
          <t>string</t>
        </is>
      </c>
      <c r="C29" s="15" t="inlineStr">
        <is>
          <t>事件发生时间</t>
        </is>
      </c>
      <c r="D29" s="15" t="n"/>
      <c r="E29" s="15" t="n"/>
      <c r="F29" s="15" t="n"/>
      <c r="G29" s="15" t="n"/>
    </row>
    <row r="30">
      <c r="A30" s="15" t="inlineStr">
        <is>
          <t>eventstate</t>
        </is>
      </c>
      <c r="B30" s="15" t="inlineStr">
        <is>
          <t>string</t>
        </is>
      </c>
      <c r="C30" s="15" t="inlineStr">
        <is>
          <t>事件当前状态，处置中，反馈，结案</t>
        </is>
      </c>
      <c r="D30" s="15" t="n"/>
      <c r="E30" s="15" t="n"/>
      <c r="F30" s="15" t="n"/>
      <c r="G30" s="15" t="n"/>
    </row>
    <row r="31">
      <c r="A31" s="15" t="inlineStr">
        <is>
          <t>eventtype</t>
        </is>
      </c>
      <c r="B31" s="15" t="inlineStr">
        <is>
          <t>string</t>
        </is>
      </c>
      <c r="C31" s="15" t="inlineStr">
        <is>
          <t>统计表单类型</t>
        </is>
      </c>
      <c r="D31" s="15" t="n"/>
      <c r="E31" s="15" t="n"/>
      <c r="F31" s="15" t="n"/>
      <c r="G31" s="15" t="n"/>
    </row>
    <row r="32">
      <c r="A32" s="15" t="inlineStr">
        <is>
          <t>create_time</t>
        </is>
      </c>
      <c r="B32" s="15" t="inlineStr">
        <is>
          <t>string</t>
        </is>
      </c>
      <c r="C32" s="15" t="inlineStr">
        <is>
          <t>创建时间(yyyy-MM-dd HH:mm:ss)</t>
        </is>
      </c>
      <c r="D32" s="15" t="n"/>
      <c r="E32" s="15" t="n"/>
      <c r="F32" s="15" t="n"/>
      <c r="G32" s="15" t="n"/>
    </row>
    <row r="33">
      <c r="A33" s="15" t="inlineStr">
        <is>
          <t>last_upd_time</t>
        </is>
      </c>
      <c r="B33" s="15" t="inlineStr">
        <is>
          <t>string</t>
        </is>
      </c>
      <c r="C33" s="15" t="inlineStr">
        <is>
          <t>修改时间(yyyy-MM-dd HH:mm:ss)</t>
        </is>
      </c>
      <c r="D33" s="15" t="n"/>
      <c r="E33" s="15" t="n"/>
      <c r="F33" s="15" t="n"/>
      <c r="G33" s="15" t="n"/>
    </row>
  </sheetData>
  <mergeCells count="1">
    <mergeCell ref="C1:G2"/>
  </mergeCells>
  <pageMargins bottom="1" footer="0.5" header="0.5" left="0.75" right="0.75" top="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ods_yw_event_recdeal_dept_teamwork_dd_f</t>
        </is>
      </c>
      <c r="C1" s="25" t="n"/>
      <c r="D1" s="15" t="n"/>
      <c r="E1" s="15" t="n"/>
      <c r="F1" s="15" t="n"/>
      <c r="G1" s="15" t="n"/>
      <c r="H1" s="16">
        <f>HYPERLINK("#'目录'!E87", "返回")</f>
        <v/>
      </c>
    </row>
    <row customHeight="1" ht="16.5" r="2" s="17">
      <c r="A2" s="23" t="inlineStr">
        <is>
          <t>模型描述</t>
        </is>
      </c>
      <c r="B2" s="24" t="inlineStr">
        <is>
          <t>协办部门处置表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id</t>
        </is>
      </c>
      <c r="D4" s="15" t="n"/>
      <c r="E4" s="15" t="n"/>
      <c r="F4" s="15" t="n"/>
      <c r="G4" s="15" t="n"/>
    </row>
    <row r="5">
      <c r="A5" s="15" t="inlineStr">
        <is>
          <t>eventid</t>
        </is>
      </c>
      <c r="B5" s="15" t="inlineStr">
        <is>
          <t>string</t>
        </is>
      </c>
      <c r="C5" s="15" t="inlineStr">
        <is>
          <t>事件id</t>
        </is>
      </c>
      <c r="D5" s="15" t="n"/>
      <c r="E5" s="15" t="n"/>
      <c r="F5" s="15" t="n"/>
      <c r="G5" s="15" t="n"/>
    </row>
    <row r="6">
      <c r="A6" s="15" t="inlineStr">
        <is>
          <t>deptid</t>
        </is>
      </c>
      <c r="B6" s="15" t="inlineStr">
        <is>
          <t>string</t>
        </is>
      </c>
      <c r="C6" s="15" t="inlineStr">
        <is>
          <t>部门id</t>
        </is>
      </c>
      <c r="D6" s="15" t="n"/>
      <c r="E6" s="15" t="n"/>
      <c r="F6" s="15" t="n"/>
      <c r="G6" s="15" t="n"/>
    </row>
    <row r="7">
      <c r="A7" s="15" t="inlineStr">
        <is>
          <t>deptname</t>
        </is>
      </c>
      <c r="B7" s="15" t="inlineStr">
        <is>
          <t>string</t>
        </is>
      </c>
      <c r="C7" s="15" t="inlineStr">
        <is>
          <t>部门名称</t>
        </is>
      </c>
      <c r="D7" s="15" t="n"/>
      <c r="E7" s="15" t="n"/>
      <c r="F7" s="15" t="n"/>
      <c r="G7" s="15" t="n"/>
    </row>
    <row r="8">
      <c r="A8" s="15" t="inlineStr">
        <is>
          <t>userid</t>
        </is>
      </c>
      <c r="B8" s="15" t="inlineStr">
        <is>
          <t>string</t>
        </is>
      </c>
      <c r="C8" s="15" t="inlineStr">
        <is>
          <t>部门处置人id</t>
        </is>
      </c>
      <c r="D8" s="15" t="n"/>
      <c r="E8" s="15" t="n"/>
      <c r="F8" s="15" t="n"/>
      <c r="G8" s="15" t="n"/>
    </row>
    <row r="9">
      <c r="A9" s="15" t="inlineStr">
        <is>
          <t>username</t>
        </is>
      </c>
      <c r="B9" s="15" t="inlineStr">
        <is>
          <t>string</t>
        </is>
      </c>
      <c r="C9" s="15" t="inlineStr">
        <is>
          <t>部门处置人</t>
        </is>
      </c>
      <c r="D9" s="15" t="n"/>
      <c r="E9" s="15" t="n"/>
      <c r="F9" s="15" t="n"/>
      <c r="G9" s="15" t="n"/>
    </row>
    <row r="10">
      <c r="A10" s="15" t="inlineStr">
        <is>
          <t>state</t>
        </is>
      </c>
      <c r="B10" s="15" t="inlineStr">
        <is>
          <t>string</t>
        </is>
      </c>
      <c r="C10" s="15" t="inlineStr">
        <is>
          <t>状态，处置完成为1，否则为0</t>
        </is>
      </c>
      <c r="D10" s="15" t="n"/>
      <c r="E10" s="15" t="n"/>
      <c r="F10" s="15" t="n"/>
      <c r="G10" s="15" t="n"/>
    </row>
    <row r="11">
      <c r="A11" s="15" t="inlineStr">
        <is>
          <t>valid</t>
        </is>
      </c>
      <c r="B11" s="15" t="inlineStr">
        <is>
          <t>string</t>
        </is>
      </c>
      <c r="C11" s="15" t="inlineStr">
        <is>
          <t>有效为1，无效为0，主办事件退回或者被拉回时置为0</t>
        </is>
      </c>
      <c r="D11" s="15" t="n"/>
      <c r="E11" s="15" t="n"/>
      <c r="F11" s="15" t="n"/>
      <c r="G11" s="15" t="n"/>
    </row>
    <row r="12">
      <c r="A12" s="15" t="inlineStr">
        <is>
          <t>dealresult</t>
        </is>
      </c>
      <c r="B12" s="15" t="inlineStr">
        <is>
          <t>string</t>
        </is>
      </c>
      <c r="C12" s="15" t="inlineStr">
        <is>
          <t>处置意见</t>
        </is>
      </c>
      <c r="D12" s="15" t="n"/>
      <c r="E12" s="15" t="n"/>
      <c r="F12" s="15" t="n"/>
      <c r="G12" s="15" t="n"/>
    </row>
    <row r="13">
      <c r="A13" s="15" t="inlineStr">
        <is>
          <t>createtime</t>
        </is>
      </c>
      <c r="B13" s="15" t="inlineStr">
        <is>
          <t>string</t>
        </is>
      </c>
      <c r="C13" s="15" t="inlineStr">
        <is>
          <t>原始表数据创建时间</t>
        </is>
      </c>
      <c r="D13" s="15" t="n"/>
      <c r="E13" s="15" t="n"/>
      <c r="F13" s="15" t="n"/>
      <c r="G13" s="15" t="n"/>
    </row>
    <row r="14">
      <c r="A14" s="15" t="inlineStr">
        <is>
          <t>dealtime</t>
        </is>
      </c>
      <c r="B14" s="15" t="inlineStr">
        <is>
          <t>string</t>
        </is>
      </c>
      <c r="C14" s="15" t="inlineStr">
        <is>
          <t>处置时间</t>
        </is>
      </c>
      <c r="D14" s="15" t="n"/>
      <c r="E14" s="15" t="n"/>
      <c r="F14" s="15" t="n"/>
      <c r="G14" s="15" t="n"/>
    </row>
    <row r="15">
      <c r="A15" s="15" t="inlineStr">
        <is>
          <t>create_time</t>
        </is>
      </c>
      <c r="B15" s="15" t="inlineStr">
        <is>
          <t>string</t>
        </is>
      </c>
      <c r="C15" s="15" t="inlineStr">
        <is>
          <t>创建时间(yyyy-MM-dd HH:mm:ss)</t>
        </is>
      </c>
      <c r="D15" s="15" t="n"/>
      <c r="E15" s="15" t="n"/>
      <c r="F15" s="15" t="n"/>
      <c r="G15" s="15" t="n"/>
    </row>
    <row r="16">
      <c r="A16" s="15" t="inlineStr">
        <is>
          <t>last_upd_time</t>
        </is>
      </c>
      <c r="B16" s="15" t="inlineStr">
        <is>
          <t>string</t>
        </is>
      </c>
      <c r="C16" s="15" t="inlineStr">
        <is>
          <t>修改时间(yyyy-MM-dd HH:mm:ss)</t>
        </is>
      </c>
      <c r="D16" s="15" t="n"/>
      <c r="E16" s="15" t="n"/>
      <c r="F16" s="15" t="n"/>
      <c r="G16" s="15" t="n"/>
    </row>
  </sheetData>
  <mergeCells count="1">
    <mergeCell ref="C1:G2"/>
  </mergeCells>
  <pageMargins bottom="1" footer="0.5" header="0.5" left="0.75" right="0.75" top="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ods_yw_event_reportuser_dd_f</t>
        </is>
      </c>
      <c r="C1" s="25" t="n"/>
      <c r="D1" s="15" t="n"/>
      <c r="E1" s="15" t="n"/>
      <c r="F1" s="15" t="n"/>
      <c r="G1" s="15" t="n"/>
      <c r="H1" s="16">
        <f>HYPERLINK("#'目录'!E88", "返回")</f>
        <v/>
      </c>
    </row>
    <row customHeight="1" ht="16.5" r="2" s="17">
      <c r="A2" s="23" t="inlineStr">
        <is>
          <t>模型描述</t>
        </is>
      </c>
      <c r="B2" s="24" t="inlineStr">
        <is>
          <t>举报人表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name</t>
        </is>
      </c>
      <c r="B5" s="15" t="inlineStr">
        <is>
          <t>string</t>
        </is>
      </c>
      <c r="C5" s="15" t="inlineStr">
        <is>
          <t>姓名</t>
        </is>
      </c>
      <c r="D5" s="15" t="n"/>
      <c r="E5" s="15" t="n"/>
      <c r="F5" s="15" t="n"/>
      <c r="G5" s="15" t="n"/>
    </row>
    <row r="6">
      <c r="A6" s="15" t="inlineStr">
        <is>
          <t>sex</t>
        </is>
      </c>
      <c r="B6" s="15" t="inlineStr">
        <is>
          <t>string</t>
        </is>
      </c>
      <c r="C6" s="15" t="inlineStr">
        <is>
          <t>性别 1:先生 2:女士 3:未知</t>
        </is>
      </c>
      <c r="D6" s="15" t="n"/>
      <c r="E6" s="15" t="n"/>
      <c r="F6" s="15" t="n"/>
      <c r="G6" s="15" t="n"/>
    </row>
    <row r="7">
      <c r="A7" s="15" t="inlineStr">
        <is>
          <t>callphone</t>
        </is>
      </c>
      <c r="B7" s="15" t="inlineStr">
        <is>
          <t>string</t>
        </is>
      </c>
      <c r="C7" s="15" t="inlineStr">
        <is>
          <t>呼叫号码</t>
        </is>
      </c>
      <c r="D7" s="15" t="n"/>
      <c r="E7" s="15" t="n"/>
      <c r="F7" s="15" t="n"/>
      <c r="G7" s="15" t="n"/>
    </row>
    <row r="8">
      <c r="A8" s="15" t="inlineStr">
        <is>
          <t>content</t>
        </is>
      </c>
      <c r="B8" s="15" t="inlineStr">
        <is>
          <t>string</t>
        </is>
      </c>
      <c r="C8" s="15" t="inlineStr">
        <is>
          <t>备注</t>
        </is>
      </c>
      <c r="D8" s="15" t="n"/>
      <c r="E8" s="15" t="n"/>
      <c r="F8" s="15" t="n"/>
      <c r="G8" s="15" t="n"/>
    </row>
    <row r="9">
      <c r="A9" s="15" t="inlineStr">
        <is>
          <t>openid</t>
        </is>
      </c>
      <c r="B9" s="15" t="inlineStr">
        <is>
          <t>string</t>
        </is>
      </c>
      <c r="C9" s="15" t="inlineStr">
        <is>
          <t>微信上报人，微信id</t>
        </is>
      </c>
      <c r="D9" s="15" t="n"/>
      <c r="E9" s="15" t="n"/>
      <c r="F9" s="15" t="n"/>
      <c r="G9" s="15" t="n"/>
    </row>
    <row r="10">
      <c r="A10" s="15" t="inlineStr">
        <is>
          <t>createtime</t>
        </is>
      </c>
      <c r="B10" s="15" t="inlineStr">
        <is>
          <t>string</t>
        </is>
      </c>
      <c r="C10" s="15" t="inlineStr">
        <is>
          <t>原始表数据创建日期</t>
        </is>
      </c>
      <c r="D10" s="15" t="n"/>
      <c r="E10" s="15" t="n"/>
      <c r="F10" s="15" t="n"/>
      <c r="G10" s="15" t="n"/>
    </row>
    <row r="11">
      <c r="A11" s="15" t="inlineStr">
        <is>
          <t>state</t>
        </is>
      </c>
      <c r="B11" s="15" t="inlineStr">
        <is>
          <t>string</t>
        </is>
      </c>
      <c r="C11" s="15" t="inlineStr">
        <is>
          <t>未知字段</t>
        </is>
      </c>
      <c r="D11" s="15" t="n"/>
      <c r="E11" s="15" t="n"/>
      <c r="F11" s="15" t="n"/>
      <c r="G11" s="15" t="n"/>
    </row>
    <row r="12">
      <c r="A12" s="15" t="inlineStr">
        <is>
          <t>type</t>
        </is>
      </c>
      <c r="B12" s="15" t="inlineStr">
        <is>
          <t>string</t>
        </is>
      </c>
      <c r="C12" s="15" t="inlineStr">
        <is>
          <t>类型（0.普通 1.白名单 2.黑名单3.疑似黑名单）</t>
        </is>
      </c>
      <c r="D12" s="15" t="n"/>
      <c r="E12" s="15" t="n"/>
      <c r="F12" s="15" t="n"/>
      <c r="G12" s="15" t="n"/>
    </row>
    <row r="13">
      <c r="A13" s="15" t="inlineStr">
        <is>
          <t>telephone</t>
        </is>
      </c>
      <c r="B13" s="15" t="inlineStr">
        <is>
          <t>string</t>
        </is>
      </c>
      <c r="C13" s="15" t="inlineStr">
        <is>
          <t>联系电话</t>
        </is>
      </c>
      <c r="D13" s="15" t="n"/>
      <c r="E13" s="15" t="n"/>
      <c r="F13" s="15" t="n"/>
      <c r="G13" s="15" t="n"/>
    </row>
    <row r="14">
      <c r="A14" s="15" t="inlineStr">
        <is>
          <t>create_time</t>
        </is>
      </c>
      <c r="B14" s="15" t="inlineStr">
        <is>
          <t>string</t>
        </is>
      </c>
      <c r="C14" s="15" t="inlineStr">
        <is>
          <t>创建时间(yyyy-MM-dd HH:mm:ss)</t>
        </is>
      </c>
      <c r="D14" s="15" t="n"/>
      <c r="E14" s="15" t="n"/>
      <c r="F14" s="15" t="n"/>
      <c r="G14" s="15" t="n"/>
    </row>
    <row r="15">
      <c r="A15" s="15" t="inlineStr">
        <is>
          <t>last_upd_time</t>
        </is>
      </c>
      <c r="B15" s="15" t="inlineStr">
        <is>
          <t>string</t>
        </is>
      </c>
      <c r="C15" s="15" t="inlineStr">
        <is>
          <t>修改时间(yyyy-MM-dd HH:mm:ss)</t>
        </is>
      </c>
      <c r="D15" s="15" t="n"/>
      <c r="E15" s="15" t="n"/>
      <c r="F15" s="15" t="n"/>
      <c r="G15" s="15" t="n"/>
    </row>
  </sheetData>
  <mergeCells count="1">
    <mergeCell ref="C1:G2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ods_dsc_da012_parties_info_valid_old_jh_yiw_dd_f</t>
        </is>
      </c>
      <c r="C1" s="25" t="n"/>
      <c r="D1" s="15" t="n"/>
      <c r="E1" s="15" t="n"/>
      <c r="F1" s="15" t="n"/>
      <c r="G1" s="15" t="n"/>
      <c r="H1" s="16">
        <f>HYPERLINK("#'目录'!E8", "返回")</f>
        <v/>
      </c>
    </row>
    <row customHeight="1" ht="16.5" r="2" s="17">
      <c r="A2" s="23" t="inlineStr">
        <is>
          <t>模型描述</t>
        </is>
      </c>
      <c r="B2" s="24" t="inlineStr">
        <is>
          <t>省矛调-当事人信息(省矛调)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>
        <is>
          <t>主键</t>
        </is>
      </c>
      <c r="D4" s="15" t="n"/>
      <c r="E4" s="15" t="n"/>
      <c r="F4" s="15" t="n"/>
      <c r="G4" s="15" t="n"/>
    </row>
    <row r="5">
      <c r="A5" s="15" t="inlineStr">
        <is>
          <t>org_id</t>
        </is>
      </c>
      <c r="B5" s="15" t="inlineStr">
        <is>
          <t>string</t>
        </is>
      </c>
      <c r="C5" s="15" t="inlineStr">
        <is>
          <t>组织机构ID</t>
        </is>
      </c>
      <c r="D5" s="15" t="n"/>
      <c r="E5" s="15" t="n"/>
      <c r="F5" s="15" t="n"/>
      <c r="G5" s="15" t="n"/>
    </row>
    <row r="6">
      <c r="A6" s="15" t="inlineStr">
        <is>
          <t>org_code</t>
        </is>
      </c>
      <c r="B6" s="15" t="inlineStr">
        <is>
          <t>string</t>
        </is>
      </c>
      <c r="C6" s="15" t="inlineStr">
        <is>
          <t>组织机构CODE</t>
        </is>
      </c>
      <c r="D6" s="15" t="n"/>
      <c r="E6" s="15" t="n"/>
      <c r="F6" s="15" t="n"/>
      <c r="G6" s="15" t="n"/>
    </row>
    <row r="7">
      <c r="A7" s="15" t="inlineStr">
        <is>
          <t>personal_type</t>
        </is>
      </c>
      <c r="B7" s="15" t="inlineStr">
        <is>
          <t>string</t>
        </is>
      </c>
      <c r="C7" s="15" t="inlineStr">
        <is>
          <t>人员类型字典项</t>
        </is>
      </c>
      <c r="D7" s="15" t="n"/>
      <c r="E7" s="15" t="n"/>
      <c r="F7" s="15" t="n"/>
      <c r="G7" s="15" t="n"/>
    </row>
    <row r="8">
      <c r="A8" s="15" t="inlineStr">
        <is>
          <t>name</t>
        </is>
      </c>
      <c r="B8" s="15" t="inlineStr">
        <is>
          <t>string</t>
        </is>
      </c>
      <c r="C8" s="15" t="inlineStr">
        <is>
          <t>姓名/单位(名称)</t>
        </is>
      </c>
      <c r="D8" s="15" t="n"/>
      <c r="E8" s="15" t="n"/>
      <c r="F8" s="15" t="n"/>
      <c r="G8" s="15" t="n"/>
    </row>
    <row r="9">
      <c r="A9" s="15" t="inlineStr">
        <is>
          <t>certificate_number</t>
        </is>
      </c>
      <c r="B9" s="15" t="inlineStr">
        <is>
          <t>string</t>
        </is>
      </c>
      <c r="C9" s="15" t="inlineStr">
        <is>
          <t>证件号/信用代码</t>
        </is>
      </c>
      <c r="D9" s="15" t="n"/>
      <c r="E9" s="15" t="n"/>
      <c r="F9" s="15" t="n"/>
      <c r="G9" s="15" t="n"/>
    </row>
    <row r="10">
      <c r="A10" s="15" t="inlineStr">
        <is>
          <t>contact</t>
        </is>
      </c>
      <c r="B10" s="15" t="inlineStr">
        <is>
          <t>string</t>
        </is>
      </c>
      <c r="C10" s="15" t="inlineStr">
        <is>
          <t>联系方式</t>
        </is>
      </c>
      <c r="D10" s="15" t="n"/>
      <c r="E10" s="15" t="n"/>
      <c r="F10" s="15" t="n"/>
      <c r="G10" s="15" t="n"/>
    </row>
    <row r="11">
      <c r="A11" s="15" t="inlineStr">
        <is>
          <t>address</t>
        </is>
      </c>
      <c r="B11" s="15" t="inlineStr">
        <is>
          <t>string</t>
        </is>
      </c>
      <c r="C11" s="15" t="inlineStr">
        <is>
          <t>联系地址/营业场所</t>
        </is>
      </c>
      <c r="D11" s="15" t="n"/>
      <c r="E11" s="15" t="n"/>
      <c r="F11" s="15" t="n"/>
      <c r="G11" s="15" t="n"/>
    </row>
    <row r="12">
      <c r="A12" s="15" t="inlineStr">
        <is>
          <t>representative</t>
        </is>
      </c>
      <c r="B12" s="15" t="inlineStr">
        <is>
          <t>string</t>
        </is>
      </c>
      <c r="C12" s="15" t="inlineStr">
        <is>
          <t>负责人/法人代表/代理律师</t>
        </is>
      </c>
      <c r="D12" s="15" t="n"/>
      <c r="E12" s="15" t="n"/>
      <c r="F12" s="15" t="n"/>
      <c r="G12" s="15" t="n"/>
    </row>
    <row r="13">
      <c r="A13" s="15" t="inlineStr">
        <is>
          <t>is_deleted</t>
        </is>
      </c>
      <c r="B13" s="15" t="inlineStr">
        <is>
          <t>string</t>
        </is>
      </c>
      <c r="C13" s="15" t="inlineStr">
        <is>
          <t>逻辑删除</t>
        </is>
      </c>
      <c r="D13" s="15" t="n"/>
      <c r="E13" s="15" t="n"/>
      <c r="F13" s="15" t="n"/>
      <c r="G13" s="15" t="n"/>
    </row>
    <row r="14">
      <c r="A14" s="15" t="inlineStr">
        <is>
          <t>create_date</t>
        </is>
      </c>
      <c r="B14" s="15" t="inlineStr">
        <is>
          <t>string</t>
        </is>
      </c>
      <c r="C14" s="15" t="inlineStr">
        <is>
          <t>创建时间</t>
        </is>
      </c>
      <c r="D14" s="15" t="n"/>
      <c r="E14" s="15" t="n"/>
      <c r="F14" s="15" t="n"/>
      <c r="G14" s="15" t="n"/>
    </row>
    <row r="15">
      <c r="A15" s="15" t="inlineStr">
        <is>
          <t>update_date</t>
        </is>
      </c>
      <c r="B15" s="15" t="inlineStr">
        <is>
          <t>string</t>
        </is>
      </c>
      <c r="C15" s="15" t="inlineStr">
        <is>
          <t>修改时间</t>
        </is>
      </c>
      <c r="D15" s="15" t="n"/>
      <c r="E15" s="15" t="n"/>
      <c r="F15" s="15" t="n"/>
      <c r="G15" s="15" t="n"/>
    </row>
    <row r="16">
      <c r="A16" s="15" t="inlineStr">
        <is>
          <t>create_user</t>
        </is>
      </c>
      <c r="B16" s="15" t="inlineStr">
        <is>
          <t>string</t>
        </is>
      </c>
      <c r="C16" s="15" t="inlineStr">
        <is>
          <t>创建者</t>
        </is>
      </c>
      <c r="D16" s="15" t="n"/>
      <c r="E16" s="15" t="n"/>
      <c r="F16" s="15" t="n"/>
      <c r="G16" s="15" t="n"/>
    </row>
    <row r="17">
      <c r="A17" s="15" t="inlineStr">
        <is>
          <t>update_user</t>
        </is>
      </c>
      <c r="B17" s="15" t="inlineStr">
        <is>
          <t>string</t>
        </is>
      </c>
      <c r="C17" s="15" t="inlineStr">
        <is>
          <t>修改者</t>
        </is>
      </c>
      <c r="D17" s="15" t="n"/>
      <c r="E17" s="15" t="n"/>
      <c r="F17" s="15" t="n"/>
      <c r="G17" s="15" t="n"/>
    </row>
    <row r="18">
      <c r="A18" s="15" t="inlineStr">
        <is>
          <t>gender</t>
        </is>
      </c>
      <c r="B18" s="15" t="inlineStr">
        <is>
          <t>string</t>
        </is>
      </c>
      <c r="C18" s="15" t="inlineStr">
        <is>
          <t>性别字典项</t>
        </is>
      </c>
      <c r="D18" s="15" t="n"/>
      <c r="E18" s="15" t="n"/>
      <c r="F18" s="15" t="n"/>
      <c r="G18" s="15" t="n"/>
    </row>
    <row r="19">
      <c r="A19" s="15" t="inlineStr">
        <is>
          <t>dsc_city</t>
        </is>
      </c>
      <c r="B19" s="15" t="inlineStr">
        <is>
          <t>string</t>
        </is>
      </c>
      <c r="C19" s="15" t="inlineStr">
        <is>
          <t>没注释</t>
        </is>
      </c>
      <c r="D19" s="15" t="n"/>
      <c r="E19" s="15" t="n"/>
      <c r="F19" s="15" t="n"/>
      <c r="G19" s="15" t="n"/>
    </row>
    <row r="20">
      <c r="A20" s="15" t="inlineStr">
        <is>
          <t>dsc_adm_region</t>
        </is>
      </c>
      <c r="B20" s="15" t="inlineStr">
        <is>
          <t>string</t>
        </is>
      </c>
      <c r="C20" s="15" t="inlineStr">
        <is>
          <t>没注释</t>
        </is>
      </c>
      <c r="D20" s="15" t="n"/>
      <c r="E20" s="15" t="n"/>
      <c r="F20" s="15" t="n"/>
      <c r="G20" s="15" t="n"/>
    </row>
    <row r="21">
      <c r="A21" s="15" t="inlineStr">
        <is>
          <t>dsc_sydep_code</t>
        </is>
      </c>
      <c r="B21" s="15" t="inlineStr">
        <is>
          <t>string</t>
        </is>
      </c>
      <c r="C21" s="15" t="inlineStr">
        <is>
          <t>没注释(数源单位code)</t>
        </is>
      </c>
      <c r="D21" s="15" t="n"/>
      <c r="E21" s="15" t="n"/>
      <c r="F21" s="15" t="n"/>
      <c r="G21" s="15" t="n"/>
    </row>
    <row r="22">
      <c r="A22" s="15" t="inlineStr">
        <is>
          <t>dsc_sydep_name</t>
        </is>
      </c>
      <c r="B22" s="15" t="inlineStr">
        <is>
          <t>string</t>
        </is>
      </c>
      <c r="C22" s="15" t="inlineStr">
        <is>
          <t>没注释(数源单位name)</t>
        </is>
      </c>
      <c r="D22" s="15" t="n"/>
      <c r="E22" s="15" t="n"/>
      <c r="F22" s="15" t="n"/>
      <c r="G22" s="15" t="n"/>
    </row>
    <row r="23">
      <c r="A23" s="15" t="inlineStr">
        <is>
          <t>dsc_sydep_sys</t>
        </is>
      </c>
      <c r="B23" s="15" t="inlineStr">
        <is>
          <t>string</t>
        </is>
      </c>
      <c r="C23" s="15" t="inlineStr">
        <is>
          <t>没注释</t>
        </is>
      </c>
      <c r="D23" s="15" t="n"/>
      <c r="E23" s="15" t="n"/>
      <c r="F23" s="15" t="n"/>
      <c r="G23" s="15" t="n"/>
    </row>
    <row r="24">
      <c r="A24" s="15" t="inlineStr">
        <is>
          <t>dsc_sydep_tblname</t>
        </is>
      </c>
      <c r="B24" s="15" t="inlineStr">
        <is>
          <t>string</t>
        </is>
      </c>
      <c r="C24" s="15" t="inlineStr">
        <is>
          <t>没注释(数源表名)</t>
        </is>
      </c>
      <c r="D24" s="15" t="n"/>
      <c r="E24" s="15" t="n"/>
      <c r="F24" s="15" t="n"/>
      <c r="G24" s="15" t="n"/>
    </row>
    <row r="25">
      <c r="A25" s="15" t="inlineStr">
        <is>
          <t>dsc_biz_record_id</t>
        </is>
      </c>
      <c r="B25" s="15" t="inlineStr">
        <is>
          <t>string</t>
        </is>
      </c>
      <c r="C25" s="15" t="inlineStr">
        <is>
          <t>没注释(记录id)</t>
        </is>
      </c>
      <c r="D25" s="15" t="n"/>
      <c r="E25" s="15" t="n"/>
      <c r="F25" s="15" t="n"/>
      <c r="G25" s="15" t="n"/>
    </row>
    <row r="26">
      <c r="A26" s="15" t="inlineStr">
        <is>
          <t>dsc_biz_operation</t>
        </is>
      </c>
      <c r="B26" s="15" t="inlineStr">
        <is>
          <t>string</t>
        </is>
      </c>
      <c r="C26" s="15" t="inlineStr">
        <is>
          <t>没注释(操作)</t>
        </is>
      </c>
      <c r="D26" s="15" t="n"/>
      <c r="E26" s="15" t="n"/>
      <c r="F26" s="15" t="n"/>
      <c r="G26" s="15" t="n"/>
    </row>
    <row r="27">
      <c r="A27" s="15" t="inlineStr">
        <is>
          <t>dsc_biz_timestamp</t>
        </is>
      </c>
      <c r="B27" s="15" t="inlineStr">
        <is>
          <t>string</t>
        </is>
      </c>
      <c r="C27" s="15" t="inlineStr">
        <is>
          <t>没注释(时间)</t>
        </is>
      </c>
      <c r="D27" s="15" t="n"/>
      <c r="E27" s="15" t="n"/>
      <c r="F27" s="15" t="n"/>
      <c r="G27" s="15" t="n"/>
    </row>
    <row r="28">
      <c r="A28" s="15" t="inlineStr">
        <is>
          <t>dsc_datasr_tblname</t>
        </is>
      </c>
      <c r="B28" s="15" t="inlineStr">
        <is>
          <t>string</t>
        </is>
      </c>
      <c r="C28" s="15" t="inlineStr">
        <is>
          <t>没注释</t>
        </is>
      </c>
      <c r="D28" s="15" t="n"/>
      <c r="E28" s="15" t="n"/>
      <c r="F28" s="15" t="n"/>
      <c r="G28" s="15" t="n"/>
    </row>
    <row r="29">
      <c r="A29" s="15" t="inlineStr">
        <is>
          <t>dsc_hash_unique</t>
        </is>
      </c>
      <c r="B29" s="15" t="inlineStr">
        <is>
          <t>string</t>
        </is>
      </c>
      <c r="C29" s="15" t="inlineStr">
        <is>
          <t>没注释(哈希唯一值)</t>
        </is>
      </c>
      <c r="D29" s="15" t="n"/>
      <c r="E29" s="15" t="n"/>
      <c r="F29" s="15" t="n"/>
      <c r="G29" s="15" t="n"/>
    </row>
    <row r="30">
      <c r="A30" s="15" t="inlineStr">
        <is>
          <t>dsc_clean_timestamp</t>
        </is>
      </c>
      <c r="B30" s="15" t="inlineStr">
        <is>
          <t>string</t>
        </is>
      </c>
      <c r="C30" s="15" t="inlineStr">
        <is>
          <t>没注释</t>
        </is>
      </c>
      <c r="D30" s="15" t="n"/>
      <c r="E30" s="15" t="n"/>
      <c r="F30" s="15" t="n"/>
      <c r="G30" s="15" t="n"/>
    </row>
    <row r="31">
      <c r="A31" s="15" t="inlineStr">
        <is>
          <t>dsc_dw_rksj</t>
        </is>
      </c>
      <c r="B31" s="15" t="inlineStr">
        <is>
          <t>string</t>
        </is>
      </c>
      <c r="C31" s="15" t="inlineStr">
        <is>
          <t>没注释(入库时间)</t>
        </is>
      </c>
      <c r="D31" s="15" t="n"/>
      <c r="E31" s="15" t="n"/>
      <c r="F31" s="15" t="n"/>
      <c r="G31" s="15" t="n"/>
    </row>
    <row r="32">
      <c r="A32" s="15" t="inlineStr">
        <is>
          <t>create_time</t>
        </is>
      </c>
      <c r="B32" s="15" t="inlineStr">
        <is>
          <t>string</t>
        </is>
      </c>
      <c r="C32" s="15" t="inlineStr">
        <is>
          <t>创建时间</t>
        </is>
      </c>
      <c r="D32" s="15" t="n"/>
      <c r="E32" s="15" t="n"/>
      <c r="F32" s="15" t="n"/>
      <c r="G32" s="15" t="n"/>
    </row>
    <row r="33">
      <c r="A33" s="15" t="inlineStr">
        <is>
          <t>last_upd_time</t>
        </is>
      </c>
      <c r="B33" s="15" t="inlineStr">
        <is>
          <t>string</t>
        </is>
      </c>
      <c r="C33" s="15" t="inlineStr">
        <is>
          <t>更新时间</t>
        </is>
      </c>
      <c r="D33" s="15" t="n"/>
      <c r="E33" s="15" t="n"/>
      <c r="F33" s="15" t="n"/>
      <c r="G33" s="15" t="n"/>
    </row>
  </sheetData>
  <mergeCells count="1">
    <mergeCell ref="C1:G2"/>
  </mergeCells>
  <pageMargins bottom="1" footer="0.5" header="0.5" left="0.75" right="0.75" top="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ods_yw_gaj_xypt_yw_gxls_csrk_table_dd_f</t>
        </is>
      </c>
      <c r="C1" s="25" t="n"/>
      <c r="D1" s="15" t="n"/>
      <c r="E1" s="15" t="n"/>
      <c r="F1" s="15" t="n"/>
      <c r="G1" s="15" t="n"/>
      <c r="H1" s="16">
        <f>HYPERLINK("#'目录'!E89", "返回")</f>
        <v/>
      </c>
    </row>
    <row customHeight="1" ht="16.5" r="2" s="17">
      <c r="A2" s="23" t="inlineStr">
        <is>
          <t>模型描述</t>
        </is>
      </c>
      <c r="B2" s="24" t="inlineStr">
        <is>
          <t>镇街村社人口数据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zjmc</t>
        </is>
      </c>
      <c r="B4" s="15" t="inlineStr">
        <is>
          <t>string</t>
        </is>
      </c>
      <c r="C4" s="15" t="inlineStr">
        <is>
          <t>镇街名称</t>
        </is>
      </c>
      <c r="D4" s="15" t="n"/>
      <c r="E4" s="15" t="n"/>
      <c r="F4" s="15" t="n"/>
      <c r="G4" s="15" t="n"/>
    </row>
    <row r="5">
      <c r="A5" s="15" t="inlineStr">
        <is>
          <t>jwhmc</t>
        </is>
      </c>
      <c r="B5" s="15" t="inlineStr">
        <is>
          <t>string</t>
        </is>
      </c>
      <c r="C5" s="15" t="inlineStr">
        <is>
          <t>居委会名称</t>
        </is>
      </c>
      <c r="D5" s="15" t="n"/>
      <c r="E5" s="15" t="n"/>
      <c r="F5" s="15" t="n"/>
      <c r="G5" s="15" t="n"/>
    </row>
    <row r="6">
      <c r="A6" s="15" t="inlineStr">
        <is>
          <t>rksj</t>
        </is>
      </c>
      <c r="B6" s="15" t="inlineStr">
        <is>
          <t>string</t>
        </is>
      </c>
      <c r="C6" s="15" t="inlineStr">
        <is>
          <t>人数</t>
        </is>
      </c>
      <c r="D6" s="15" t="n"/>
      <c r="E6" s="15" t="n"/>
      <c r="F6" s="15" t="n"/>
      <c r="G6" s="15" t="n"/>
    </row>
    <row r="7">
      <c r="A7" s="15" t="inlineStr">
        <is>
          <t>hs</t>
        </is>
      </c>
      <c r="B7" s="15" t="inlineStr">
        <is>
          <t>string</t>
        </is>
      </c>
      <c r="C7" s="15" t="inlineStr">
        <is>
          <t>户数</t>
        </is>
      </c>
      <c r="D7" s="15" t="n"/>
      <c r="E7" s="15" t="n"/>
      <c r="F7" s="15" t="n"/>
      <c r="G7" s="15" t="n"/>
    </row>
    <row r="8">
      <c r="A8" s="15" t="inlineStr">
        <is>
          <t>create_time</t>
        </is>
      </c>
      <c r="B8" s="15" t="inlineStr">
        <is>
          <t>string</t>
        </is>
      </c>
      <c r="C8" s="15" t="inlineStr">
        <is>
          <t>创建时间(yyyy-MM-dd HH:mm:ss)</t>
        </is>
      </c>
      <c r="D8" s="15" t="n"/>
      <c r="E8" s="15" t="n"/>
      <c r="F8" s="15" t="n"/>
      <c r="G8" s="15" t="n"/>
    </row>
    <row r="9">
      <c r="A9" s="15" t="inlineStr">
        <is>
          <t>last_upd_time</t>
        </is>
      </c>
      <c r="B9" s="15" t="inlineStr">
        <is>
          <t>string</t>
        </is>
      </c>
      <c r="C9" s="15" t="inlineStr">
        <is>
          <t>修改时间(yyyy-MM-dd HH:mm:ss)</t>
        </is>
      </c>
      <c r="D9" s="15" t="n"/>
      <c r="E9" s="15" t="n"/>
      <c r="F9" s="15" t="n"/>
      <c r="G9" s="15" t="n"/>
    </row>
  </sheetData>
  <mergeCells count="1">
    <mergeCell ref="C1:G2"/>
  </mergeCells>
  <pageMargins bottom="1" footer="0.5" header="0.5" left="0.75" right="0.75" top="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ods_yw_jbxx_dd_f</t>
        </is>
      </c>
      <c r="C1" s="25" t="n"/>
      <c r="D1" s="15" t="n"/>
      <c r="E1" s="15" t="n"/>
      <c r="F1" s="15" t="n"/>
      <c r="G1" s="15" t="n"/>
      <c r="H1" s="16">
        <f>HYPERLINK("#'目录'!E90", "返回")</f>
        <v/>
      </c>
    </row>
    <row customHeight="1" ht="16.5" r="2" s="17">
      <c r="A2" s="23" t="inlineStr">
        <is>
          <t>模型描述</t>
        </is>
      </c>
      <c r="B2" s="24" t="inlineStr">
        <is>
          <t>工商案件信息表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ajbh</t>
        </is>
      </c>
      <c r="B4" s="15" t="inlineStr">
        <is>
          <t>string</t>
        </is>
      </c>
      <c r="C4" s="15" t="inlineStr">
        <is>
          <t>案件编号</t>
        </is>
      </c>
      <c r="D4" s="15" t="n"/>
      <c r="E4" s="15" t="n"/>
      <c r="F4" s="15" t="n"/>
      <c r="G4" s="15" t="n"/>
    </row>
    <row r="5">
      <c r="A5" s="15" t="inlineStr">
        <is>
          <t>nbxh</t>
        </is>
      </c>
      <c r="B5" s="15" t="inlineStr">
        <is>
          <t>string</t>
        </is>
      </c>
      <c r="C5" s="15" t="inlineStr">
        <is>
          <t>内部序号</t>
        </is>
      </c>
      <c r="D5" s="15" t="n"/>
      <c r="E5" s="15" t="n"/>
      <c r="F5" s="15" t="n"/>
      <c r="G5" s="15" t="n"/>
    </row>
    <row r="6">
      <c r="A6" s="15" t="inlineStr">
        <is>
          <t>czry</t>
        </is>
      </c>
      <c r="B6" s="15" t="inlineStr">
        <is>
          <t>string</t>
        </is>
      </c>
      <c r="C6" s="15" t="inlineStr">
        <is>
          <t>操作人</t>
        </is>
      </c>
      <c r="D6" s="15" t="n"/>
      <c r="E6" s="15" t="n"/>
      <c r="F6" s="15" t="n"/>
      <c r="G6" s="15" t="n"/>
    </row>
    <row r="7">
      <c r="A7" s="15" t="inlineStr">
        <is>
          <t>czsj</t>
        </is>
      </c>
      <c r="B7" s="15" t="inlineStr">
        <is>
          <t>string</t>
        </is>
      </c>
      <c r="C7" s="15" t="inlineStr">
        <is>
          <t>操作时间</t>
        </is>
      </c>
      <c r="D7" s="15" t="n"/>
      <c r="E7" s="15" t="n"/>
      <c r="F7" s="15" t="n"/>
      <c r="G7" s="15" t="n"/>
    </row>
    <row r="8">
      <c r="A8" s="15" t="inlineStr">
        <is>
          <t>czbm</t>
        </is>
      </c>
      <c r="B8" s="15" t="inlineStr">
        <is>
          <t>string</t>
        </is>
      </c>
      <c r="C8" s="15" t="inlineStr">
        <is>
          <t>操作部门</t>
        </is>
      </c>
      <c r="D8" s="15" t="n"/>
      <c r="E8" s="15" t="n"/>
      <c r="F8" s="15" t="n"/>
      <c r="G8" s="15" t="n"/>
    </row>
    <row r="9">
      <c r="A9" s="15" t="inlineStr">
        <is>
          <t>type</t>
        </is>
      </c>
      <c r="B9" s="15" t="inlineStr">
        <is>
          <t>string</t>
        </is>
      </c>
      <c r="C9" s="15" t="inlineStr">
        <is>
          <t>公示类型(1:手动公示,2:自动公示)</t>
        </is>
      </c>
      <c r="D9" s="15" t="n"/>
      <c r="E9" s="15" t="n"/>
      <c r="F9" s="15" t="n"/>
      <c r="G9" s="15" t="n"/>
    </row>
    <row r="10">
      <c r="A10" s="15" t="inlineStr">
        <is>
          <t>shry</t>
        </is>
      </c>
      <c r="B10" s="15" t="inlineStr">
        <is>
          <t>string</t>
        </is>
      </c>
      <c r="C10" s="15" t="inlineStr">
        <is>
          <t>审核人</t>
        </is>
      </c>
      <c r="D10" s="15" t="n"/>
      <c r="E10" s="15" t="n"/>
      <c r="F10" s="15" t="n"/>
      <c r="G10" s="15" t="n"/>
    </row>
    <row r="11">
      <c r="A11" s="15" t="inlineStr">
        <is>
          <t>shsj</t>
        </is>
      </c>
      <c r="B11" s="15" t="inlineStr">
        <is>
          <t>string</t>
        </is>
      </c>
      <c r="C11" s="15" t="inlineStr">
        <is>
          <t>审核时间</t>
        </is>
      </c>
      <c r="D11" s="15" t="n"/>
      <c r="E11" s="15" t="n"/>
      <c r="F11" s="15" t="n"/>
      <c r="G11" s="15" t="n"/>
    </row>
    <row r="12">
      <c r="A12" s="15" t="inlineStr">
        <is>
          <t>shzt</t>
        </is>
      </c>
      <c r="B12" s="15" t="inlineStr">
        <is>
          <t>string</t>
        </is>
      </c>
      <c r="C12" s="15" t="inlineStr">
        <is>
          <t>审核状态（1：公示处理；2：公示处理审核通过；3：公示处理审核不通过； 4：公示更正处理；5：公示更正处理审核通过；6公示更正处理审核不通过；9数据作废）</t>
        </is>
      </c>
      <c r="D12" s="15" t="n"/>
      <c r="E12" s="15" t="n"/>
      <c r="F12" s="15" t="n"/>
      <c r="G12" s="15" t="n"/>
    </row>
    <row r="13">
      <c r="A13" s="15" t="inlineStr">
        <is>
          <t>shyj</t>
        </is>
      </c>
      <c r="B13" s="15" t="inlineStr">
        <is>
          <t>string</t>
        </is>
      </c>
      <c r="C13" s="15" t="inlineStr">
        <is>
          <t>是否同意(1:同意；2:不同意)</t>
        </is>
      </c>
      <c r="D13" s="15" t="n"/>
      <c r="E13" s="15" t="n"/>
      <c r="F13" s="15" t="n"/>
      <c r="G13" s="15" t="n"/>
    </row>
    <row r="14">
      <c r="A14" s="15" t="inlineStr">
        <is>
          <t>yjms</t>
        </is>
      </c>
      <c r="B14" s="15" t="inlineStr">
        <is>
          <t>string</t>
        </is>
      </c>
      <c r="C14" s="15" t="n"/>
      <c r="D14" s="15" t="n"/>
      <c r="E14" s="15" t="n"/>
      <c r="F14" s="15" t="n"/>
      <c r="G14" s="15" t="n"/>
    </row>
    <row r="15">
      <c r="A15" s="15" t="inlineStr">
        <is>
          <t>pendecno</t>
        </is>
      </c>
      <c r="B15" s="15" t="inlineStr">
        <is>
          <t>string</t>
        </is>
      </c>
      <c r="C15" s="15" t="inlineStr">
        <is>
          <t>处罚决定书文号</t>
        </is>
      </c>
      <c r="D15" s="15" t="n"/>
      <c r="E15" s="15" t="n"/>
      <c r="F15" s="15" t="n"/>
      <c r="G15" s="15" t="n"/>
    </row>
    <row r="16">
      <c r="A16" s="15" t="inlineStr">
        <is>
          <t>illegacttype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pentype</t>
        </is>
      </c>
      <c r="B17" s="15" t="inlineStr">
        <is>
          <t>string</t>
        </is>
      </c>
      <c r="C17" s="15" t="inlineStr">
        <is>
          <t>处罚种类，编码表</t>
        </is>
      </c>
      <c r="D17" s="15" t="n"/>
      <c r="E17" s="15" t="n"/>
      <c r="F17" s="15" t="n"/>
      <c r="G17" s="15" t="n"/>
    </row>
    <row r="18">
      <c r="A18" s="15" t="inlineStr">
        <is>
          <t>penam</t>
        </is>
      </c>
      <c r="B18" s="15" t="inlineStr">
        <is>
          <t>string</t>
        </is>
      </c>
      <c r="C18" s="15" t="inlineStr">
        <is>
          <t>罚款金额 单位：万元</t>
        </is>
      </c>
      <c r="D18" s="15" t="n"/>
      <c r="E18" s="15" t="n"/>
      <c r="F18" s="15" t="n"/>
      <c r="G18" s="15" t="n"/>
    </row>
    <row r="19">
      <c r="A19" s="15" t="inlineStr">
        <is>
          <t>forfam</t>
        </is>
      </c>
      <c r="B19" s="15" t="inlineStr">
        <is>
          <t>string</t>
        </is>
      </c>
      <c r="C19" s="15" t="inlineStr">
        <is>
          <t>没收金额 单位：万元</t>
        </is>
      </c>
      <c r="D19" s="15" t="n"/>
      <c r="E19" s="15" t="n"/>
      <c r="F19" s="15" t="n"/>
      <c r="G19" s="15" t="n"/>
    </row>
    <row r="20">
      <c r="A20" s="15" t="inlineStr">
        <is>
          <t>penauth</t>
        </is>
      </c>
      <c r="B20" s="15" t="inlineStr">
        <is>
          <t>string</t>
        </is>
      </c>
      <c r="C20" s="15" t="inlineStr">
        <is>
          <t>作出行政处罚决定机关名称</t>
        </is>
      </c>
      <c r="D20" s="15" t="n"/>
      <c r="E20" s="15" t="n"/>
      <c r="F20" s="15" t="n"/>
      <c r="G20" s="15" t="n"/>
    </row>
    <row r="21">
      <c r="A21" s="15" t="inlineStr">
        <is>
          <t>pendecissdate</t>
        </is>
      </c>
      <c r="B21" s="15" t="inlineStr">
        <is>
          <t>string</t>
        </is>
      </c>
      <c r="C21" s="15" t="inlineStr">
        <is>
          <t>作出处罚决定书日期</t>
        </is>
      </c>
      <c r="D21" s="15" t="n"/>
      <c r="E21" s="15" t="n"/>
      <c r="F21" s="15" t="n"/>
      <c r="G21" s="15" t="n"/>
    </row>
    <row r="22">
      <c r="A22" s="15" t="inlineStr">
        <is>
          <t>unitname</t>
        </is>
      </c>
      <c r="B22" s="15" t="inlineStr">
        <is>
          <t>string</t>
        </is>
      </c>
      <c r="C22" s="15" t="inlineStr">
        <is>
          <t>单位名称</t>
        </is>
      </c>
      <c r="D22" s="15" t="n"/>
      <c r="E22" s="15" t="n"/>
      <c r="F22" s="15" t="n"/>
      <c r="G22" s="15" t="n"/>
    </row>
    <row r="23">
      <c r="A23" s="15" t="inlineStr">
        <is>
          <t>regno</t>
        </is>
      </c>
      <c r="B23" s="15" t="inlineStr">
        <is>
          <t>string</t>
        </is>
      </c>
      <c r="C23" s="15" t="inlineStr">
        <is>
          <t>注册号</t>
        </is>
      </c>
      <c r="D23" s="15" t="n"/>
      <c r="E23" s="15" t="n"/>
      <c r="F23" s="15" t="n"/>
      <c r="G23" s="15" t="n"/>
    </row>
    <row r="24">
      <c r="A24" s="15" t="inlineStr">
        <is>
          <t>lerep</t>
        </is>
      </c>
      <c r="B24" s="15" t="inlineStr">
        <is>
          <t>string</t>
        </is>
      </c>
      <c r="C24" s="15" t="inlineStr">
        <is>
          <t>法定代表人</t>
        </is>
      </c>
      <c r="D24" s="15" t="n"/>
      <c r="E24" s="15" t="n"/>
      <c r="F24" s="15" t="n"/>
      <c r="G24" s="15" t="n"/>
    </row>
    <row r="25">
      <c r="A25" s="15" t="inlineStr">
        <is>
          <t>xzcfnr</t>
        </is>
      </c>
      <c r="B25" s="15" t="inlineStr">
        <is>
          <t>string</t>
        </is>
      </c>
      <c r="C25" s="15" t="inlineStr">
        <is>
          <t>行政处罚内容</t>
        </is>
      </c>
      <c r="D25" s="15" t="n"/>
      <c r="E25" s="15" t="n"/>
      <c r="F25" s="15" t="n"/>
      <c r="G25" s="15" t="n"/>
    </row>
    <row r="26">
      <c r="A26" s="15" t="inlineStr">
        <is>
          <t>cfxq</t>
        </is>
      </c>
      <c r="B26" s="15" t="inlineStr">
        <is>
          <t>string</t>
        </is>
      </c>
      <c r="C26" s="15" t="inlineStr">
        <is>
          <t>处罚详情</t>
        </is>
      </c>
      <c r="D26" s="15" t="n"/>
      <c r="E26" s="15" t="n"/>
      <c r="F26" s="15" t="n"/>
      <c r="G26" s="15" t="n"/>
    </row>
    <row r="27">
      <c r="A27" s="15" t="inlineStr">
        <is>
          <t>xzcfjdjg</t>
        </is>
      </c>
      <c r="B27" s="15" t="inlineStr">
        <is>
          <t>string</t>
        </is>
      </c>
      <c r="C27" s="15" t="inlineStr">
        <is>
          <t>作出行政处罚决定机关</t>
        </is>
      </c>
      <c r="D27" s="15" t="n"/>
      <c r="E27" s="15" t="n"/>
      <c r="F27" s="15" t="n"/>
      <c r="G27" s="15" t="n"/>
    </row>
    <row r="28">
      <c r="A28" s="15" t="inlineStr">
        <is>
          <t>dsrlx</t>
        </is>
      </c>
      <c r="B28" s="15" t="inlineStr">
        <is>
          <t>string</t>
        </is>
      </c>
      <c r="C28" s="15" t="inlineStr">
        <is>
          <t>被处罚对象类别(当事人类型)</t>
        </is>
      </c>
      <c r="D28" s="15" t="n"/>
      <c r="E28" s="15" t="n"/>
      <c r="F28" s="15" t="n"/>
      <c r="G28" s="15" t="n"/>
    </row>
    <row r="29">
      <c r="A29" s="15" t="inlineStr">
        <is>
          <t>ajmc</t>
        </is>
      </c>
      <c r="B29" s="15" t="inlineStr">
        <is>
          <t>string</t>
        </is>
      </c>
      <c r="C29" s="15" t="inlineStr">
        <is>
          <t>案件名称</t>
        </is>
      </c>
      <c r="D29" s="15" t="n"/>
      <c r="E29" s="15" t="n"/>
      <c r="F29" s="15" t="n"/>
      <c r="G29" s="15" t="n"/>
    </row>
    <row r="30">
      <c r="A30" s="15" t="inlineStr">
        <is>
          <t>wfss</t>
        </is>
      </c>
      <c r="B30" s="15" t="inlineStr">
        <is>
          <t>string</t>
        </is>
      </c>
      <c r="C30" s="15" t="n"/>
      <c r="D30" s="15" t="n"/>
      <c r="E30" s="15" t="n"/>
      <c r="F30" s="15" t="n"/>
      <c r="G30" s="15" t="n"/>
    </row>
    <row r="31">
      <c r="A31" s="15" t="inlineStr">
        <is>
          <t>lxfs</t>
        </is>
      </c>
      <c r="B31" s="15" t="inlineStr">
        <is>
          <t>string</t>
        </is>
      </c>
      <c r="C31" s="15" t="inlineStr">
        <is>
          <t>行政处罚的履行方式</t>
        </is>
      </c>
      <c r="D31" s="15" t="n"/>
      <c r="E31" s="15" t="n"/>
      <c r="F31" s="15" t="n"/>
      <c r="G31" s="15" t="n"/>
    </row>
    <row r="32">
      <c r="A32" s="15" t="inlineStr">
        <is>
          <t>lxqx</t>
        </is>
      </c>
      <c r="B32" s="15" t="inlineStr">
        <is>
          <t>string</t>
        </is>
      </c>
      <c r="C32" s="15" t="inlineStr">
        <is>
          <t>行政处罚的履行期限</t>
        </is>
      </c>
      <c r="D32" s="15" t="n"/>
      <c r="E32" s="15" t="n"/>
      <c r="F32" s="15" t="n"/>
      <c r="G32" s="15" t="n"/>
    </row>
    <row r="33">
      <c r="A33" s="15" t="inlineStr">
        <is>
          <t>sjgs</t>
        </is>
      </c>
      <c r="B33" s="15" t="inlineStr">
        <is>
          <t>string</t>
        </is>
      </c>
      <c r="C33" s="15" t="inlineStr">
        <is>
          <t>是否公示（省政府） 1公示，0不公示；</t>
        </is>
      </c>
      <c r="D33" s="15" t="n"/>
      <c r="E33" s="15" t="n"/>
      <c r="F33" s="15" t="n"/>
      <c r="G33" s="15" t="n"/>
    </row>
    <row r="34">
      <c r="A34" s="15" t="inlineStr">
        <is>
          <t>gjgs</t>
        </is>
      </c>
      <c r="B34" s="15" t="inlineStr">
        <is>
          <t>string</t>
        </is>
      </c>
      <c r="C34" s="15" t="inlineStr">
        <is>
          <t>是否公示（国家总局）1公示，0不公示；</t>
        </is>
      </c>
      <c r="D34" s="15" t="n"/>
      <c r="E34" s="15" t="n"/>
      <c r="F34" s="15" t="n"/>
      <c r="G34" s="15" t="n"/>
    </row>
    <row r="35">
      <c r="A35" s="15" t="inlineStr">
        <is>
          <t>gslx</t>
        </is>
      </c>
      <c r="B35" s="15" t="inlineStr">
        <is>
          <t>string</t>
        </is>
      </c>
      <c r="C35" s="15" t="inlineStr">
        <is>
          <t>公示类型（1:正常的本省企业本地涉案信息公示;2:外地企业本地涉案信息公示;3:本地企业省外涉案信息公示;4:非企业涉案公示;5:省外企业本地涉案信息公示）</t>
        </is>
      </c>
      <c r="D35" s="15" t="n"/>
      <c r="E35" s="15" t="n"/>
      <c r="F35" s="15" t="n"/>
      <c r="G35" s="15" t="n"/>
    </row>
    <row r="36">
      <c r="A36" s="15" t="inlineStr">
        <is>
          <t>spry</t>
        </is>
      </c>
      <c r="B36" s="15" t="inlineStr">
        <is>
          <t>string</t>
        </is>
      </c>
      <c r="C36" s="15" t="inlineStr">
        <is>
          <t>审批人</t>
        </is>
      </c>
      <c r="D36" s="15" t="n"/>
      <c r="E36" s="15" t="n"/>
      <c r="F36" s="15" t="n"/>
      <c r="G36" s="15" t="n"/>
    </row>
    <row r="37">
      <c r="A37" s="15" t="inlineStr">
        <is>
          <t>spsj</t>
        </is>
      </c>
      <c r="B37" s="15" t="inlineStr">
        <is>
          <t>string</t>
        </is>
      </c>
      <c r="C37" s="15" t="inlineStr">
        <is>
          <t>审批时间</t>
        </is>
      </c>
      <c r="D37" s="15" t="n"/>
      <c r="E37" s="15" t="n"/>
      <c r="F37" s="15" t="n"/>
      <c r="G37" s="15" t="n"/>
    </row>
    <row r="38">
      <c r="A38" s="15" t="inlineStr">
        <is>
          <t>spyj</t>
        </is>
      </c>
      <c r="B38" s="15" t="inlineStr">
        <is>
          <t>string</t>
        </is>
      </c>
      <c r="C38" s="15" t="inlineStr">
        <is>
          <t>审批意见：1、同意；2、不同意</t>
        </is>
      </c>
      <c r="D38" s="15" t="n"/>
      <c r="E38" s="15" t="n"/>
      <c r="F38" s="15" t="n"/>
      <c r="G38" s="15" t="n"/>
    </row>
    <row r="39">
      <c r="A39" s="15" t="inlineStr">
        <is>
          <t>spyjms</t>
        </is>
      </c>
      <c r="B39" s="15" t="inlineStr">
        <is>
          <t>string</t>
        </is>
      </c>
      <c r="C39" s="15" t="n"/>
      <c r="D39" s="15" t="n"/>
      <c r="E39" s="15" t="n"/>
      <c r="F39" s="15" t="n"/>
      <c r="G39" s="15" t="n"/>
    </row>
    <row r="40">
      <c r="A40" s="15" t="inlineStr">
        <is>
          <t>sfyzwfsx</t>
        </is>
      </c>
      <c r="B40" s="15" t="inlineStr">
        <is>
          <t>string</t>
        </is>
      </c>
      <c r="C40" s="15" t="inlineStr">
        <is>
          <t>是否严重违法失信：1、是；0：否；</t>
        </is>
      </c>
      <c r="D40" s="15" t="n"/>
      <c r="E40" s="15" t="n"/>
      <c r="F40" s="15" t="n"/>
      <c r="G40" s="15" t="n"/>
    </row>
    <row r="41">
      <c r="A41" s="15" t="inlineStr">
        <is>
          <t>area</t>
        </is>
      </c>
      <c r="B41" s="15" t="inlineStr">
        <is>
          <t>string</t>
        </is>
      </c>
      <c r="C41" s="15" t="n"/>
      <c r="D41" s="15" t="n"/>
      <c r="E41" s="15" t="n"/>
      <c r="F41" s="15" t="n"/>
      <c r="G41" s="15" t="n"/>
    </row>
    <row r="42">
      <c r="A42" s="15" t="inlineStr">
        <is>
          <t>update_time</t>
        </is>
      </c>
      <c r="B42" s="15" t="inlineStr">
        <is>
          <t>string</t>
        </is>
      </c>
      <c r="C42" s="15" t="inlineStr">
        <is>
          <t>更新时间</t>
        </is>
      </c>
      <c r="D42" s="15" t="n"/>
      <c r="E42" s="15" t="n"/>
      <c r="F42" s="15" t="n"/>
      <c r="G42" s="15" t="n"/>
    </row>
    <row r="43">
      <c r="A43" s="15" t="inlineStr">
        <is>
          <t>cd_operation</t>
        </is>
      </c>
      <c r="B43" s="15" t="inlineStr">
        <is>
          <t>string</t>
        </is>
      </c>
      <c r="C43" s="15" t="n"/>
      <c r="D43" s="15" t="n"/>
      <c r="E43" s="15" t="n"/>
      <c r="F43" s="15" t="n"/>
      <c r="G43" s="15" t="n"/>
    </row>
    <row r="44">
      <c r="A44" s="15" t="inlineStr">
        <is>
          <t>create_time</t>
        </is>
      </c>
      <c r="B44" s="15" t="inlineStr">
        <is>
          <t>string</t>
        </is>
      </c>
      <c r="C44" s="15" t="inlineStr">
        <is>
          <t>创建时间</t>
        </is>
      </c>
      <c r="D44" s="15" t="n"/>
      <c r="E44" s="15" t="n"/>
      <c r="F44" s="15" t="n"/>
      <c r="G44" s="15" t="n"/>
    </row>
    <row r="45">
      <c r="A45" s="15" t="inlineStr">
        <is>
          <t>last_upd_time</t>
        </is>
      </c>
      <c r="B45" s="15" t="inlineStr">
        <is>
          <t>string</t>
        </is>
      </c>
      <c r="C45" s="15" t="inlineStr">
        <is>
          <t>最后修改时间</t>
        </is>
      </c>
      <c r="D45" s="15" t="n"/>
      <c r="E45" s="15" t="n"/>
      <c r="F45" s="15" t="n"/>
      <c r="G45" s="15" t="n"/>
    </row>
  </sheetData>
  <mergeCells count="1">
    <mergeCell ref="C1:G2"/>
  </mergeCells>
  <pageMargins bottom="1" footer="0.5" header="0.5" left="0.75" right="0.75" top="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ods_yw_jy_blxx_dd_f</t>
        </is>
      </c>
      <c r="C1" s="25" t="n"/>
      <c r="D1" s="15" t="n"/>
      <c r="E1" s="15" t="n"/>
      <c r="F1" s="15" t="n"/>
      <c r="G1" s="15" t="n"/>
      <c r="H1" s="16">
        <f>HYPERLINK("#'目录'!E91", "返回")</f>
        <v/>
      </c>
    </row>
    <row customHeight="1" ht="16.5" r="2" s="17">
      <c r="A2" s="23" t="inlineStr">
        <is>
          <t>模型描述</t>
        </is>
      </c>
      <c r="B2" s="24" t="inlineStr">
        <is>
          <t>教育局不良信息(企业)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id</t>
        </is>
      </c>
      <c r="B4" s="15" t="inlineStr">
        <is>
          <t>string</t>
        </is>
      </c>
      <c r="C4" s="15" t="inlineStr"/>
      <c r="D4" s="15" t="n"/>
      <c r="E4" s="15" t="n"/>
      <c r="F4" s="15" t="n"/>
      <c r="G4" s="15" t="n"/>
    </row>
    <row r="5">
      <c r="A5" s="15" t="inlineStr">
        <is>
          <t>baseid</t>
        </is>
      </c>
      <c r="B5" s="15" t="inlineStr">
        <is>
          <t>string</t>
        </is>
      </c>
      <c r="C5" s="15" t="inlineStr">
        <is>
          <t>企业唯一标识</t>
        </is>
      </c>
      <c r="D5" s="15" t="n"/>
      <c r="E5" s="15" t="n"/>
      <c r="F5" s="15" t="n"/>
      <c r="G5" s="15" t="n"/>
    </row>
    <row r="6">
      <c r="A6" s="15" t="inlineStr">
        <is>
          <t>rksj</t>
        </is>
      </c>
      <c r="B6" s="15" t="inlineStr">
        <is>
          <t>string</t>
        </is>
      </c>
      <c r="C6" s="15" t="inlineStr">
        <is>
          <t>入库时间</t>
        </is>
      </c>
      <c r="D6" s="15" t="n"/>
      <c r="E6" s="15" t="n"/>
      <c r="F6" s="15" t="n"/>
      <c r="G6" s="15" t="n"/>
    </row>
    <row r="7">
      <c r="A7" s="15" t="inlineStr">
        <is>
          <t>sbbm</t>
        </is>
      </c>
      <c r="B7" s="15" t="inlineStr">
        <is>
          <t>string</t>
        </is>
      </c>
      <c r="C7" s="15" t="inlineStr">
        <is>
          <t>上报部门</t>
        </is>
      </c>
      <c r="D7" s="15" t="n"/>
      <c r="E7" s="15" t="n"/>
      <c r="F7" s="15" t="n"/>
      <c r="G7" s="15" t="n"/>
    </row>
    <row r="8">
      <c r="A8" s="15" t="inlineStr">
        <is>
          <t>sjbdsj</t>
        </is>
      </c>
      <c r="B8" s="15" t="inlineStr">
        <is>
          <t>string</t>
        </is>
      </c>
      <c r="C8" s="15" t="inlineStr">
        <is>
          <t>数据比对时间</t>
        </is>
      </c>
      <c r="D8" s="15" t="n"/>
      <c r="E8" s="15" t="n"/>
      <c r="F8" s="15" t="n"/>
      <c r="G8" s="15" t="n"/>
    </row>
    <row r="9">
      <c r="A9" s="15" t="inlineStr">
        <is>
          <t>qymc</t>
        </is>
      </c>
      <c r="B9" s="15" t="inlineStr">
        <is>
          <t>string</t>
        </is>
      </c>
      <c r="C9" s="15" t="inlineStr">
        <is>
          <t>学校名称</t>
        </is>
      </c>
      <c r="D9" s="15" t="n"/>
      <c r="E9" s="15" t="n"/>
      <c r="F9" s="15" t="n"/>
      <c r="G9" s="15" t="n"/>
    </row>
    <row r="10">
      <c r="A10" s="15" t="inlineStr">
        <is>
          <t>qyzch</t>
        </is>
      </c>
      <c r="B10" s="15" t="inlineStr">
        <is>
          <t>string</t>
        </is>
      </c>
      <c r="C10" s="15" t="inlineStr">
        <is>
          <t>工商注册号</t>
        </is>
      </c>
      <c r="D10" s="15" t="n"/>
      <c r="E10" s="15" t="n"/>
      <c r="F10" s="15" t="n"/>
      <c r="G10" s="15" t="n"/>
    </row>
    <row r="11">
      <c r="A11" s="15" t="inlineStr">
        <is>
          <t>shxydm</t>
        </is>
      </c>
      <c r="B11" s="15" t="inlineStr">
        <is>
          <t>string</t>
        </is>
      </c>
      <c r="C11" s="15" t="inlineStr">
        <is>
          <t>统一社会信用代码</t>
        </is>
      </c>
      <c r="D11" s="15" t="n"/>
      <c r="E11" s="15" t="n"/>
      <c r="F11" s="15" t="n"/>
      <c r="G11" s="15" t="n"/>
    </row>
    <row r="12">
      <c r="A12" s="15" t="inlineStr">
        <is>
          <t>zzjgdm</t>
        </is>
      </c>
      <c r="B12" s="15" t="inlineStr">
        <is>
          <t>string</t>
        </is>
      </c>
      <c r="C12" s="15" t="inlineStr">
        <is>
          <t>组织机构代码</t>
        </is>
      </c>
      <c r="D12" s="15" t="n"/>
      <c r="E12" s="15" t="n"/>
      <c r="F12" s="15" t="n"/>
      <c r="G12" s="15" t="n"/>
    </row>
    <row r="13">
      <c r="A13" s="15" t="inlineStr">
        <is>
          <t>blxwrdsj</t>
        </is>
      </c>
      <c r="B13" s="15" t="inlineStr">
        <is>
          <t>string</t>
        </is>
      </c>
      <c r="C13" s="15" t="inlineStr">
        <is>
          <t>不良行为认定时间</t>
        </is>
      </c>
      <c r="D13" s="15" t="n"/>
      <c r="E13" s="15" t="n"/>
      <c r="F13" s="15" t="n"/>
      <c r="G13" s="15" t="n"/>
    </row>
    <row r="14">
      <c r="A14" s="15" t="inlineStr">
        <is>
          <t>blxwms</t>
        </is>
      </c>
      <c r="B14" s="15" t="inlineStr">
        <is>
          <t>string</t>
        </is>
      </c>
      <c r="C14" s="15" t="inlineStr">
        <is>
          <t>不良行为描述</t>
        </is>
      </c>
      <c r="D14" s="15" t="n"/>
      <c r="E14" s="15" t="n"/>
      <c r="F14" s="15" t="n"/>
      <c r="G14" s="15" t="n"/>
    </row>
    <row r="15">
      <c r="A15" s="15" t="inlineStr">
        <is>
          <t>blxwcljg</t>
        </is>
      </c>
      <c r="B15" s="15" t="inlineStr">
        <is>
          <t>string</t>
        </is>
      </c>
      <c r="C15" s="15" t="inlineStr">
        <is>
          <t>不良行为处理结果</t>
        </is>
      </c>
      <c r="D15" s="15" t="n"/>
      <c r="E15" s="15" t="n"/>
      <c r="F15" s="15" t="n"/>
      <c r="G15" s="15" t="n"/>
    </row>
    <row r="16">
      <c r="A16" s="15" t="inlineStr">
        <is>
          <t>blxxrdbm</t>
        </is>
      </c>
      <c r="B16" s="15" t="inlineStr">
        <is>
          <t>string</t>
        </is>
      </c>
      <c r="C16" s="15" t="inlineStr">
        <is>
          <t>不良信息认定部门</t>
        </is>
      </c>
      <c r="D16" s="15" t="n"/>
      <c r="E16" s="15" t="n"/>
      <c r="F16" s="15" t="n"/>
      <c r="G16" s="15" t="n"/>
    </row>
    <row r="17">
      <c r="A17" s="15" t="inlineStr">
        <is>
          <t>sxcd</t>
        </is>
      </c>
      <c r="B17" s="15" t="inlineStr">
        <is>
          <t>string</t>
        </is>
      </c>
      <c r="C17" s="15" t="inlineStr">
        <is>
          <t>失信程度</t>
        </is>
      </c>
      <c r="D17" s="15" t="n"/>
      <c r="E17" s="15" t="n"/>
      <c r="F17" s="15" t="n"/>
      <c r="G17" s="15" t="n"/>
    </row>
    <row r="18">
      <c r="A18" s="15" t="inlineStr">
        <is>
          <t>c_id</t>
        </is>
      </c>
      <c r="B18" s="15" t="inlineStr">
        <is>
          <t>string</t>
        </is>
      </c>
      <c r="C18" s="15" t="inlineStr">
        <is>
          <t>CID</t>
        </is>
      </c>
      <c r="D18" s="15" t="n"/>
      <c r="E18" s="15" t="n"/>
      <c r="F18" s="15" t="n"/>
      <c r="G18" s="15" t="n"/>
    </row>
    <row r="19">
      <c r="A19" s="15" t="inlineStr">
        <is>
          <t>create_time</t>
        </is>
      </c>
      <c r="B19" s="15" t="inlineStr">
        <is>
          <t>string</t>
        </is>
      </c>
      <c r="C19" s="15" t="inlineStr">
        <is>
          <t>创建时间</t>
        </is>
      </c>
      <c r="D19" s="15" t="n"/>
      <c r="E19" s="15" t="n"/>
      <c r="F19" s="15" t="n"/>
      <c r="G19" s="15" t="n"/>
    </row>
    <row r="20">
      <c r="A20" s="15" t="inlineStr">
        <is>
          <t>last_upd_time</t>
        </is>
      </c>
      <c r="B20" s="15" t="inlineStr">
        <is>
          <t>string</t>
        </is>
      </c>
      <c r="C20" s="15" t="inlineStr">
        <is>
          <t>更新时间</t>
        </is>
      </c>
      <c r="D20" s="15" t="n"/>
      <c r="E20" s="15" t="n"/>
      <c r="F20" s="15" t="n"/>
      <c r="G20" s="15" t="n"/>
    </row>
  </sheetData>
  <mergeCells count="1">
    <mergeCell ref="C1:G2"/>
  </mergeCells>
  <pageMargins bottom="1" footer="0.5" header="0.5" left="0.75" right="0.75" top="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ods_yw_ods_check_info_dd_f</t>
        </is>
      </c>
      <c r="C1" s="25" t="n"/>
      <c r="D1" s="15" t="n"/>
      <c r="E1" s="15" t="n"/>
      <c r="F1" s="15" t="n"/>
      <c r="G1" s="15" t="n"/>
      <c r="H1" s="16">
        <f>HYPERLINK("#'目录'!E92", "返回")</f>
        <v/>
      </c>
    </row>
    <row customHeight="1" ht="16.5" r="2" s="17">
      <c r="A2" s="23" t="inlineStr">
        <is>
          <t>模型描述</t>
        </is>
      </c>
      <c r="B2" s="24" t="inlineStr">
        <is>
          <t>网格巡检数据表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source_id</t>
        </is>
      </c>
      <c r="B4" s="15" t="inlineStr">
        <is>
          <t>int</t>
        </is>
      </c>
      <c r="C4" s="15" t="inlineStr">
        <is>
          <t>来源id</t>
        </is>
      </c>
      <c r="D4" s="15" t="n"/>
      <c r="E4" s="15" t="n"/>
      <c r="F4" s="15" t="n"/>
      <c r="G4" s="15" t="n"/>
    </row>
    <row r="5">
      <c r="A5" s="15" t="inlineStr">
        <is>
          <t>company_id</t>
        </is>
      </c>
      <c r="B5" s="15" t="inlineStr">
        <is>
          <t>int</t>
        </is>
      </c>
      <c r="C5" s="15" t="inlineStr">
        <is>
          <t>企业id</t>
        </is>
      </c>
      <c r="D5" s="15" t="n"/>
      <c r="E5" s="15" t="n"/>
      <c r="F5" s="15" t="n"/>
      <c r="G5" s="15" t="n"/>
    </row>
    <row r="6">
      <c r="A6" s="15" t="inlineStr">
        <is>
          <t>check_address</t>
        </is>
      </c>
      <c r="B6" s="15" t="inlineStr">
        <is>
          <t>string</t>
        </is>
      </c>
      <c r="C6" s="15" t="inlineStr">
        <is>
          <t>巡检服务地点</t>
        </is>
      </c>
      <c r="D6" s="15" t="n"/>
      <c r="E6" s="15" t="n"/>
      <c r="F6" s="15" t="n"/>
      <c r="G6" s="15" t="n"/>
    </row>
    <row r="7">
      <c r="A7" s="15" t="inlineStr">
        <is>
          <t>check_date</t>
        </is>
      </c>
      <c r="B7" s="15" t="inlineStr">
        <is>
          <t>date</t>
        </is>
      </c>
      <c r="C7" s="15" t="inlineStr">
        <is>
          <t>巡检服务时间</t>
        </is>
      </c>
      <c r="D7" s="15" t="n"/>
      <c r="E7" s="15" t="n"/>
      <c r="F7" s="15" t="n"/>
      <c r="G7" s="15" t="n"/>
    </row>
    <row r="8">
      <c r="A8" s="15" t="inlineStr">
        <is>
          <t>check_person</t>
        </is>
      </c>
      <c r="B8" s="15" t="inlineStr">
        <is>
          <t>string</t>
        </is>
      </c>
      <c r="C8" s="15" t="inlineStr">
        <is>
          <t>巡检服务人员</t>
        </is>
      </c>
      <c r="D8" s="15" t="n"/>
      <c r="E8" s="15" t="n"/>
      <c r="F8" s="15" t="n"/>
      <c r="G8" s="15" t="n"/>
    </row>
    <row r="9">
      <c r="A9" s="15" t="inlineStr">
        <is>
          <t>join_user</t>
        </is>
      </c>
      <c r="B9" s="15" t="inlineStr">
        <is>
          <t>string</t>
        </is>
      </c>
      <c r="C9" s="15" t="n"/>
      <c r="D9" s="15" t="n"/>
      <c r="E9" s="15" t="n"/>
      <c r="F9" s="15" t="n"/>
      <c r="G9" s="15" t="n"/>
    </row>
    <row r="10">
      <c r="A10" s="15" t="inlineStr">
        <is>
          <t>object_id</t>
        </is>
      </c>
      <c r="B10" s="15" t="inlineStr">
        <is>
          <t>int</t>
        </is>
      </c>
      <c r="C10" s="15" t="n"/>
      <c r="D10" s="15" t="n"/>
      <c r="E10" s="15" t="n"/>
      <c r="F10" s="15" t="n"/>
      <c r="G10" s="15" t="n"/>
    </row>
    <row r="11">
      <c r="A11" s="15" t="inlineStr">
        <is>
          <t>service_objects</t>
        </is>
      </c>
      <c r="B11" s="15" t="inlineStr">
        <is>
          <t>string</t>
        </is>
      </c>
      <c r="C11" s="15" t="n"/>
      <c r="D11" s="15" t="n"/>
      <c r="E11" s="15" t="n"/>
      <c r="F11" s="15" t="n"/>
      <c r="G11" s="15" t="n"/>
    </row>
    <row r="12">
      <c r="A12" s="15" t="inlineStr">
        <is>
          <t>trouble_grade</t>
        </is>
      </c>
      <c r="B12" s="15" t="inlineStr">
        <is>
          <t>string</t>
        </is>
      </c>
      <c r="C12" s="15" t="inlineStr">
        <is>
          <t>隐患严重程度</t>
        </is>
      </c>
      <c r="D12" s="15" t="n"/>
      <c r="E12" s="15" t="n"/>
      <c r="F12" s="15" t="n"/>
      <c r="G12" s="15" t="n"/>
    </row>
    <row r="13">
      <c r="A13" s="15" t="inlineStr">
        <is>
          <t>check_state</t>
        </is>
      </c>
      <c r="B13" s="15" t="inlineStr">
        <is>
          <t>int</t>
        </is>
      </c>
      <c r="C13" s="15" t="inlineStr">
        <is>
          <t>巡检服务记录类型（0表示排查，1表示整改）</t>
        </is>
      </c>
      <c r="D13" s="15" t="n"/>
      <c r="E13" s="15" t="n"/>
      <c r="F13" s="15" t="n"/>
      <c r="G13" s="15" t="n"/>
    </row>
    <row r="14">
      <c r="A14" s="15" t="inlineStr">
        <is>
          <t>check_content</t>
        </is>
      </c>
      <c r="B14" s="15" t="inlineStr">
        <is>
          <t>string</t>
        </is>
      </c>
      <c r="C14" s="15" t="inlineStr">
        <is>
          <t>服务内容</t>
        </is>
      </c>
      <c r="D14" s="15" t="n"/>
      <c r="E14" s="15" t="n"/>
      <c r="F14" s="15" t="n"/>
      <c r="G14" s="15" t="n"/>
    </row>
    <row r="15">
      <c r="A15" s="15" t="inlineStr">
        <is>
          <t>check_type</t>
        </is>
      </c>
      <c r="B15" s="15" t="inlineStr">
        <is>
          <t>string</t>
        </is>
      </c>
      <c r="C15" s="15" t="inlineStr">
        <is>
          <t>选中的隐患类型</t>
        </is>
      </c>
      <c r="D15" s="15" t="n"/>
      <c r="E15" s="15" t="n"/>
      <c r="F15" s="15" t="n"/>
      <c r="G15" s="15" t="n"/>
    </row>
    <row r="16">
      <c r="A16" s="15" t="inlineStr">
        <is>
          <t>check_remark</t>
        </is>
      </c>
      <c r="B16" s="15" t="inlineStr">
        <is>
          <t>string</t>
        </is>
      </c>
      <c r="C16" s="15" t="n"/>
      <c r="D16" s="15" t="n"/>
      <c r="E16" s="15" t="n"/>
      <c r="F16" s="15" t="n"/>
      <c r="G16" s="15" t="n"/>
    </row>
    <row r="17">
      <c r="A17" s="15" t="inlineStr">
        <is>
          <t>review_date</t>
        </is>
      </c>
      <c r="B17" s="15" t="inlineStr">
        <is>
          <t>date</t>
        </is>
      </c>
      <c r="C17" s="15" t="inlineStr">
        <is>
          <t>复查时间</t>
        </is>
      </c>
      <c r="D17" s="15" t="n"/>
      <c r="E17" s="15" t="n"/>
      <c r="F17" s="15" t="n"/>
      <c r="G17" s="15" t="n"/>
    </row>
    <row r="18">
      <c r="A18" s="15" t="inlineStr">
        <is>
          <t>user_id</t>
        </is>
      </c>
      <c r="B18" s="15" t="inlineStr">
        <is>
          <t>bigint</t>
        </is>
      </c>
      <c r="C18" s="15" t="inlineStr">
        <is>
          <t>用户ID</t>
        </is>
      </c>
      <c r="D18" s="15" t="n"/>
      <c r="E18" s="15" t="n"/>
      <c r="F18" s="15" t="n"/>
      <c r="G18" s="15" t="n"/>
    </row>
    <row r="19">
      <c r="A19" s="15" t="inlineStr">
        <is>
          <t>modify_time</t>
        </is>
      </c>
      <c r="B19" s="15" t="inlineStr">
        <is>
          <t>date</t>
        </is>
      </c>
      <c r="C19" s="15" t="inlineStr">
        <is>
          <t>修改时间</t>
        </is>
      </c>
      <c r="D19" s="15" t="n"/>
      <c r="E19" s="15" t="n"/>
      <c r="F19" s="15" t="n"/>
      <c r="G19" s="15" t="n"/>
    </row>
    <row r="20">
      <c r="A20" s="15" t="inlineStr">
        <is>
          <t>is_deleted</t>
        </is>
      </c>
      <c r="B20" s="15" t="inlineStr">
        <is>
          <t>int</t>
        </is>
      </c>
      <c r="C20" s="15" t="inlineStr">
        <is>
          <t>是否删除</t>
        </is>
      </c>
      <c r="D20" s="15" t="n"/>
      <c r="E20" s="15" t="n"/>
      <c r="F20" s="15" t="n"/>
      <c r="G20" s="15" t="n"/>
    </row>
    <row r="21">
      <c r="A21" s="15" t="inlineStr">
        <is>
          <t>create_time</t>
        </is>
      </c>
      <c r="B21" s="15" t="inlineStr">
        <is>
          <t>date</t>
        </is>
      </c>
      <c r="C21" s="15" t="inlineStr">
        <is>
          <t>创建时间</t>
        </is>
      </c>
      <c r="D21" s="15" t="n"/>
      <c r="E21" s="15" t="n"/>
      <c r="F21" s="15" t="n"/>
      <c r="G21" s="15" t="n"/>
    </row>
    <row r="22">
      <c r="A22" s="15" t="inlineStr">
        <is>
          <t>state_code</t>
        </is>
      </c>
      <c r="B22" s="15" t="inlineStr">
        <is>
          <t>string</t>
        </is>
      </c>
      <c r="C22" s="15" t="inlineStr">
        <is>
          <t>检查状态</t>
        </is>
      </c>
      <c r="D22" s="15" t="n"/>
      <c r="E22" s="15" t="n"/>
      <c r="F22" s="15" t="n"/>
      <c r="G22" s="15" t="n"/>
    </row>
    <row r="23">
      <c r="A23" s="15" t="inlineStr">
        <is>
          <t>source_f_id</t>
        </is>
      </c>
      <c r="B23" s="15" t="inlineStr">
        <is>
          <t>string</t>
        </is>
      </c>
      <c r="C23" s="15" t="n"/>
      <c r="D23" s="15" t="n"/>
      <c r="E23" s="15" t="n"/>
      <c r="F23" s="15" t="n"/>
      <c r="G23" s="15" t="n"/>
    </row>
    <row r="24">
      <c r="A24" s="15" t="inlineStr">
        <is>
          <t>is_syn_provincial_bureau</t>
        </is>
      </c>
      <c r="B24" s="15" t="inlineStr">
        <is>
          <t>bigint</t>
        </is>
      </c>
      <c r="C24" s="15" t="n"/>
      <c r="D24" s="15" t="n"/>
      <c r="E24" s="15" t="n"/>
      <c r="F24" s="15" t="n"/>
      <c r="G24" s="15" t="n"/>
    </row>
    <row r="25">
      <c r="A25" s="15" t="inlineStr">
        <is>
          <t>coordinatex</t>
        </is>
      </c>
      <c r="B25" s="15" t="inlineStr">
        <is>
          <t>string</t>
        </is>
      </c>
      <c r="C25" s="15" t="n"/>
      <c r="D25" s="15" t="n"/>
      <c r="E25" s="15" t="n"/>
      <c r="F25" s="15" t="n"/>
      <c r="G25" s="15" t="n"/>
    </row>
    <row r="26">
      <c r="A26" s="15" t="inlineStr">
        <is>
          <t>coordinatey</t>
        </is>
      </c>
      <c r="B26" s="15" t="inlineStr">
        <is>
          <t>string</t>
        </is>
      </c>
      <c r="C26" s="15" t="n"/>
      <c r="D26" s="15" t="n"/>
      <c r="E26" s="15" t="n"/>
      <c r="F26" s="15" t="n"/>
      <c r="G26" s="15" t="n"/>
    </row>
    <row r="27">
      <c r="A27" s="15" t="inlineStr">
        <is>
          <t>company_source_f_id</t>
        </is>
      </c>
      <c r="B27" s="15" t="inlineStr">
        <is>
          <t>string</t>
        </is>
      </c>
      <c r="C27" s="15" t="n"/>
      <c r="D27" s="15" t="n"/>
      <c r="E27" s="15" t="n"/>
      <c r="F27" s="15" t="n"/>
      <c r="G27" s="15" t="n"/>
    </row>
    <row r="28">
      <c r="A28" s="15" t="inlineStr">
        <is>
          <t>is_grid_check</t>
        </is>
      </c>
      <c r="B28" s="15" t="inlineStr">
        <is>
          <t>int</t>
        </is>
      </c>
      <c r="C28" s="15" t="inlineStr">
        <is>
          <t>网格员巡检：1  安监中队巡检：2</t>
        </is>
      </c>
      <c r="D28" s="15" t="n"/>
      <c r="E28" s="15" t="n"/>
      <c r="F28" s="15" t="n"/>
      <c r="G28" s="15" t="n"/>
    </row>
    <row r="29">
      <c r="A29" s="15" t="inlineStr">
        <is>
          <t>is_city_leader_check</t>
        </is>
      </c>
      <c r="B29" s="15" t="inlineStr">
        <is>
          <t>int</t>
        </is>
      </c>
      <c r="C29" s="15" t="inlineStr">
        <is>
          <t>是否市领导检查 是：1 否：0</t>
        </is>
      </c>
      <c r="D29" s="15" t="n"/>
      <c r="E29" s="15" t="n"/>
      <c r="F29" s="15" t="n"/>
      <c r="G29" s="15" t="n"/>
    </row>
    <row r="30">
      <c r="A30" s="15" t="inlineStr">
        <is>
          <t>is_bureau_leader_check</t>
        </is>
      </c>
      <c r="B30" s="15" t="inlineStr">
        <is>
          <t>int</t>
        </is>
      </c>
      <c r="C30" s="15" t="inlineStr">
        <is>
          <t>是否局领导检查 是：1 否：0</t>
        </is>
      </c>
      <c r="D30" s="15" t="n"/>
      <c r="E30" s="15" t="n"/>
      <c r="F30" s="15" t="n"/>
      <c r="G30" s="15" t="n"/>
    </row>
    <row r="31">
      <c r="A31" s="15" t="inlineStr">
        <is>
          <t>trouble_kind_id1</t>
        </is>
      </c>
      <c r="B31" s="15" t="inlineStr">
        <is>
          <t>int</t>
        </is>
      </c>
      <c r="C31" s="15" t="inlineStr">
        <is>
          <t>隐患种类1</t>
        </is>
      </c>
      <c r="D31" s="15" t="n"/>
      <c r="E31" s="15" t="n"/>
      <c r="F31" s="15" t="n"/>
      <c r="G31" s="15" t="n"/>
    </row>
    <row r="32">
      <c r="A32" s="15" t="inlineStr">
        <is>
          <t>trouble_kind_id2</t>
        </is>
      </c>
      <c r="B32" s="15" t="inlineStr">
        <is>
          <t>int</t>
        </is>
      </c>
      <c r="C32" s="15" t="inlineStr">
        <is>
          <t>隐患种类2</t>
        </is>
      </c>
      <c r="D32" s="15" t="n"/>
      <c r="E32" s="15" t="n"/>
      <c r="F32" s="15" t="n"/>
      <c r="G32" s="15" t="n"/>
    </row>
    <row r="33">
      <c r="A33" s="15" t="inlineStr">
        <is>
          <t>trouble_kind_id3</t>
        </is>
      </c>
      <c r="B33" s="15" t="inlineStr">
        <is>
          <t>int</t>
        </is>
      </c>
      <c r="C33" s="15" t="inlineStr">
        <is>
          <t>隐患种类3</t>
        </is>
      </c>
      <c r="D33" s="15" t="n"/>
      <c r="E33" s="15" t="n"/>
      <c r="F33" s="15" t="n"/>
      <c r="G33" s="15" t="n"/>
    </row>
    <row r="34">
      <c r="A34" s="15" t="inlineStr">
        <is>
          <t>trouble_kind_id4</t>
        </is>
      </c>
      <c r="B34" s="15" t="inlineStr">
        <is>
          <t>int</t>
        </is>
      </c>
      <c r="C34" s="15" t="inlineStr">
        <is>
          <t>隐患种类4</t>
        </is>
      </c>
      <c r="D34" s="15" t="n"/>
      <c r="E34" s="15" t="n"/>
      <c r="F34" s="15" t="n"/>
      <c r="G34" s="15" t="n"/>
    </row>
    <row r="35">
      <c r="A35" s="15" t="inlineStr">
        <is>
          <t>is_sync</t>
        </is>
      </c>
      <c r="B35" s="15" t="inlineStr">
        <is>
          <t>int</t>
        </is>
      </c>
      <c r="C35" s="15" t="n"/>
      <c r="D35" s="15" t="n"/>
      <c r="E35" s="15" t="n"/>
      <c r="F35" s="15" t="n"/>
      <c r="G35" s="15" t="n"/>
    </row>
    <row r="36">
      <c r="A36" s="15" t="inlineStr">
        <is>
          <t>create_time_1</t>
        </is>
      </c>
      <c r="B36" s="15" t="inlineStr">
        <is>
          <t>string</t>
        </is>
      </c>
      <c r="C36" s="15" t="inlineStr">
        <is>
          <t>创建时间</t>
        </is>
      </c>
      <c r="D36" s="15" t="n"/>
      <c r="E36" s="15" t="n"/>
      <c r="F36" s="15" t="n"/>
      <c r="G36" s="15" t="n"/>
    </row>
    <row r="37">
      <c r="A37" s="15" t="inlineStr">
        <is>
          <t>last_upd_time</t>
        </is>
      </c>
      <c r="B37" s="15" t="inlineStr">
        <is>
          <t>string</t>
        </is>
      </c>
      <c r="C37" s="15" t="inlineStr">
        <is>
          <t>最后修改时间</t>
        </is>
      </c>
      <c r="D37" s="15" t="n"/>
      <c r="E37" s="15" t="n"/>
      <c r="F37" s="15" t="n"/>
      <c r="G37" s="15" t="n"/>
    </row>
  </sheetData>
  <mergeCells count="1">
    <mergeCell ref="C1:G2"/>
  </mergeCells>
  <pageMargins bottom="1" footer="0.5" header="0.5" left="0.75" right="0.75" top="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ods_yw_ods_cwaterdata_dd_f</t>
        </is>
      </c>
      <c r="C1" s="25" t="n"/>
      <c r="D1" s="15" t="n"/>
      <c r="E1" s="15" t="n"/>
      <c r="F1" s="15" t="n"/>
      <c r="G1" s="15" t="n"/>
      <c r="H1" s="16">
        <f>HYPERLINK("#'目录'!E93", "返回")</f>
        <v/>
      </c>
    </row>
    <row customHeight="1" ht="16.5" r="2" s="17">
      <c r="A2" s="23" t="inlineStr">
        <is>
          <t>模型描述</t>
        </is>
      </c>
      <c r="B2" s="24" t="inlineStr">
        <is>
          <t>企业_用水数据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tyshxydm</t>
        </is>
      </c>
      <c r="B4" s="15" t="inlineStr">
        <is>
          <t>string</t>
        </is>
      </c>
      <c r="C4" s="15" t="inlineStr">
        <is>
          <t>统一社会信用代码</t>
        </is>
      </c>
      <c r="D4" s="15" t="n"/>
      <c r="E4" s="15" t="n"/>
      <c r="F4" s="15" t="n"/>
      <c r="G4" s="15" t="n"/>
    </row>
    <row r="5">
      <c r="A5" s="15" t="inlineStr">
        <is>
          <t>yhh</t>
        </is>
      </c>
      <c r="B5" s="15" t="inlineStr">
        <is>
          <t>string</t>
        </is>
      </c>
      <c r="C5" s="15" t="inlineStr">
        <is>
          <t>用户号</t>
        </is>
      </c>
      <c r="D5" s="15" t="n"/>
      <c r="E5" s="15" t="n"/>
      <c r="F5" s="15" t="n"/>
      <c r="G5" s="15" t="n"/>
    </row>
    <row r="6">
      <c r="A6" s="15" t="inlineStr">
        <is>
          <t>yhdz</t>
        </is>
      </c>
      <c r="B6" s="15" t="inlineStr">
        <is>
          <t>string</t>
        </is>
      </c>
      <c r="C6" s="15" t="inlineStr">
        <is>
          <t>用水地址</t>
        </is>
      </c>
      <c r="D6" s="15" t="n"/>
      <c r="E6" s="15" t="n"/>
      <c r="F6" s="15" t="n"/>
      <c r="G6" s="15" t="n"/>
    </row>
    <row r="7">
      <c r="A7" s="15" t="inlineStr">
        <is>
          <t>yhxz</t>
        </is>
      </c>
      <c r="B7" s="15" t="inlineStr">
        <is>
          <t>string</t>
        </is>
      </c>
      <c r="C7" s="15" t="inlineStr">
        <is>
          <t>用户性质</t>
        </is>
      </c>
      <c r="D7" s="15" t="n"/>
      <c r="E7" s="15" t="n"/>
      <c r="F7" s="15" t="n"/>
      <c r="G7" s="15" t="n"/>
    </row>
    <row r="8">
      <c r="A8" s="15" t="inlineStr">
        <is>
          <t>frjgmc</t>
        </is>
      </c>
      <c r="B8" s="15" t="inlineStr">
        <is>
          <t>string</t>
        </is>
      </c>
      <c r="C8" s="15" t="inlineStr">
        <is>
          <t>法人结构名称</t>
        </is>
      </c>
      <c r="D8" s="15" t="n"/>
      <c r="E8" s="15" t="n"/>
      <c r="F8" s="15" t="n"/>
      <c r="G8" s="15" t="n"/>
    </row>
    <row r="9">
      <c r="A9" s="15" t="inlineStr">
        <is>
          <t>cbrq</t>
        </is>
      </c>
      <c r="B9" s="15" t="inlineStr">
        <is>
          <t>string</t>
        </is>
      </c>
      <c r="C9" s="15" t="inlineStr">
        <is>
          <t>抄表日期</t>
        </is>
      </c>
      <c r="D9" s="15" t="n"/>
      <c r="E9" s="15" t="n"/>
      <c r="F9" s="15" t="n"/>
      <c r="G9" s="15" t="n"/>
    </row>
    <row r="10">
      <c r="A10" s="15" t="inlineStr">
        <is>
          <t>zdlsh</t>
        </is>
      </c>
      <c r="B10" s="15" t="inlineStr">
        <is>
          <t>string</t>
        </is>
      </c>
      <c r="C10" s="15" t="inlineStr">
        <is>
          <t>源系统没注释</t>
        </is>
      </c>
      <c r="D10" s="15" t="n"/>
      <c r="E10" s="15" t="n"/>
      <c r="F10" s="15" t="n"/>
      <c r="G10" s="15" t="n"/>
    </row>
    <row r="11">
      <c r="A11" s="15" t="inlineStr">
        <is>
          <t>sqcj</t>
        </is>
      </c>
      <c r="B11" s="15" t="inlineStr">
        <is>
          <t>string</t>
        </is>
      </c>
      <c r="C11" s="15" t="inlineStr">
        <is>
          <t>源系统没注释</t>
        </is>
      </c>
      <c r="D11" s="15" t="n"/>
      <c r="E11" s="15" t="n"/>
      <c r="F11" s="15" t="n"/>
      <c r="G11" s="15" t="n"/>
    </row>
    <row r="12">
      <c r="A12" s="15" t="inlineStr">
        <is>
          <t>sccbrq</t>
        </is>
      </c>
      <c r="B12" s="15" t="inlineStr">
        <is>
          <t>string</t>
        </is>
      </c>
      <c r="C12" s="15" t="inlineStr">
        <is>
          <t>源系统没注释</t>
        </is>
      </c>
      <c r="D12" s="15" t="n"/>
      <c r="E12" s="15" t="n"/>
      <c r="F12" s="15" t="n"/>
      <c r="G12" s="15" t="n"/>
    </row>
    <row r="13">
      <c r="A13" s="15" t="inlineStr">
        <is>
          <t>sjly</t>
        </is>
      </c>
      <c r="B13" s="15" t="inlineStr">
        <is>
          <t>string</t>
        </is>
      </c>
      <c r="C13" s="15" t="inlineStr">
        <is>
          <t>事件来源</t>
        </is>
      </c>
      <c r="D13" s="15" t="n"/>
      <c r="E13" s="15" t="n"/>
      <c r="F13" s="15" t="n"/>
      <c r="G13" s="15" t="n"/>
    </row>
    <row r="14">
      <c r="A14" s="15" t="inlineStr">
        <is>
          <t>bqcj</t>
        </is>
      </c>
      <c r="B14" s="15" t="inlineStr">
        <is>
          <t>string</t>
        </is>
      </c>
      <c r="C14" s="15" t="inlineStr">
        <is>
          <t>源系统没注释</t>
        </is>
      </c>
      <c r="D14" s="15" t="n"/>
      <c r="E14" s="15" t="n"/>
      <c r="F14" s="15" t="n"/>
      <c r="G14" s="15" t="n"/>
    </row>
    <row r="15">
      <c r="A15" s="15" t="inlineStr">
        <is>
          <t>bqsl</t>
        </is>
      </c>
      <c r="B15" s="15" t="inlineStr">
        <is>
          <t>string</t>
        </is>
      </c>
      <c r="C15" s="15" t="inlineStr">
        <is>
          <t>源系统没注释</t>
        </is>
      </c>
      <c r="D15" s="15" t="n"/>
      <c r="E15" s="15" t="n"/>
      <c r="F15" s="15" t="n"/>
      <c r="G15" s="15" t="n"/>
    </row>
    <row r="16">
      <c r="A16" s="15" t="inlineStr">
        <is>
          <t>znje</t>
        </is>
      </c>
      <c r="B16" s="15" t="inlineStr">
        <is>
          <t>string</t>
        </is>
      </c>
      <c r="C16" s="15" t="inlineStr">
        <is>
          <t>源系统没注释</t>
        </is>
      </c>
      <c r="D16" s="15" t="n"/>
      <c r="E16" s="15" t="n"/>
      <c r="F16" s="15" t="n"/>
      <c r="G16" s="15" t="n"/>
    </row>
    <row r="17">
      <c r="A17" s="15" t="inlineStr">
        <is>
          <t>bsh</t>
        </is>
      </c>
      <c r="B17" s="15" t="inlineStr">
        <is>
          <t>string</t>
        </is>
      </c>
      <c r="C17" s="15" t="inlineStr">
        <is>
          <t>源系统没注释</t>
        </is>
      </c>
      <c r="D17" s="15" t="n"/>
      <c r="E17" s="15" t="n"/>
      <c r="F17" s="15" t="n"/>
      <c r="G17" s="15" t="n"/>
    </row>
    <row r="18">
      <c r="A18" s="15" t="inlineStr">
        <is>
          <t>xzqydm</t>
        </is>
      </c>
      <c r="B18" s="15" t="inlineStr">
        <is>
          <t>string</t>
        </is>
      </c>
      <c r="C18" s="15" t="inlineStr">
        <is>
          <t>行政区域代码</t>
        </is>
      </c>
      <c r="D18" s="15" t="n"/>
      <c r="E18" s="15" t="n"/>
      <c r="F18" s="15" t="n"/>
      <c r="G18" s="15" t="n"/>
    </row>
    <row r="19">
      <c r="A19" s="15" t="inlineStr">
        <is>
          <t>czsh</t>
        </is>
      </c>
      <c r="B19" s="15" t="inlineStr">
        <is>
          <t>string</t>
        </is>
      </c>
      <c r="C19" s="15" t="inlineStr">
        <is>
          <t>源系统没注释</t>
        </is>
      </c>
      <c r="D19" s="15" t="n"/>
      <c r="E19" s="15" t="n"/>
      <c r="F19" s="15" t="n"/>
      <c r="G19" s="15" t="n"/>
    </row>
    <row r="20">
      <c r="A20" s="15" t="inlineStr">
        <is>
          <t>ny</t>
        </is>
      </c>
      <c r="B20" s="15" t="inlineStr">
        <is>
          <t>string</t>
        </is>
      </c>
      <c r="C20" s="15" t="inlineStr">
        <is>
          <t>年月</t>
        </is>
      </c>
      <c r="D20" s="15" t="n"/>
      <c r="E20" s="15" t="n"/>
      <c r="F20" s="15" t="n"/>
      <c r="G20" s="15" t="n"/>
    </row>
    <row r="21">
      <c r="A21" s="15" t="inlineStr">
        <is>
          <t>create_time</t>
        </is>
      </c>
      <c r="B21" s="15" t="inlineStr">
        <is>
          <t>string</t>
        </is>
      </c>
      <c r="C21" s="15" t="inlineStr">
        <is>
          <t>创建时间(yyyy-mm-dd hh:mm:ss)</t>
        </is>
      </c>
      <c r="D21" s="15" t="n"/>
      <c r="E21" s="15" t="n"/>
      <c r="F21" s="15" t="n"/>
      <c r="G21" s="15" t="n"/>
    </row>
    <row r="22">
      <c r="A22" s="15" t="inlineStr">
        <is>
          <t>last_upd_time</t>
        </is>
      </c>
      <c r="B22" s="15" t="inlineStr">
        <is>
          <t>string</t>
        </is>
      </c>
      <c r="C22" s="15" t="inlineStr">
        <is>
          <t>修改时间(yyyy-mm-dd hh:mm:ss)</t>
        </is>
      </c>
      <c r="D22" s="15" t="n"/>
      <c r="E22" s="15" t="n"/>
      <c r="F22" s="15" t="n"/>
      <c r="G22" s="15" t="n"/>
    </row>
  </sheetData>
  <mergeCells count="1">
    <mergeCell ref="C1:G2"/>
  </mergeCells>
  <pageMargins bottom="1" footer="0.5" header="0.5" left="0.75" right="0.75" top="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ods_yw_ods_cwaterinfo_dd_f</t>
        </is>
      </c>
      <c r="C1" s="25" t="n"/>
      <c r="D1" s="15" t="n"/>
      <c r="E1" s="15" t="n"/>
      <c r="F1" s="15" t="n"/>
      <c r="G1" s="15" t="n"/>
      <c r="H1" s="16">
        <f>HYPERLINK("#'目录'!E94", "返回")</f>
        <v/>
      </c>
    </row>
    <row customHeight="1" ht="16.5" r="2" s="17">
      <c r="A2" s="23" t="inlineStr">
        <is>
          <t>模型描述</t>
        </is>
      </c>
      <c r="B2" s="24" t="inlineStr">
        <is>
          <t>企业_用水信息(这张表源系统全部没注释，表字段的注释是猜出来的)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syndyszl</t>
        </is>
      </c>
      <c r="B4" s="15" t="inlineStr">
        <is>
          <t>string</t>
        </is>
      </c>
      <c r="C4" s="15" t="inlineStr">
        <is>
          <t>源系统没注释</t>
        </is>
      </c>
      <c r="D4" s="15" t="n"/>
      <c r="E4" s="15" t="n"/>
      <c r="F4" s="15" t="n"/>
      <c r="G4" s="15" t="n"/>
    </row>
    <row r="5">
      <c r="A5" s="15" t="inlineStr">
        <is>
          <t>syndfy</t>
        </is>
      </c>
      <c r="B5" s="15" t="inlineStr">
        <is>
          <t>string</t>
        </is>
      </c>
      <c r="C5" s="15" t="inlineStr">
        <is>
          <t>源系统没注释</t>
        </is>
      </c>
      <c r="D5" s="15" t="n"/>
      <c r="E5" s="15" t="n"/>
      <c r="F5" s="15" t="n"/>
      <c r="G5" s="15" t="n"/>
    </row>
    <row r="6">
      <c r="A6" s="15" t="inlineStr">
        <is>
          <t>lszysl</t>
        </is>
      </c>
      <c r="B6" s="15" t="inlineStr">
        <is>
          <t>string</t>
        </is>
      </c>
      <c r="C6" s="15" t="inlineStr">
        <is>
          <t>源系统没注释</t>
        </is>
      </c>
      <c r="D6" s="15" t="n"/>
      <c r="E6" s="15" t="n"/>
      <c r="F6" s="15" t="n"/>
      <c r="G6" s="15" t="n"/>
    </row>
    <row r="7">
      <c r="A7" s="15" t="inlineStr">
        <is>
          <t>khrq</t>
        </is>
      </c>
      <c r="B7" s="15" t="inlineStr">
        <is>
          <t>string</t>
        </is>
      </c>
      <c r="C7" s="15" t="inlineStr">
        <is>
          <t>源系统没注释</t>
        </is>
      </c>
      <c r="D7" s="15" t="n"/>
      <c r="E7" s="15" t="n"/>
      <c r="F7" s="15" t="n"/>
      <c r="G7" s="15" t="n"/>
    </row>
    <row r="8">
      <c r="A8" s="15" t="inlineStr">
        <is>
          <t>sjly</t>
        </is>
      </c>
      <c r="B8" s="15" t="inlineStr">
        <is>
          <t>string</t>
        </is>
      </c>
      <c r="C8" s="15" t="inlineStr">
        <is>
          <t>事件来源</t>
        </is>
      </c>
      <c r="D8" s="15" t="n"/>
      <c r="E8" s="15" t="n"/>
      <c r="F8" s="15" t="n"/>
      <c r="G8" s="15" t="n"/>
    </row>
    <row r="9">
      <c r="A9" s="15" t="inlineStr">
        <is>
          <t>frjgmc</t>
        </is>
      </c>
      <c r="B9" s="15" t="inlineStr">
        <is>
          <t>string</t>
        </is>
      </c>
      <c r="C9" s="15" t="inlineStr">
        <is>
          <t>法人机构名称</t>
        </is>
      </c>
      <c r="D9" s="15" t="n"/>
      <c r="E9" s="15" t="n"/>
      <c r="F9" s="15" t="n"/>
      <c r="G9" s="15" t="n"/>
    </row>
    <row r="10">
      <c r="A10" s="15" t="inlineStr">
        <is>
          <t>yhh</t>
        </is>
      </c>
      <c r="B10" s="15" t="inlineStr">
        <is>
          <t>string</t>
        </is>
      </c>
      <c r="C10" s="15" t="inlineStr">
        <is>
          <t>用户号</t>
        </is>
      </c>
      <c r="D10" s="15" t="n"/>
      <c r="E10" s="15" t="n"/>
      <c r="F10" s="15" t="n"/>
      <c r="G10" s="15" t="n"/>
    </row>
    <row r="11">
      <c r="A11" s="15" t="inlineStr">
        <is>
          <t>yhdz</t>
        </is>
      </c>
      <c r="B11" s="15" t="inlineStr">
        <is>
          <t>string</t>
        </is>
      </c>
      <c r="C11" s="15" t="inlineStr">
        <is>
          <t>用户地址</t>
        </is>
      </c>
      <c r="D11" s="15" t="n"/>
      <c r="E11" s="15" t="n"/>
      <c r="F11" s="15" t="n"/>
      <c r="G11" s="15" t="n"/>
    </row>
    <row r="12">
      <c r="A12" s="15" t="inlineStr">
        <is>
          <t>yhxz</t>
        </is>
      </c>
      <c r="B12" s="15" t="inlineStr">
        <is>
          <t>string</t>
        </is>
      </c>
      <c r="C12" s="15" t="inlineStr">
        <is>
          <t>用户性质</t>
        </is>
      </c>
      <c r="D12" s="15" t="n"/>
      <c r="E12" s="15" t="n"/>
      <c r="F12" s="15" t="n"/>
      <c r="G12" s="15" t="n"/>
    </row>
    <row r="13">
      <c r="A13" s="15" t="inlineStr">
        <is>
          <t>yhzt</t>
        </is>
      </c>
      <c r="B13" s="15" t="inlineStr">
        <is>
          <t>string</t>
        </is>
      </c>
      <c r="C13" s="15" t="inlineStr">
        <is>
          <t>用户状态</t>
        </is>
      </c>
      <c r="D13" s="15" t="n"/>
      <c r="E13" s="15" t="n"/>
      <c r="F13" s="15" t="n"/>
      <c r="G13" s="15" t="n"/>
    </row>
    <row r="14">
      <c r="A14" s="15" t="inlineStr">
        <is>
          <t>tyshxydm</t>
        </is>
      </c>
      <c r="B14" s="15" t="inlineStr">
        <is>
          <t>string</t>
        </is>
      </c>
      <c r="C14" s="15" t="inlineStr">
        <is>
          <t>统一社会信用代码</t>
        </is>
      </c>
      <c r="D14" s="15" t="n"/>
      <c r="E14" s="15" t="n"/>
      <c r="F14" s="15" t="n"/>
      <c r="G14" s="15" t="n"/>
    </row>
    <row r="15">
      <c r="A15" s="15" t="inlineStr">
        <is>
          <t>lxr</t>
        </is>
      </c>
      <c r="B15" s="15" t="inlineStr">
        <is>
          <t>string</t>
        </is>
      </c>
      <c r="C15" s="15" t="inlineStr">
        <is>
          <t>联系人</t>
        </is>
      </c>
      <c r="D15" s="15" t="n"/>
      <c r="E15" s="15" t="n"/>
      <c r="F15" s="15" t="n"/>
      <c r="G15" s="15" t="n"/>
    </row>
    <row r="16">
      <c r="A16" s="15" t="inlineStr">
        <is>
          <t>lxdh</t>
        </is>
      </c>
      <c r="B16" s="15" t="inlineStr">
        <is>
          <t>string</t>
        </is>
      </c>
      <c r="C16" s="15" t="inlineStr">
        <is>
          <t>联系电话</t>
        </is>
      </c>
      <c r="D16" s="15" t="n"/>
      <c r="E16" s="15" t="n"/>
      <c r="F16" s="15" t="n"/>
      <c r="G16" s="15" t="n"/>
    </row>
    <row r="17">
      <c r="A17" s="15" t="inlineStr">
        <is>
          <t>qiye</t>
        </is>
      </c>
      <c r="B17" s="15" t="inlineStr">
        <is>
          <t>string</t>
        </is>
      </c>
      <c r="C17" s="15" t="inlineStr">
        <is>
          <t>源系统没注释</t>
        </is>
      </c>
      <c r="D17" s="15" t="n"/>
      <c r="E17" s="15" t="n"/>
      <c r="F17" s="15" t="n"/>
      <c r="G17" s="15" t="n"/>
    </row>
    <row r="18">
      <c r="A18" s="15" t="inlineStr">
        <is>
          <t>czsh</t>
        </is>
      </c>
      <c r="B18" s="15" t="inlineStr">
        <is>
          <t>string</t>
        </is>
      </c>
      <c r="C18" s="15" t="inlineStr">
        <is>
          <t>源系统没注释</t>
        </is>
      </c>
      <c r="D18" s="15" t="n"/>
      <c r="E18" s="15" t="n"/>
      <c r="F18" s="15" t="n"/>
      <c r="G18" s="15" t="n"/>
    </row>
    <row r="19">
      <c r="A19" s="15" t="inlineStr">
        <is>
          <t>ny</t>
        </is>
      </c>
      <c r="B19" s="15" t="inlineStr">
        <is>
          <t>string</t>
        </is>
      </c>
      <c r="C19" s="15" t="inlineStr">
        <is>
          <t>年月</t>
        </is>
      </c>
      <c r="D19" s="15" t="n"/>
      <c r="E19" s="15" t="n"/>
      <c r="F19" s="15" t="n"/>
      <c r="G19" s="15" t="n"/>
    </row>
    <row r="20">
      <c r="A20" s="15" t="inlineStr">
        <is>
          <t>create_time</t>
        </is>
      </c>
      <c r="B20" s="15" t="inlineStr">
        <is>
          <t>string</t>
        </is>
      </c>
      <c r="C20" s="15" t="inlineStr">
        <is>
          <t>创建时间(yyyy-mm-dd hh:mm:ss)</t>
        </is>
      </c>
      <c r="D20" s="15" t="n"/>
      <c r="E20" s="15" t="n"/>
      <c r="F20" s="15" t="n"/>
      <c r="G20" s="15" t="n"/>
    </row>
    <row r="21">
      <c r="A21" s="15" t="inlineStr">
        <is>
          <t>last_upd_time</t>
        </is>
      </c>
      <c r="B21" s="15" t="inlineStr">
        <is>
          <t>string</t>
        </is>
      </c>
      <c r="C21" s="15" t="inlineStr">
        <is>
          <t>修改时间(yyyy-mm-dd hh:mm:ss)</t>
        </is>
      </c>
      <c r="D21" s="15" t="n"/>
      <c r="E21" s="15" t="n"/>
      <c r="F21" s="15" t="n"/>
      <c r="G21" s="15" t="n"/>
    </row>
  </sheetData>
  <mergeCells count="1">
    <mergeCell ref="C1:G2"/>
  </mergeCells>
  <pageMargins bottom="1" footer="0.5" header="0.5" left="0.75" right="0.75" top="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ods_yw_ods_cwaterrate_dd_f</t>
        </is>
      </c>
      <c r="C1" s="25" t="n"/>
      <c r="D1" s="15" t="n"/>
      <c r="E1" s="15" t="n"/>
      <c r="F1" s="15" t="n"/>
      <c r="G1" s="15" t="n"/>
      <c r="H1" s="16">
        <f>HYPERLINK("#'目录'!E95", "返回")</f>
        <v/>
      </c>
    </row>
    <row customHeight="1" ht="16.5" r="2" s="17">
      <c r="A2" s="23" t="inlineStr">
        <is>
          <t>模型描述</t>
        </is>
      </c>
      <c r="B2" s="24" t="inlineStr">
        <is>
          <t>企业_欠缴水费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tjny</t>
        </is>
      </c>
      <c r="B4" s="15" t="inlineStr">
        <is>
          <t>string</t>
        </is>
      </c>
      <c r="C4" s="15" t="inlineStr">
        <is>
          <t>统计年月</t>
        </is>
      </c>
      <c r="D4" s="15" t="n"/>
      <c r="E4" s="15" t="n"/>
      <c r="F4" s="15" t="n"/>
      <c r="G4" s="15" t="n"/>
    </row>
    <row r="5">
      <c r="A5" s="15" t="inlineStr">
        <is>
          <t>tyshxydm</t>
        </is>
      </c>
      <c r="B5" s="15" t="inlineStr">
        <is>
          <t>string</t>
        </is>
      </c>
      <c r="C5" s="15" t="inlineStr">
        <is>
          <t>统一社会信用代码</t>
        </is>
      </c>
      <c r="D5" s="15" t="n"/>
      <c r="E5" s="15" t="n"/>
      <c r="F5" s="15" t="n"/>
      <c r="G5" s="15" t="n"/>
    </row>
    <row r="6">
      <c r="A6" s="15" t="inlineStr">
        <is>
          <t>yhh</t>
        </is>
      </c>
      <c r="B6" s="15" t="inlineStr">
        <is>
          <t>string</t>
        </is>
      </c>
      <c r="C6" s="15" t="inlineStr">
        <is>
          <t>用户号</t>
        </is>
      </c>
      <c r="D6" s="15" t="n"/>
      <c r="E6" s="15" t="n"/>
      <c r="F6" s="15" t="n"/>
      <c r="G6" s="15" t="n"/>
    </row>
    <row r="7">
      <c r="A7" s="15" t="inlineStr">
        <is>
          <t>yhxz</t>
        </is>
      </c>
      <c r="B7" s="15" t="inlineStr">
        <is>
          <t>string</t>
        </is>
      </c>
      <c r="C7" s="15" t="inlineStr">
        <is>
          <t>用户性质</t>
        </is>
      </c>
      <c r="D7" s="15" t="n"/>
      <c r="E7" s="15" t="n"/>
      <c r="F7" s="15" t="n"/>
      <c r="G7" s="15" t="n"/>
    </row>
    <row r="8">
      <c r="A8" s="15" t="inlineStr">
        <is>
          <t>frjgmc</t>
        </is>
      </c>
      <c r="B8" s="15" t="inlineStr">
        <is>
          <t>string</t>
        </is>
      </c>
      <c r="C8" s="15" t="inlineStr">
        <is>
          <t>法人机构名称</t>
        </is>
      </c>
      <c r="D8" s="15" t="n"/>
      <c r="E8" s="15" t="n"/>
      <c r="F8" s="15" t="n"/>
      <c r="G8" s="15" t="n"/>
    </row>
    <row r="9">
      <c r="A9" s="15" t="inlineStr">
        <is>
          <t>ysdz</t>
        </is>
      </c>
      <c r="B9" s="15" t="inlineStr">
        <is>
          <t>string</t>
        </is>
      </c>
      <c r="C9" s="15" t="inlineStr">
        <is>
          <t>用水地址</t>
        </is>
      </c>
      <c r="D9" s="15" t="n"/>
      <c r="E9" s="15" t="n"/>
      <c r="F9" s="15" t="n"/>
      <c r="G9" s="15" t="n"/>
    </row>
    <row r="10">
      <c r="A10" s="15" t="inlineStr">
        <is>
          <t>zdlsh</t>
        </is>
      </c>
      <c r="B10" s="15" t="inlineStr">
        <is>
          <t>string</t>
        </is>
      </c>
      <c r="C10" s="15" t="inlineStr">
        <is>
          <t>账单流水号</t>
        </is>
      </c>
      <c r="D10" s="15" t="n"/>
      <c r="E10" s="15" t="n"/>
      <c r="F10" s="15" t="n"/>
      <c r="G10" s="15" t="n"/>
    </row>
    <row r="11">
      <c r="A11" s="15" t="inlineStr">
        <is>
          <t>qfqs</t>
        </is>
      </c>
      <c r="B11" s="15" t="inlineStr">
        <is>
          <t>string</t>
        </is>
      </c>
      <c r="C11" s="15" t="inlineStr">
        <is>
          <t>欠费期数</t>
        </is>
      </c>
      <c r="D11" s="15" t="n"/>
      <c r="E11" s="15" t="n"/>
      <c r="F11" s="15" t="n"/>
      <c r="G11" s="15" t="n"/>
    </row>
    <row r="12">
      <c r="A12" s="15" t="inlineStr">
        <is>
          <t>je</t>
        </is>
      </c>
      <c r="B12" s="15" t="inlineStr">
        <is>
          <t>string</t>
        </is>
      </c>
      <c r="C12" s="15" t="inlineStr">
        <is>
          <t>金额</t>
        </is>
      </c>
      <c r="D12" s="15" t="n"/>
      <c r="E12" s="15" t="n"/>
      <c r="F12" s="15" t="n"/>
      <c r="G12" s="15" t="n"/>
    </row>
    <row r="13">
      <c r="A13" s="15" t="inlineStr">
        <is>
          <t>xzqydm</t>
        </is>
      </c>
      <c r="B13" s="15" t="inlineStr">
        <is>
          <t>string</t>
        </is>
      </c>
      <c r="C13" s="15" t="inlineStr">
        <is>
          <t>行政区域代码</t>
        </is>
      </c>
      <c r="D13" s="15" t="n"/>
      <c r="E13" s="15" t="n"/>
      <c r="F13" s="15" t="n"/>
      <c r="G13" s="15" t="n"/>
    </row>
    <row r="14">
      <c r="A14" s="15" t="inlineStr">
        <is>
          <t>czsh</t>
        </is>
      </c>
      <c r="B14" s="15" t="inlineStr">
        <is>
          <t>string</t>
        </is>
      </c>
      <c r="C14" s="15" t="inlineStr">
        <is>
          <t>源系统没注释</t>
        </is>
      </c>
      <c r="D14" s="15" t="n"/>
      <c r="E14" s="15" t="n"/>
      <c r="F14" s="15" t="n"/>
      <c r="G14" s="15" t="n"/>
    </row>
    <row r="15">
      <c r="A15" s="15" t="inlineStr">
        <is>
          <t>create_time</t>
        </is>
      </c>
      <c r="B15" s="15" t="inlineStr">
        <is>
          <t>string</t>
        </is>
      </c>
      <c r="C15" s="15" t="inlineStr">
        <is>
          <t>创建时间(yyyy-mm-dd hh:mm:ss)</t>
        </is>
      </c>
      <c r="D15" s="15" t="n"/>
      <c r="E15" s="15" t="n"/>
      <c r="F15" s="15" t="n"/>
      <c r="G15" s="15" t="n"/>
    </row>
    <row r="16">
      <c r="A16" s="15" t="inlineStr">
        <is>
          <t>last_upd_time</t>
        </is>
      </c>
      <c r="B16" s="15" t="inlineStr">
        <is>
          <t>string</t>
        </is>
      </c>
      <c r="C16" s="15" t="inlineStr">
        <is>
          <t>修改时间(yyyy-mm-dd hh:mm:ss)</t>
        </is>
      </c>
      <c r="D16" s="15" t="n"/>
      <c r="E16" s="15" t="n"/>
      <c r="F16" s="15" t="n"/>
      <c r="G16" s="15" t="n"/>
    </row>
  </sheetData>
  <mergeCells count="1">
    <mergeCell ref="C1:G2"/>
  </mergeCells>
  <pageMargins bottom="1" footer="0.5" header="0.5" left="0.75" right="0.75" top="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ods_yw_ods_on_dd_f</t>
        </is>
      </c>
      <c r="C1" s="25" t="n"/>
      <c r="D1" s="15" t="n"/>
      <c r="E1" s="15" t="n"/>
      <c r="F1" s="15" t="n"/>
      <c r="G1" s="15" t="n"/>
      <c r="H1" s="16">
        <f>HYPERLINK("#'目录'!E96", "返回")</f>
        <v/>
      </c>
    </row>
    <row customHeight="1" ht="16.5" r="2" s="17">
      <c r="A2" s="23" t="inlineStr">
        <is>
          <t>模型描述</t>
        </is>
      </c>
      <c r="B2" s="24" t="inlineStr">
        <is>
          <t>企业异常名录信息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busexclist</t>
        </is>
      </c>
      <c r="B4" s="15" t="inlineStr">
        <is>
          <t>string</t>
        </is>
      </c>
      <c r="C4" s="15" t="inlineStr">
        <is>
          <t>经营异常名录ID</t>
        </is>
      </c>
      <c r="D4" s="15" t="n"/>
      <c r="E4" s="15" t="n"/>
      <c r="F4" s="15" t="n"/>
      <c r="G4" s="15" t="n"/>
    </row>
    <row r="5">
      <c r="A5" s="15" t="inlineStr">
        <is>
          <t>pripid</t>
        </is>
      </c>
      <c r="B5" s="15" t="inlineStr">
        <is>
          <t>string</t>
        </is>
      </c>
      <c r="C5" s="15" t="inlineStr">
        <is>
          <t>主体身份代码</t>
        </is>
      </c>
      <c r="D5" s="15" t="n"/>
      <c r="E5" s="15" t="n"/>
      <c r="F5" s="15" t="n"/>
      <c r="G5" s="15" t="n"/>
    </row>
    <row r="6">
      <c r="A6" s="15" t="inlineStr">
        <is>
          <t>entname</t>
        </is>
      </c>
      <c r="B6" s="15" t="inlineStr">
        <is>
          <t>string</t>
        </is>
      </c>
      <c r="C6" s="15" t="inlineStr">
        <is>
          <t>企业（机构）名称</t>
        </is>
      </c>
      <c r="D6" s="15" t="n"/>
      <c r="E6" s="15" t="n"/>
      <c r="F6" s="15" t="n"/>
      <c r="G6" s="15" t="n"/>
    </row>
    <row r="7">
      <c r="A7" s="15" t="inlineStr">
        <is>
          <t>uniscid</t>
        </is>
      </c>
      <c r="B7" s="15" t="inlineStr">
        <is>
          <t>string</t>
        </is>
      </c>
      <c r="C7" s="15" t="inlineStr">
        <is>
          <t>统一社会信用代码</t>
        </is>
      </c>
      <c r="D7" s="15" t="n"/>
      <c r="E7" s="15" t="n"/>
      <c r="F7" s="15" t="n"/>
      <c r="G7" s="15" t="n"/>
    </row>
    <row r="8">
      <c r="A8" s="15" t="inlineStr">
        <is>
          <t>regno</t>
        </is>
      </c>
      <c r="B8" s="15" t="inlineStr">
        <is>
          <t>string</t>
        </is>
      </c>
      <c r="C8" s="15" t="inlineStr">
        <is>
          <t>注册号</t>
        </is>
      </c>
      <c r="D8" s="15" t="n"/>
      <c r="E8" s="15" t="n"/>
      <c r="F8" s="15" t="n"/>
      <c r="G8" s="15" t="n"/>
    </row>
    <row r="9">
      <c r="A9" s="15" t="inlineStr">
        <is>
          <t>lerep</t>
        </is>
      </c>
      <c r="B9" s="15" t="inlineStr">
        <is>
          <t>string</t>
        </is>
      </c>
      <c r="C9" s="15" t="inlineStr">
        <is>
          <t>法定代表人</t>
        </is>
      </c>
      <c r="D9" s="15" t="n"/>
      <c r="E9" s="15" t="n"/>
      <c r="F9" s="15" t="n"/>
      <c r="G9" s="15" t="n"/>
    </row>
    <row r="10">
      <c r="A10" s="15" t="inlineStr">
        <is>
          <t>certype</t>
        </is>
      </c>
      <c r="B10" s="15" t="inlineStr">
        <is>
          <t>string</t>
        </is>
      </c>
      <c r="C10" s="15" t="inlineStr">
        <is>
          <t>证件类型</t>
        </is>
      </c>
      <c r="D10" s="15" t="n"/>
      <c r="E10" s="15" t="n"/>
      <c r="F10" s="15" t="n"/>
      <c r="G10" s="15" t="n"/>
    </row>
    <row r="11">
      <c r="A11" s="15" t="inlineStr">
        <is>
          <t>cerno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specause</t>
        </is>
      </c>
      <c r="B12" s="15" t="inlineStr">
        <is>
          <t>string</t>
        </is>
      </c>
      <c r="C12" s="15" t="inlineStr">
        <is>
          <t>列入经营异常名录原因类型</t>
        </is>
      </c>
      <c r="D12" s="15" t="n"/>
      <c r="E12" s="15" t="n"/>
      <c r="F12" s="15" t="n"/>
      <c r="G12" s="15" t="n"/>
    </row>
    <row r="13">
      <c r="A13" s="15" t="inlineStr">
        <is>
          <t>specause_cn</t>
        </is>
      </c>
      <c r="B13" s="15" t="inlineStr">
        <is>
          <t>string</t>
        </is>
      </c>
      <c r="C13" s="15" t="inlineStr">
        <is>
          <t>列入经营异常名录原因类型（中文名称）</t>
        </is>
      </c>
      <c r="D13" s="15" t="n"/>
      <c r="E13" s="15" t="n"/>
      <c r="F13" s="15" t="n"/>
      <c r="G13" s="15" t="n"/>
    </row>
    <row r="14">
      <c r="A14" s="15" t="inlineStr">
        <is>
          <t>abntime</t>
        </is>
      </c>
      <c r="B14" s="15" t="inlineStr">
        <is>
          <t>string</t>
        </is>
      </c>
      <c r="C14" s="15" t="inlineStr">
        <is>
          <t>列入日期</t>
        </is>
      </c>
      <c r="D14" s="15" t="n"/>
      <c r="E14" s="15" t="n"/>
      <c r="F14" s="15" t="n"/>
      <c r="G14" s="15" t="n"/>
    </row>
    <row r="15">
      <c r="A15" s="15" t="inlineStr">
        <is>
          <t>decorg</t>
        </is>
      </c>
      <c r="B15" s="15" t="inlineStr">
        <is>
          <t>string</t>
        </is>
      </c>
      <c r="C15" s="15" t="inlineStr">
        <is>
          <t>列入决定机关</t>
        </is>
      </c>
      <c r="D15" s="15" t="n"/>
      <c r="E15" s="15" t="n"/>
      <c r="F15" s="15" t="n"/>
      <c r="G15" s="15" t="n"/>
    </row>
    <row r="16">
      <c r="A16" s="15" t="inlineStr">
        <is>
          <t>decorg_cn</t>
        </is>
      </c>
      <c r="B16" s="15" t="inlineStr">
        <is>
          <t>string</t>
        </is>
      </c>
      <c r="C16" s="15" t="inlineStr">
        <is>
          <t>列入决定机关（中文名称）</t>
        </is>
      </c>
      <c r="D16" s="15" t="n"/>
      <c r="E16" s="15" t="n"/>
      <c r="F16" s="15" t="n"/>
      <c r="G16" s="15" t="n"/>
    </row>
    <row r="17">
      <c r="A17" s="15" t="inlineStr">
        <is>
          <t>s_ext_fromnode</t>
        </is>
      </c>
      <c r="B17" s="15" t="inlineStr">
        <is>
          <t>string</t>
        </is>
      </c>
      <c r="C17" s="15" t="inlineStr">
        <is>
          <t>数据汇总单位 二级部署时，用于区分不同地市系统的数据，按照6位登记机关编码区分</t>
        </is>
      </c>
      <c r="D17" s="15" t="n"/>
      <c r="E17" s="15" t="n"/>
      <c r="F17" s="15" t="n"/>
      <c r="G17" s="15" t="n"/>
    </row>
    <row r="18">
      <c r="A18" s="15" t="inlineStr">
        <is>
          <t>update_time</t>
        </is>
      </c>
      <c r="B18" s="15" t="inlineStr">
        <is>
          <t>string</t>
        </is>
      </c>
      <c r="C18" s="15" t="inlineStr">
        <is>
          <t>时间戳</t>
        </is>
      </c>
      <c r="D18" s="15" t="n"/>
      <c r="E18" s="15" t="n"/>
      <c r="F18" s="15" t="n"/>
      <c r="G18" s="15" t="n"/>
    </row>
    <row r="19">
      <c r="A19" s="15" t="inlineStr">
        <is>
          <t>cd_operation</t>
        </is>
      </c>
      <c r="B19" s="15" t="inlineStr">
        <is>
          <t>string</t>
        </is>
      </c>
      <c r="C19" s="15" t="inlineStr">
        <is>
          <t>操作类型 I:新增 U:修改 D: 删除 初始化数据的时候默认全部为：I</t>
        </is>
      </c>
      <c r="D19" s="15" t="n"/>
      <c r="E19" s="15" t="n"/>
      <c r="F19" s="15" t="n"/>
      <c r="G19" s="15" t="n"/>
    </row>
    <row r="20">
      <c r="A20" s="15" t="inlineStr">
        <is>
          <t>errorid</t>
        </is>
      </c>
      <c r="B20" s="15" t="inlineStr">
        <is>
          <t>string</t>
        </is>
      </c>
      <c r="C20" s="15" t="inlineStr">
        <is>
          <t>没注释</t>
        </is>
      </c>
      <c r="D20" s="15" t="n"/>
      <c r="E20" s="15" t="n"/>
      <c r="F20" s="15" t="n"/>
      <c r="G20" s="15" t="n"/>
    </row>
    <row r="21">
      <c r="A21" s="15" t="inlineStr">
        <is>
          <t>t_temp</t>
        </is>
      </c>
      <c r="B21" s="15" t="inlineStr">
        <is>
          <t>string</t>
        </is>
      </c>
      <c r="C21" s="15" t="inlineStr">
        <is>
          <t>没注释</t>
        </is>
      </c>
      <c r="D21" s="15" t="n"/>
      <c r="E21" s="15" t="n"/>
      <c r="F21" s="15" t="n"/>
      <c r="G21" s="15" t="n"/>
    </row>
    <row r="22">
      <c r="A22" s="15" t="inlineStr">
        <is>
          <t>patchflag</t>
        </is>
      </c>
      <c r="B22" s="15" t="inlineStr">
        <is>
          <t>string</t>
        </is>
      </c>
      <c r="C22" s="15" t="inlineStr">
        <is>
          <t>没注释</t>
        </is>
      </c>
      <c r="D22" s="15" t="n"/>
      <c r="E22" s="15" t="n"/>
      <c r="F22" s="15" t="n"/>
      <c r="G22" s="15" t="n"/>
    </row>
    <row r="23">
      <c r="A23" s="15" t="inlineStr">
        <is>
          <t>create_time</t>
        </is>
      </c>
      <c r="B23" s="15" t="inlineStr">
        <is>
          <t>string</t>
        </is>
      </c>
      <c r="C23" s="15" t="inlineStr">
        <is>
          <t>创建时间(yyyy-MM-dd HH:mm:ss)</t>
        </is>
      </c>
      <c r="D23" s="15" t="n"/>
      <c r="E23" s="15" t="n"/>
      <c r="F23" s="15" t="n"/>
      <c r="G23" s="15" t="n"/>
    </row>
    <row r="24">
      <c r="A24" s="15" t="inlineStr">
        <is>
          <t>last_upd_time</t>
        </is>
      </c>
      <c r="B24" s="15" t="inlineStr">
        <is>
          <t>string</t>
        </is>
      </c>
      <c r="C24" s="15" t="inlineStr">
        <is>
          <t>修改时间(yyyy-MM-dd HH:mm:ss)</t>
        </is>
      </c>
      <c r="D24" s="15" t="n"/>
      <c r="E24" s="15" t="n"/>
      <c r="F24" s="15" t="n"/>
      <c r="G24" s="15" t="n"/>
    </row>
  </sheetData>
  <mergeCells count="1">
    <mergeCell ref="C1:G2"/>
  </mergeCells>
  <pageMargins bottom="1" footer="0.5" header="0.5" left="0.75" right="0.75" top="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ods_yw_ods_on_inv_dd_f</t>
        </is>
      </c>
      <c r="C1" s="25" t="n"/>
      <c r="D1" s="15" t="n"/>
      <c r="E1" s="15" t="n"/>
      <c r="F1" s="15" t="n"/>
      <c r="G1" s="15" t="n"/>
      <c r="H1" s="16">
        <f>HYPERLINK("#'目录'!E97", "返回")</f>
        <v/>
      </c>
    </row>
    <row customHeight="1" ht="16.5" r="2" s="17">
      <c r="A2" s="23" t="inlineStr">
        <is>
          <t>模型描述</t>
        </is>
      </c>
      <c r="B2" s="24" t="inlineStr">
        <is>
          <t>企业经营异常名录股东信息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blinvid</t>
        </is>
      </c>
      <c r="B4" s="15" t="inlineStr">
        <is>
          <t>string</t>
        </is>
      </c>
      <c r="C4" s="15" t="inlineStr">
        <is>
          <t>经营异常名录股东ID 主键</t>
        </is>
      </c>
      <c r="D4" s="15" t="n"/>
      <c r="E4" s="15" t="n"/>
      <c r="F4" s="15" t="n"/>
      <c r="G4" s="15" t="n"/>
    </row>
    <row r="5">
      <c r="A5" s="15" t="inlineStr">
        <is>
          <t>busexclist</t>
        </is>
      </c>
      <c r="B5" s="15" t="inlineStr">
        <is>
          <t>string</t>
        </is>
      </c>
      <c r="C5" s="15" t="inlineStr">
        <is>
          <t>经营异常名录ID</t>
        </is>
      </c>
      <c r="D5" s="15" t="n"/>
      <c r="E5" s="15" t="n"/>
      <c r="F5" s="15" t="n"/>
      <c r="G5" s="15" t="n"/>
    </row>
    <row r="6">
      <c r="A6" s="15" t="inlineStr">
        <is>
          <t>pripid</t>
        </is>
      </c>
      <c r="B6" s="15" t="inlineStr">
        <is>
          <t>string</t>
        </is>
      </c>
      <c r="C6" s="15" t="inlineStr">
        <is>
          <t>主体身份代码</t>
        </is>
      </c>
      <c r="D6" s="15" t="n"/>
      <c r="E6" s="15" t="n"/>
      <c r="F6" s="15" t="n"/>
      <c r="G6" s="15" t="n"/>
    </row>
    <row r="7">
      <c r="A7" s="15" t="inlineStr">
        <is>
          <t>invid</t>
        </is>
      </c>
      <c r="B7" s="15" t="inlineStr">
        <is>
          <t>string</t>
        </is>
      </c>
      <c r="C7" s="15" t="inlineStr">
        <is>
          <t>股东/发起人ID</t>
        </is>
      </c>
      <c r="D7" s="15" t="n"/>
      <c r="E7" s="15" t="n"/>
      <c r="F7" s="15" t="n"/>
      <c r="G7" s="15" t="n"/>
    </row>
    <row r="8">
      <c r="A8" s="15" t="inlineStr">
        <is>
          <t>invtype</t>
        </is>
      </c>
      <c r="B8" s="15" t="inlineStr">
        <is>
          <t>string</t>
        </is>
      </c>
      <c r="C8" s="15" t="inlineStr">
        <is>
          <t>股东/发起人类型</t>
        </is>
      </c>
      <c r="D8" s="15" t="n"/>
      <c r="E8" s="15" t="n"/>
      <c r="F8" s="15" t="n"/>
      <c r="G8" s="15" t="n"/>
    </row>
    <row r="9">
      <c r="A9" s="15" t="inlineStr">
        <is>
          <t>inv</t>
        </is>
      </c>
      <c r="B9" s="15" t="inlineStr">
        <is>
          <t>string</t>
        </is>
      </c>
      <c r="C9" s="15" t="inlineStr">
        <is>
          <t>股东/发起人名称</t>
        </is>
      </c>
      <c r="D9" s="15" t="n"/>
      <c r="E9" s="15" t="n"/>
      <c r="F9" s="15" t="n"/>
      <c r="G9" s="15" t="n"/>
    </row>
    <row r="10">
      <c r="A10" s="15" t="inlineStr">
        <is>
          <t>certype</t>
        </is>
      </c>
      <c r="B10" s="15" t="inlineStr">
        <is>
          <t>string</t>
        </is>
      </c>
      <c r="C10" s="15" t="inlineStr">
        <is>
          <t>证件类型</t>
        </is>
      </c>
      <c r="D10" s="15" t="n"/>
      <c r="E10" s="15" t="n"/>
      <c r="F10" s="15" t="n"/>
      <c r="G10" s="15" t="n"/>
    </row>
    <row r="11">
      <c r="A11" s="15" t="inlineStr">
        <is>
          <t>cerno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s_ext_fromnode</t>
        </is>
      </c>
      <c r="B12" s="15" t="inlineStr">
        <is>
          <t>string</t>
        </is>
      </c>
      <c r="C12" s="15" t="inlineStr">
        <is>
          <t>数据汇总单位 二级部署时，用于区分不同地市系统的数据，按照6位登记机关编码区分</t>
        </is>
      </c>
      <c r="D12" s="15" t="n"/>
      <c r="E12" s="15" t="n"/>
      <c r="F12" s="15" t="n"/>
      <c r="G12" s="15" t="n"/>
    </row>
    <row r="13">
      <c r="A13" s="15" t="inlineStr">
        <is>
          <t>update_time</t>
        </is>
      </c>
      <c r="B13" s="15" t="inlineStr">
        <is>
          <t>string</t>
        </is>
      </c>
      <c r="C13" s="15" t="inlineStr">
        <is>
          <t>时间戳</t>
        </is>
      </c>
      <c r="D13" s="15" t="n"/>
      <c r="E13" s="15" t="n"/>
      <c r="F13" s="15" t="n"/>
      <c r="G13" s="15" t="n"/>
    </row>
    <row r="14">
      <c r="A14" s="15" t="inlineStr">
        <is>
          <t>cd_operation</t>
        </is>
      </c>
      <c r="B14" s="15" t="inlineStr">
        <is>
          <t>string</t>
        </is>
      </c>
      <c r="C14" s="15" t="inlineStr">
        <is>
          <t>操作类型 I:新增 U:修改 D:删除 初始化数据的时候默认全部为:I</t>
        </is>
      </c>
      <c r="D14" s="15" t="n"/>
      <c r="E14" s="15" t="n"/>
      <c r="F14" s="15" t="n"/>
      <c r="G14" s="15" t="n"/>
    </row>
    <row r="15">
      <c r="A15" s="15" t="inlineStr">
        <is>
          <t>errorid</t>
        </is>
      </c>
      <c r="B15" s="15" t="inlineStr">
        <is>
          <t>string</t>
        </is>
      </c>
      <c r="C15" s="15" t="inlineStr">
        <is>
          <t>没注释</t>
        </is>
      </c>
      <c r="D15" s="15" t="n"/>
      <c r="E15" s="15" t="n"/>
      <c r="F15" s="15" t="n"/>
      <c r="G15" s="15" t="n"/>
    </row>
    <row r="16">
      <c r="A16" s="15" t="inlineStr">
        <is>
          <t>t_temp</t>
        </is>
      </c>
      <c r="B16" s="15" t="inlineStr">
        <is>
          <t>string</t>
        </is>
      </c>
      <c r="C16" s="15" t="inlineStr">
        <is>
          <t>没注释</t>
        </is>
      </c>
      <c r="D16" s="15" t="n"/>
      <c r="E16" s="15" t="n"/>
      <c r="F16" s="15" t="n"/>
      <c r="G16" s="15" t="n"/>
    </row>
    <row r="17">
      <c r="A17" s="15" t="inlineStr">
        <is>
          <t>patchflag</t>
        </is>
      </c>
      <c r="B17" s="15" t="inlineStr">
        <is>
          <t>string</t>
        </is>
      </c>
      <c r="C17" s="15" t="inlineStr">
        <is>
          <t>没注释</t>
        </is>
      </c>
      <c r="D17" s="15" t="n"/>
      <c r="E17" s="15" t="n"/>
      <c r="F17" s="15" t="n"/>
      <c r="G17" s="15" t="n"/>
    </row>
    <row r="18">
      <c r="A18" s="15" t="inlineStr">
        <is>
          <t>create_time</t>
        </is>
      </c>
      <c r="B18" s="15" t="inlineStr">
        <is>
          <t>string</t>
        </is>
      </c>
      <c r="C18" s="15" t="inlineStr">
        <is>
          <t>创建时间(yyyy-mm-dd hh:mm:ss)</t>
        </is>
      </c>
      <c r="D18" s="15" t="n"/>
      <c r="E18" s="15" t="n"/>
      <c r="F18" s="15" t="n"/>
      <c r="G18" s="15" t="n"/>
    </row>
    <row r="19">
      <c r="A19" s="15" t="inlineStr">
        <is>
          <t>last_upd_time</t>
        </is>
      </c>
      <c r="B19" s="15" t="inlineStr">
        <is>
          <t>string</t>
        </is>
      </c>
      <c r="C19" s="15" t="inlineStr">
        <is>
          <t>修改时间(yyyy-mm-dd hh:mm:ss)</t>
        </is>
      </c>
      <c r="D19" s="15" t="n"/>
      <c r="E19" s="15" t="n"/>
      <c r="F19" s="15" t="n"/>
      <c r="G19" s="15" t="n"/>
    </row>
  </sheetData>
  <mergeCells count="1">
    <mergeCell ref="C1:G2"/>
  </mergeCells>
  <pageMargins bottom="1" footer="0.5" header="0.5" left="0.75" right="0.75" top="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ColWidth="9" defaultRowHeight="13.5" outlineLevelRow="2"/>
  <cols>
    <col customWidth="1" max="1" min="1" style="1" width="9"/>
    <col customWidth="1" max="2" min="2" style="1" width="25"/>
    <col customWidth="1" max="16384" min="3" style="1" width="9"/>
  </cols>
  <sheetData>
    <row customHeight="1" ht="16.5" r="1" s="17">
      <c r="A1" s="23" t="inlineStr">
        <is>
          <t>模型名称</t>
        </is>
      </c>
      <c r="B1" s="24" t="inlineStr">
        <is>
          <t>ods_yw_ods_opa_detail_dd_f</t>
        </is>
      </c>
      <c r="C1" s="25" t="n"/>
      <c r="D1" s="15" t="n"/>
      <c r="E1" s="15" t="n"/>
      <c r="F1" s="15" t="n"/>
      <c r="G1" s="15" t="n"/>
      <c r="H1" s="16">
        <f>HYPERLINK("#'目录'!E98", "返回")</f>
        <v/>
      </c>
    </row>
    <row customHeight="1" ht="16.5" r="2" s="17">
      <c r="A2" s="23" t="inlineStr">
        <is>
          <t>模型描述</t>
        </is>
      </c>
      <c r="B2" s="24" t="inlineStr">
        <is>
          <t>企业异常名录详细信息</t>
        </is>
      </c>
      <c r="C2" s="15" t="n"/>
      <c r="D2" s="15" t="n"/>
      <c r="E2" s="15" t="n"/>
      <c r="F2" s="15" t="n"/>
      <c r="G2" s="15" t="n"/>
      <c r="H2" s="8" t="inlineStr">
        <is>
          <t>来源</t>
        </is>
      </c>
    </row>
    <row customHeight="1" ht="16.5" r="3" s="17">
      <c r="A3" s="26" t="inlineStr">
        <is>
          <t>字段名</t>
        </is>
      </c>
      <c r="B3" s="27" t="inlineStr">
        <is>
          <t>数据类型</t>
        </is>
      </c>
      <c r="C3" s="26" t="inlineStr">
        <is>
          <t>字段说明</t>
        </is>
      </c>
      <c r="D3" s="28" t="inlineStr">
        <is>
          <t>允许为空</t>
        </is>
      </c>
      <c r="E3" s="28" t="inlineStr">
        <is>
          <t>唯一主键</t>
        </is>
      </c>
      <c r="F3" s="28" t="inlineStr">
        <is>
          <t>维度表</t>
        </is>
      </c>
      <c r="G3" s="28" t="inlineStr">
        <is>
          <t>备注</t>
        </is>
      </c>
      <c r="H3" s="12" t="n"/>
    </row>
    <row r="4">
      <c r="A4" s="15" t="inlineStr">
        <is>
          <t>busexclist</t>
        </is>
      </c>
      <c r="B4" s="15" t="inlineStr">
        <is>
          <t>string</t>
        </is>
      </c>
      <c r="C4" s="15" t="inlineStr">
        <is>
          <t>经营异常名录ID</t>
        </is>
      </c>
      <c r="D4" s="15" t="n"/>
      <c r="E4" s="15" t="n"/>
      <c r="F4" s="15" t="n"/>
      <c r="G4" s="15" t="n"/>
    </row>
    <row r="5">
      <c r="A5" s="15" t="inlineStr">
        <is>
          <t>pripid</t>
        </is>
      </c>
      <c r="B5" s="15" t="inlineStr">
        <is>
          <t>string</t>
        </is>
      </c>
      <c r="C5" s="15" t="inlineStr">
        <is>
          <t>主体身份代码</t>
        </is>
      </c>
      <c r="D5" s="15" t="n"/>
      <c r="E5" s="15" t="n"/>
      <c r="F5" s="15" t="n"/>
      <c r="G5" s="15" t="n"/>
    </row>
    <row r="6">
      <c r="A6" s="15" t="inlineStr">
        <is>
          <t>entname</t>
        </is>
      </c>
      <c r="B6" s="15" t="inlineStr">
        <is>
          <t>string</t>
        </is>
      </c>
      <c r="C6" s="15" t="inlineStr">
        <is>
          <t>企业（机构）名称</t>
        </is>
      </c>
      <c r="D6" s="15" t="n"/>
      <c r="E6" s="15" t="n"/>
      <c r="F6" s="15" t="n"/>
      <c r="G6" s="15" t="n"/>
    </row>
    <row r="7">
      <c r="A7" s="15" t="inlineStr">
        <is>
          <t>uniscid</t>
        </is>
      </c>
      <c r="B7" s="15" t="inlineStr">
        <is>
          <t>string</t>
        </is>
      </c>
      <c r="C7" s="15" t="inlineStr">
        <is>
          <t>统一社会信用代码</t>
        </is>
      </c>
      <c r="D7" s="15" t="n"/>
      <c r="E7" s="15" t="n"/>
      <c r="F7" s="15" t="n"/>
      <c r="G7" s="15" t="n"/>
    </row>
    <row r="8">
      <c r="A8" s="15" t="inlineStr">
        <is>
          <t>regno</t>
        </is>
      </c>
      <c r="B8" s="15" t="inlineStr">
        <is>
          <t>string</t>
        </is>
      </c>
      <c r="C8" s="15" t="inlineStr">
        <is>
          <t>注册号</t>
        </is>
      </c>
      <c r="D8" s="15" t="n"/>
      <c r="E8" s="15" t="n"/>
      <c r="F8" s="15" t="n"/>
      <c r="G8" s="15" t="n"/>
    </row>
    <row r="9">
      <c r="A9" s="15" t="inlineStr">
        <is>
          <t>lerep</t>
        </is>
      </c>
      <c r="B9" s="15" t="inlineStr">
        <is>
          <t>string</t>
        </is>
      </c>
      <c r="C9" s="15" t="inlineStr">
        <is>
          <t>法定代表人</t>
        </is>
      </c>
      <c r="D9" s="15" t="n"/>
      <c r="E9" s="15" t="n"/>
      <c r="F9" s="15" t="n"/>
      <c r="G9" s="15" t="n"/>
    </row>
    <row r="10">
      <c r="A10" s="15" t="inlineStr">
        <is>
          <t>certype</t>
        </is>
      </c>
      <c r="B10" s="15" t="inlineStr">
        <is>
          <t>string</t>
        </is>
      </c>
      <c r="C10" s="15" t="inlineStr">
        <is>
          <t>证件类型</t>
        </is>
      </c>
      <c r="D10" s="15" t="n"/>
      <c r="E10" s="15" t="n"/>
      <c r="F10" s="15" t="n"/>
      <c r="G10" s="15" t="n"/>
    </row>
    <row r="11">
      <c r="A11" s="15" t="inlineStr">
        <is>
          <t>cerno</t>
        </is>
      </c>
      <c r="B11" s="15" t="inlineStr">
        <is>
          <t>string</t>
        </is>
      </c>
      <c r="C11" s="15" t="inlineStr">
        <is>
          <t>证件号码</t>
        </is>
      </c>
      <c r="D11" s="15" t="n"/>
      <c r="E11" s="15" t="n"/>
      <c r="F11" s="15" t="n"/>
      <c r="G11" s="15" t="n"/>
    </row>
    <row r="12">
      <c r="A12" s="15" t="inlineStr">
        <is>
          <t>specause</t>
        </is>
      </c>
      <c r="B12" s="15" t="inlineStr">
        <is>
          <t>string</t>
        </is>
      </c>
      <c r="C12" s="15" t="inlineStr">
        <is>
          <t>列入经营异常名录原因类型</t>
        </is>
      </c>
      <c r="D12" s="15" t="n"/>
      <c r="E12" s="15" t="n"/>
      <c r="F12" s="15" t="n"/>
      <c r="G12" s="15" t="n"/>
    </row>
    <row r="13">
      <c r="A13" s="15" t="inlineStr">
        <is>
          <t>specause_cn</t>
        </is>
      </c>
      <c r="B13" s="15" t="inlineStr">
        <is>
          <t>string</t>
        </is>
      </c>
      <c r="C13" s="15" t="inlineStr">
        <is>
          <t>列入经营异常名录原因类型（中文名称）</t>
        </is>
      </c>
      <c r="D13" s="15" t="n"/>
      <c r="E13" s="15" t="n"/>
      <c r="F13" s="15" t="n"/>
      <c r="G13" s="15" t="n"/>
    </row>
    <row r="14">
      <c r="A14" s="15" t="inlineStr">
        <is>
          <t>abntime</t>
        </is>
      </c>
      <c r="B14" s="15" t="inlineStr">
        <is>
          <t>string</t>
        </is>
      </c>
      <c r="C14" s="15" t="inlineStr">
        <is>
          <t>列入日期</t>
        </is>
      </c>
      <c r="D14" s="15" t="n"/>
      <c r="E14" s="15" t="n"/>
      <c r="F14" s="15" t="n"/>
      <c r="G14" s="15" t="n"/>
    </row>
    <row r="15">
      <c r="A15" s="15" t="inlineStr">
        <is>
          <t>decorg</t>
        </is>
      </c>
      <c r="B15" s="15" t="inlineStr">
        <is>
          <t>string</t>
        </is>
      </c>
      <c r="C15" s="15" t="inlineStr">
        <is>
          <t>列入决定机关</t>
        </is>
      </c>
      <c r="D15" s="15" t="n"/>
      <c r="E15" s="15" t="n"/>
      <c r="F15" s="15" t="n"/>
      <c r="G15" s="15" t="n"/>
    </row>
    <row r="16">
      <c r="A16" s="15" t="inlineStr">
        <is>
          <t>decorg_cn</t>
        </is>
      </c>
      <c r="B16" s="15" t="inlineStr">
        <is>
          <t>string</t>
        </is>
      </c>
      <c r="C16" s="15" t="inlineStr">
        <is>
          <t>列入决定机关（中文名称）</t>
        </is>
      </c>
      <c r="D16" s="15" t="n"/>
      <c r="E16" s="15" t="n"/>
      <c r="F16" s="15" t="n"/>
      <c r="G16" s="15" t="n"/>
    </row>
    <row r="17">
      <c r="A17" s="15" t="inlineStr">
        <is>
          <t>ismove</t>
        </is>
      </c>
      <c r="B17" s="15" t="inlineStr">
        <is>
          <t>string</t>
        </is>
      </c>
      <c r="C17" s="15" t="inlineStr">
        <is>
          <t>是否移出</t>
        </is>
      </c>
      <c r="D17" s="15" t="n"/>
      <c r="E17" s="15" t="n"/>
      <c r="F17" s="15" t="n"/>
      <c r="G17" s="15" t="n"/>
    </row>
    <row r="18">
      <c r="A18" s="15" t="inlineStr">
        <is>
          <t>remexcpres</t>
        </is>
      </c>
      <c r="B18" s="15" t="inlineStr">
        <is>
          <t>string</t>
        </is>
      </c>
      <c r="C18" s="15" t="inlineStr">
        <is>
          <t>移出经营异常名录原因</t>
        </is>
      </c>
      <c r="D18" s="15" t="n"/>
      <c r="E18" s="15" t="n"/>
      <c r="F18" s="15" t="n"/>
      <c r="G18" s="15" t="n"/>
    </row>
    <row r="19">
      <c r="A19" s="15" t="inlineStr">
        <is>
          <t>remexcpres_cn</t>
        </is>
      </c>
      <c r="B19" s="15" t="inlineStr">
        <is>
          <t>string</t>
        </is>
      </c>
      <c r="C19" s="15" t="inlineStr">
        <is>
          <t>移出经营异常名录原因（中文名称）</t>
        </is>
      </c>
      <c r="D19" s="15" t="n"/>
      <c r="E19" s="15" t="n"/>
      <c r="F19" s="15" t="n"/>
      <c r="G19" s="15" t="n"/>
    </row>
    <row r="20">
      <c r="A20" s="15" t="inlineStr">
        <is>
          <t>remdate</t>
        </is>
      </c>
      <c r="B20" s="15" t="inlineStr">
        <is>
          <t>string</t>
        </is>
      </c>
      <c r="C20" s="15" t="inlineStr">
        <is>
          <t>移出日期</t>
        </is>
      </c>
      <c r="D20" s="15" t="n"/>
      <c r="E20" s="15" t="n"/>
      <c r="F20" s="15" t="n"/>
      <c r="G20" s="15" t="n"/>
    </row>
    <row r="21">
      <c r="A21" s="15" t="inlineStr">
        <is>
          <t>redecorg</t>
        </is>
      </c>
      <c r="B21" s="15" t="inlineStr">
        <is>
          <t>string</t>
        </is>
      </c>
      <c r="C21" s="15" t="inlineStr">
        <is>
          <t>移出决定机关</t>
        </is>
      </c>
      <c r="D21" s="15" t="n"/>
      <c r="E21" s="15" t="n"/>
      <c r="F21" s="15" t="n"/>
      <c r="G21" s="15" t="n"/>
    </row>
    <row r="22">
      <c r="A22" s="15" t="inlineStr">
        <is>
          <t>redecorg_cn</t>
        </is>
      </c>
      <c r="B22" s="15" t="inlineStr">
        <is>
          <t>string</t>
        </is>
      </c>
      <c r="C22" s="15" t="inlineStr">
        <is>
          <t>移出决定机关（中文名称）</t>
        </is>
      </c>
      <c r="D22" s="15" t="n"/>
      <c r="E22" s="15" t="n"/>
      <c r="F22" s="15" t="n"/>
      <c r="G22" s="15" t="n"/>
    </row>
    <row r="23">
      <c r="A23" s="15" t="inlineStr">
        <is>
          <t>s_ext_fromnode</t>
        </is>
      </c>
      <c r="B23" s="15" t="inlineStr">
        <is>
          <t>string</t>
        </is>
      </c>
      <c r="C23" s="15" t="inlineStr">
        <is>
          <t>数据汇总单位</t>
        </is>
      </c>
      <c r="D23" s="15" t="n"/>
      <c r="E23" s="15" t="n"/>
      <c r="F23" s="15" t="n"/>
      <c r="G23" s="15" t="n"/>
    </row>
    <row r="24">
      <c r="A24" s="15" t="inlineStr">
        <is>
          <t>update_time</t>
        </is>
      </c>
      <c r="B24" s="15" t="inlineStr">
        <is>
          <t>string</t>
        </is>
      </c>
      <c r="C24" s="15" t="inlineStr">
        <is>
          <t>时间戳</t>
        </is>
      </c>
      <c r="D24" s="15" t="n"/>
      <c r="E24" s="15" t="n"/>
      <c r="F24" s="15" t="n"/>
      <c r="G24" s="15" t="n"/>
    </row>
    <row r="25">
      <c r="A25" s="15" t="inlineStr">
        <is>
          <t>cd_operation</t>
        </is>
      </c>
      <c r="B25" s="15" t="inlineStr">
        <is>
          <t>string</t>
        </is>
      </c>
      <c r="C25" s="15" t="inlineStr">
        <is>
          <t>操作类型 I:新增 U:修改 D:删除 初始化数据的时候默认全部为:I</t>
        </is>
      </c>
      <c r="D25" s="15" t="n"/>
      <c r="E25" s="15" t="n"/>
      <c r="F25" s="15" t="n"/>
      <c r="G25" s="15" t="n"/>
    </row>
    <row r="26">
      <c r="A26" s="15" t="inlineStr">
        <is>
          <t>errorid</t>
        </is>
      </c>
      <c r="B26" s="15" t="inlineStr">
        <is>
          <t>string</t>
        </is>
      </c>
      <c r="C26" s="15" t="inlineStr">
        <is>
          <t>没注释</t>
        </is>
      </c>
      <c r="D26" s="15" t="n"/>
      <c r="E26" s="15" t="n"/>
      <c r="F26" s="15" t="n"/>
      <c r="G26" s="15" t="n"/>
    </row>
    <row r="27">
      <c r="A27" s="15" t="inlineStr">
        <is>
          <t>t_temp</t>
        </is>
      </c>
      <c r="B27" s="15" t="inlineStr">
        <is>
          <t>string</t>
        </is>
      </c>
      <c r="C27" s="15" t="inlineStr">
        <is>
          <t>没注释</t>
        </is>
      </c>
      <c r="D27" s="15" t="n"/>
      <c r="E27" s="15" t="n"/>
      <c r="F27" s="15" t="n"/>
      <c r="G27" s="15" t="n"/>
    </row>
    <row r="28">
      <c r="A28" s="15" t="inlineStr">
        <is>
          <t>patchflag</t>
        </is>
      </c>
      <c r="B28" s="15" t="inlineStr">
        <is>
          <t>string</t>
        </is>
      </c>
      <c r="C28" s="15" t="inlineStr">
        <is>
          <t>没注释</t>
        </is>
      </c>
      <c r="D28" s="15" t="n"/>
      <c r="E28" s="15" t="n"/>
      <c r="F28" s="15" t="n"/>
      <c r="G28" s="15" t="n"/>
    </row>
    <row r="29">
      <c r="A29" s="15" t="inlineStr">
        <is>
          <t>create_time</t>
        </is>
      </c>
      <c r="B29" s="15" t="inlineStr">
        <is>
          <t>string</t>
        </is>
      </c>
      <c r="C29" s="15" t="inlineStr">
        <is>
          <t>创建时间(yyyy-mm-dd hh:mm:ss)</t>
        </is>
      </c>
      <c r="D29" s="15" t="n"/>
      <c r="E29" s="15" t="n"/>
      <c r="F29" s="15" t="n"/>
      <c r="G29" s="15" t="n"/>
    </row>
    <row r="30">
      <c r="A30" s="15" t="inlineStr">
        <is>
          <t>last_upd_time</t>
        </is>
      </c>
      <c r="B30" s="15" t="inlineStr">
        <is>
          <t>string</t>
        </is>
      </c>
      <c r="C30" s="15" t="inlineStr">
        <is>
          <t>修改时间(yyyy-mm-dd hh:mm:ss)</t>
        </is>
      </c>
      <c r="D30" s="15" t="n"/>
      <c r="E30" s="15" t="n"/>
      <c r="F30" s="15" t="n"/>
      <c r="G30" s="15" t="n"/>
    </row>
  </sheetData>
  <mergeCells count="1">
    <mergeCell ref="C1:G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tianyafu</dc:creator>
  <dcterms:created xmlns:dcterms="http://purl.org/dc/terms/" xmlns:xsi="http://www.w3.org/2001/XMLSchema-instance" xsi:type="dcterms:W3CDTF">2021-10-08T02:34:00Z</dcterms:created>
  <dcterms:modified xmlns:dcterms="http://purl.org/dc/terms/" xmlns:xsi="http://www.w3.org/2001/XMLSchema-instance" xsi:type="dcterms:W3CDTF">2022-04-18T02:37:06Z</dcterms:modified>
  <cp:lastModifiedBy>傅天涯</cp:lastModifiedBy>
</cp:coreProperties>
</file>

<file path=docProps/custom.xml><?xml version="1.0" encoding="utf-8"?>
<Properties xmlns="http://schemas.openxmlformats.org/officeDocument/2006/custom-properties">
  <property fmtid="{D5CDD505-2E9C-101B-9397-08002B2CF9AE}" name="KSOProductBuildVer" pid="2">
    <vt:lpwstr xmlns:vt="http://schemas.openxmlformats.org/officeDocument/2006/docPropsVTypes">2052-11.8.6.8810</vt:lpwstr>
  </property>
</Properties>
</file>