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ffersonlab-my.sharepoint.com/personal/kdehmelt_jlab_org/Documents/Documents/Y2025/01-SoLID-25/Detectors/JointDetectorEfforts/Sweeper/Perm/00-Bdl0.5Tm/results/01-doubleRing_15_21_0.075m_2.54cmCube/"/>
    </mc:Choice>
  </mc:AlternateContent>
  <xr:revisionPtr revIDLastSave="115" documentId="8_{BDA8868A-7E5B-4AA3-A24C-105AF240410B}" xr6:coauthVersionLast="47" xr6:coauthVersionMax="47" xr10:uidLastSave="{4FBFE347-84F7-4325-95F9-331A34FF2C79}"/>
  <bookViews>
    <workbookView xWindow="28680" yWindow="-120" windowWidth="29040" windowHeight="15840" activeTab="2" xr2:uid="{0B93A8BF-A71C-44DB-97A4-E03BB0504934}"/>
  </bookViews>
  <sheets>
    <sheet name="rect_multi_layer_14cm_inch_rigi" sheetId="1" r:id="rId1"/>
    <sheet name="All_Layers" sheetId="2" r:id="rId2"/>
    <sheet name="Magn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J2" i="1" s="1"/>
  <c r="E2" i="1"/>
  <c r="E3" i="1"/>
  <c r="E4" i="1"/>
  <c r="E5" i="1"/>
  <c r="E6" i="1"/>
  <c r="E7" i="1"/>
  <c r="E8" i="1"/>
  <c r="E9" i="1"/>
  <c r="E10" i="1"/>
  <c r="E11" i="1"/>
  <c r="E12" i="1"/>
  <c r="E13" i="1"/>
  <c r="E23" i="1" s="1"/>
  <c r="E14" i="1"/>
  <c r="E15" i="1"/>
  <c r="E16" i="1"/>
  <c r="E17" i="1"/>
  <c r="E18" i="1"/>
  <c r="E19" i="1"/>
  <c r="E20" i="1"/>
  <c r="E21" i="1"/>
  <c r="I2" i="1" l="1"/>
</calcChain>
</file>

<file path=xl/sharedStrings.xml><?xml version="1.0" encoding="utf-8"?>
<sst xmlns="http://schemas.openxmlformats.org/spreadsheetml/2006/main" count="103" uniqueCount="32">
  <si>
    <t>dZ/cm</t>
  </si>
  <si>
    <t>rho_m (m)</t>
  </si>
  <si>
    <t>Bx_mean_T (T)</t>
  </si>
  <si>
    <t>Bx STD</t>
  </si>
  <si>
    <t>B*dl (T*m)</t>
  </si>
  <si>
    <t>Average:</t>
  </si>
  <si>
    <t>Desired B*dl (T*m)</t>
  </si>
  <si>
    <t># of magnets</t>
  </si>
  <si>
    <t># of magnets/ring</t>
  </si>
  <si>
    <t># of rings</t>
  </si>
  <si>
    <t>Z (cm)</t>
  </si>
  <si>
    <t>Density N52 (g/cm^3)</t>
  </si>
  <si>
    <r>
      <t>Fe ~64–68%,
Nd ~29–32%, B ~1–1.2%</t>
    </r>
    <r>
      <rPr>
        <sz val="11"/>
        <color theme="1"/>
        <rFont val="Aptos Narrow"/>
        <family val="2"/>
        <scheme val="minor"/>
      </rPr>
      <t xml:space="preserve">, with </t>
    </r>
    <r>
      <rPr>
        <b/>
        <sz val="11"/>
        <color theme="1"/>
        <rFont val="Aptos Narrow"/>
        <family val="2"/>
        <scheme val="minor"/>
      </rPr>
      <t>trace Al (~0.2–0.4%), Nb (~0.5–1%), Dy (~0.8–1.2%)</t>
    </r>
  </si>
  <si>
    <t>layer_name</t>
  </si>
  <si>
    <t>k</t>
  </si>
  <si>
    <t>phi_offset_deg</t>
  </si>
  <si>
    <t>N</t>
  </si>
  <si>
    <t>mode</t>
  </si>
  <si>
    <t>h_alpha_a_rad</t>
  </si>
  <si>
    <t>phi_rad</t>
  </si>
  <si>
    <t>phi_deg</t>
  </si>
  <si>
    <t>alpha_rad</t>
  </si>
  <si>
    <t>alpha_deg</t>
  </si>
  <si>
    <t>R_c_m</t>
  </si>
  <si>
    <t>center_x_m</t>
  </si>
  <si>
    <t>center_y_m</t>
  </si>
  <si>
    <t>center_z_m</t>
  </si>
  <si>
    <t>inner</t>
  </si>
  <si>
    <t>h_alpha</t>
  </si>
  <si>
    <t>outer</t>
  </si>
  <si>
    <t>Ring1</t>
  </si>
  <si>
    <t>Ring2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</si>
</sst>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%"/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42" applyNumberFormat="1" applyFont="1"/>
    <xf numFmtId="166" fontId="0" fillId="0" borderId="0" xfId="0" applyNumberFormat="1"/>
    <xf numFmtId="1" fontId="0" fillId="0" borderId="0" xfId="0" applyNumberFormat="1"/>
    <xf numFmtId="0" fontId="16" fillId="0" borderId="0" xfId="0" applyFont="1" applyAlignment="1">
      <alignment wrapText="1"/>
    </xf>
    <xf numFmtId="0" fontId="16" fillId="0" borderId="10" xfId="0" applyFont="1" applyBorder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EFF29B1-11FF-4169-AEDB-5774EC6623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rect_multi_layer_14cm_inch_rigi!$B$1</c:f>
              <c:strCache>
                <c:ptCount val="1"/>
                <c:pt idx="0">
                  <c:v>Bx_mean_T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rect_multi_layer_14cm_inch_rigi!$A$2:$A$21</c:f>
              <c:numCache>
                <c:formatCode>0.000</c:formatCode>
                <c:ptCount val="20"/>
                <c:pt idx="0">
                  <c:v>0</c:v>
                </c:pt>
                <c:pt idx="1">
                  <c:v>3.73310526315789E-3</c:v>
                </c:pt>
                <c:pt idx="2">
                  <c:v>7.4662105263157801E-3</c:v>
                </c:pt>
                <c:pt idx="3">
                  <c:v>1.1199315789473601E-2</c:v>
                </c:pt>
                <c:pt idx="4">
                  <c:v>1.4932421052631499E-2</c:v>
                </c:pt>
                <c:pt idx="5">
                  <c:v>1.86655263157894E-2</c:v>
                </c:pt>
                <c:pt idx="6">
                  <c:v>2.2398631578947299E-2</c:v>
                </c:pt>
                <c:pt idx="7">
                  <c:v>2.6131736842105201E-2</c:v>
                </c:pt>
                <c:pt idx="8">
                  <c:v>2.9864842105263099E-2</c:v>
                </c:pt>
                <c:pt idx="9">
                  <c:v>3.3597947368420998E-2</c:v>
                </c:pt>
                <c:pt idx="10">
                  <c:v>3.7331052631578897E-2</c:v>
                </c:pt>
                <c:pt idx="11">
                  <c:v>4.1064157894736802E-2</c:v>
                </c:pt>
                <c:pt idx="12">
                  <c:v>4.4797263157894701E-2</c:v>
                </c:pt>
                <c:pt idx="13">
                  <c:v>4.85303684210526E-2</c:v>
                </c:pt>
                <c:pt idx="14">
                  <c:v>5.2263473684210499E-2</c:v>
                </c:pt>
                <c:pt idx="15">
                  <c:v>5.5996578947368397E-2</c:v>
                </c:pt>
                <c:pt idx="16">
                  <c:v>5.9729684210526303E-2</c:v>
                </c:pt>
                <c:pt idx="17">
                  <c:v>6.3462789473684195E-2</c:v>
                </c:pt>
                <c:pt idx="18">
                  <c:v>6.7195894736842093E-2</c:v>
                </c:pt>
                <c:pt idx="19">
                  <c:v>7.0928999999999895E-2</c:v>
                </c:pt>
              </c:numCache>
            </c:numRef>
          </c:xVal>
          <c:yVal>
            <c:numRef>
              <c:f>rect_multi_layer_14cm_inch_rigi!$B$2:$B$21</c:f>
              <c:numCache>
                <c:formatCode>General</c:formatCode>
                <c:ptCount val="20"/>
                <c:pt idx="0">
                  <c:v>0.19613752907403662</c:v>
                </c:pt>
                <c:pt idx="1">
                  <c:v>0.19641460539697322</c:v>
                </c:pt>
                <c:pt idx="2">
                  <c:v>0.19725012536946498</c:v>
                </c:pt>
                <c:pt idx="3">
                  <c:v>0.1986570910698425</c:v>
                </c:pt>
                <c:pt idx="4">
                  <c:v>0.20065760730622836</c:v>
                </c:pt>
                <c:pt idx="5">
                  <c:v>0.20328354907978111</c:v>
                </c:pt>
                <c:pt idx="6">
                  <c:v>0.2065775263029051</c:v>
                </c:pt>
                <c:pt idx="7">
                  <c:v>0.21059417409504136</c:v>
                </c:pt>
                <c:pt idx="8">
                  <c:v>0.21540180083901733</c:v>
                </c:pt>
                <c:pt idx="9">
                  <c:v>0.22108442373042836</c:v>
                </c:pt>
                <c:pt idx="10">
                  <c:v>0.22774420642340079</c:v>
                </c:pt>
                <c:pt idx="11">
                  <c:v>0.23550427335772636</c:v>
                </c:pt>
                <c:pt idx="12">
                  <c:v>0.24451178689508743</c:v>
                </c:pt>
                <c:pt idx="13">
                  <c:v>0.25494099036723583</c:v>
                </c:pt>
                <c:pt idx="14">
                  <c:v>0.26699555022644444</c:v>
                </c:pt>
                <c:pt idx="15">
                  <c:v>0.28090878475310982</c:v>
                </c:pt>
                <c:pt idx="16">
                  <c:v>0.29693885268560827</c:v>
                </c:pt>
                <c:pt idx="17">
                  <c:v>0.31535288242646692</c:v>
                </c:pt>
                <c:pt idx="18">
                  <c:v>0.33638777598294128</c:v>
                </c:pt>
                <c:pt idx="19">
                  <c:v>0.36016356978836217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5-4491-85F9-2617F8CA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07056"/>
        <c:axId val="1280207536"/>
      </c:scatterChart>
      <c:valAx>
        <c:axId val="128020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Radius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207536"/>
        <c:crosses val="autoZero"/>
        <c:crossBetween val="midCat"/>
      </c:valAx>
      <c:valAx>
        <c:axId val="12802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Bx</a:t>
                </a:r>
                <a:r>
                  <a:rPr lang="en-US" baseline="0"/>
                  <a:t>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20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3</xdr:row>
      <xdr:rowOff>42862</xdr:rowOff>
    </xdr:from>
    <xdr:to>
      <xdr:col>14</xdr:col>
      <xdr:colOff>323849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1D535-0234-512F-C43A-9C6824BCE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28576</xdr:colOff>
      <xdr:row>0</xdr:row>
      <xdr:rowOff>0</xdr:rowOff>
    </xdr:from>
    <xdr:to>
      <xdr:col>26</xdr:col>
      <xdr:colOff>94713</xdr:colOff>
      <xdr:row>19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0E0989-FABF-8001-53AF-56658865C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6" y="0"/>
          <a:ext cx="6771737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504824</xdr:colOff>
      <xdr:row>0</xdr:row>
      <xdr:rowOff>1</xdr:rowOff>
    </xdr:from>
    <xdr:to>
      <xdr:col>14</xdr:col>
      <xdr:colOff>570962</xdr:colOff>
      <xdr:row>19</xdr:row>
      <xdr:rowOff>38101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227B12-5B7B-B035-7EE1-0F8278D44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4" y="1"/>
          <a:ext cx="6771738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</xdr:row>
      <xdr:rowOff>171450</xdr:rowOff>
    </xdr:from>
    <xdr:to>
      <xdr:col>3</xdr:col>
      <xdr:colOff>409937</xdr:colOff>
      <xdr:row>16</xdr:row>
      <xdr:rowOff>124191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18CA7-C5CE-E0F1-8992-2C15990D0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552450"/>
          <a:ext cx="2591162" cy="2619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FB60-9FF5-4BAF-9D2B-7D55A2C950E3}">
  <dimension ref="A1:J26"/>
  <sheetViews>
    <sheetView workbookViewId="0">
      <selection activeCell="A25" sqref="A25:B26"/>
    </sheetView>
  </sheetViews>
  <sheetFormatPr defaultRowHeight="15" x14ac:dyDescent="0.25"/>
  <cols>
    <col min="1" max="1" width="20" bestFit="1" customWidth="1"/>
    <col min="2" max="2" width="13.7109375" bestFit="1" customWidth="1"/>
    <col min="3" max="3" width="6.7109375" bestFit="1" customWidth="1"/>
    <col min="4" max="4" width="8.42578125" bestFit="1" customWidth="1"/>
    <col min="5" max="5" width="10.42578125" bestFit="1" customWidth="1"/>
    <col min="6" max="6" width="16.42578125" bestFit="1" customWidth="1"/>
    <col min="7" max="7" width="17.85546875" bestFit="1" customWidth="1"/>
    <col min="8" max="8" width="9" bestFit="1" customWidth="1"/>
    <col min="9" max="9" width="7" bestFit="1" customWidth="1"/>
    <col min="10" max="10" width="12.14062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8</v>
      </c>
      <c r="G1" t="s">
        <v>6</v>
      </c>
      <c r="H1" t="s">
        <v>9</v>
      </c>
      <c r="I1" t="s">
        <v>10</v>
      </c>
      <c r="J1" t="s">
        <v>7</v>
      </c>
    </row>
    <row r="2" spans="1:10" x14ac:dyDescent="0.25">
      <c r="A2" s="1">
        <v>0</v>
      </c>
      <c r="B2">
        <v>0.19613752907403662</v>
      </c>
      <c r="C2" s="2">
        <v>1.7434514973364126E-16</v>
      </c>
      <c r="D2">
        <v>2.54</v>
      </c>
      <c r="E2" s="3">
        <f>B2*$D$2/100</f>
        <v>4.9818932384805307E-3</v>
      </c>
      <c r="F2" s="4">
        <v>36</v>
      </c>
      <c r="G2" s="1">
        <v>0.2</v>
      </c>
      <c r="H2">
        <f>ROUNDUP(G2/E23,0)</f>
        <v>33</v>
      </c>
      <c r="I2">
        <f>H2*2.54</f>
        <v>83.820000000000007</v>
      </c>
      <c r="J2">
        <f>H2*F2</f>
        <v>1188</v>
      </c>
    </row>
    <row r="3" spans="1:10" x14ac:dyDescent="0.25">
      <c r="A3" s="1">
        <v>3.73310526315789E-3</v>
      </c>
      <c r="B3">
        <v>0.19641460539697322</v>
      </c>
      <c r="C3" s="2">
        <v>2.8559524389396484E-4</v>
      </c>
      <c r="E3" s="3">
        <f t="shared" ref="E3:E21" si="0">B3*$D$2/100</f>
        <v>4.9889309770831201E-3</v>
      </c>
      <c r="F3" s="3"/>
      <c r="G3" s="1"/>
    </row>
    <row r="4" spans="1:10" x14ac:dyDescent="0.25">
      <c r="A4" s="1">
        <v>7.4662105263157801E-3</v>
      </c>
      <c r="B4">
        <v>0.19725012536946498</v>
      </c>
      <c r="C4" s="2">
        <v>1.1341479259486791E-3</v>
      </c>
      <c r="E4" s="3">
        <f t="shared" si="0"/>
        <v>5.0101531843844103E-3</v>
      </c>
      <c r="F4" s="3"/>
      <c r="G4" s="1"/>
    </row>
    <row r="5" spans="1:10" x14ac:dyDescent="0.25">
      <c r="A5" s="1">
        <v>1.1199315789473601E-2</v>
      </c>
      <c r="B5">
        <v>0.1986570910698425</v>
      </c>
      <c r="C5" s="2">
        <v>2.5209581922298703E-3</v>
      </c>
      <c r="E5" s="3">
        <f t="shared" si="0"/>
        <v>5.0458901131739996E-3</v>
      </c>
      <c r="F5" s="3"/>
      <c r="G5" s="1"/>
    </row>
    <row r="6" spans="1:10" x14ac:dyDescent="0.25">
      <c r="A6" s="1">
        <v>1.4932421052631499E-2</v>
      </c>
      <c r="B6">
        <v>0.20065760730622836</v>
      </c>
      <c r="C6" s="2">
        <v>4.4048659025703431E-3</v>
      </c>
      <c r="E6" s="3">
        <f t="shared" si="0"/>
        <v>5.0967032255782004E-3</v>
      </c>
      <c r="F6" s="3"/>
      <c r="G6" s="1"/>
    </row>
    <row r="7" spans="1:10" x14ac:dyDescent="0.25">
      <c r="A7" s="1">
        <v>1.86655263157894E-2</v>
      </c>
      <c r="B7">
        <v>0.20328354907978111</v>
      </c>
      <c r="C7" s="2">
        <v>6.7282913340414698E-3</v>
      </c>
      <c r="E7" s="3">
        <f t="shared" si="0"/>
        <v>5.1634021466264403E-3</v>
      </c>
      <c r="F7" s="3"/>
      <c r="G7" s="1"/>
    </row>
    <row r="8" spans="1:10" x14ac:dyDescent="0.25">
      <c r="A8" s="1">
        <v>2.2398631578947299E-2</v>
      </c>
      <c r="B8">
        <v>0.2065775263029051</v>
      </c>
      <c r="C8" s="2">
        <v>9.4173586479226398E-3</v>
      </c>
      <c r="E8" s="3">
        <f t="shared" si="0"/>
        <v>5.2470691680937898E-3</v>
      </c>
      <c r="F8" s="3"/>
      <c r="G8" s="1"/>
    </row>
    <row r="9" spans="1:10" x14ac:dyDescent="0.25">
      <c r="A9" s="1">
        <v>2.6131736842105201E-2</v>
      </c>
      <c r="B9">
        <v>0.21059417409504136</v>
      </c>
      <c r="C9" s="2">
        <v>1.2382178142566348E-2</v>
      </c>
      <c r="E9" s="3">
        <f t="shared" si="0"/>
        <v>5.34909202201405E-3</v>
      </c>
      <c r="F9" s="3"/>
      <c r="G9" s="1"/>
    </row>
    <row r="10" spans="1:10" x14ac:dyDescent="0.25">
      <c r="A10" s="1">
        <v>2.9864842105263099E-2</v>
      </c>
      <c r="B10">
        <v>0.21540180083901733</v>
      </c>
      <c r="C10" s="2">
        <v>1.551739979836307E-2</v>
      </c>
      <c r="E10" s="3">
        <f t="shared" si="0"/>
        <v>5.4712057413110401E-3</v>
      </c>
      <c r="F10" s="3"/>
      <c r="G10" s="1"/>
    </row>
    <row r="11" spans="1:10" x14ac:dyDescent="0.25">
      <c r="A11" s="1">
        <v>3.3597947368420998E-2</v>
      </c>
      <c r="B11">
        <v>0.22108442373042836</v>
      </c>
      <c r="C11" s="2">
        <v>1.8703201656451226E-2</v>
      </c>
      <c r="E11" s="3">
        <f t="shared" si="0"/>
        <v>5.6155443627528799E-3</v>
      </c>
      <c r="F11" s="3"/>
      <c r="G11" s="1"/>
    </row>
    <row r="12" spans="1:10" x14ac:dyDescent="0.25">
      <c r="A12" s="1">
        <v>3.7331052631578897E-2</v>
      </c>
      <c r="B12">
        <v>0.22774420642340079</v>
      </c>
      <c r="C12" s="2">
        <v>2.1806964946759745E-2</v>
      </c>
      <c r="E12" s="3">
        <f t="shared" si="0"/>
        <v>5.7847028431543797E-3</v>
      </c>
      <c r="F12" s="3"/>
      <c r="G12" s="1"/>
    </row>
    <row r="13" spans="1:10" x14ac:dyDescent="0.25">
      <c r="A13" s="1">
        <v>4.1064157894736802E-2</v>
      </c>
      <c r="B13">
        <v>0.23550427335772636</v>
      </c>
      <c r="C13" s="2">
        <v>2.4686189591283207E-2</v>
      </c>
      <c r="E13" s="3">
        <f t="shared" si="0"/>
        <v>5.9818085432862501E-3</v>
      </c>
      <c r="F13" s="3"/>
      <c r="G13" s="1"/>
    </row>
    <row r="14" spans="1:10" x14ac:dyDescent="0.25">
      <c r="A14" s="1">
        <v>4.4797263157894701E-2</v>
      </c>
      <c r="B14">
        <v>0.24451178689508743</v>
      </c>
      <c r="C14" s="2">
        <v>2.7195106480185315E-2</v>
      </c>
      <c r="E14" s="3">
        <f t="shared" si="0"/>
        <v>6.2105993871352204E-3</v>
      </c>
      <c r="F14" s="3"/>
      <c r="G14" s="1"/>
    </row>
    <row r="15" spans="1:10" x14ac:dyDescent="0.25">
      <c r="A15" s="1">
        <v>4.85303684210526E-2</v>
      </c>
      <c r="B15">
        <v>0.25494099036723583</v>
      </c>
      <c r="C15" s="2">
        <v>2.9210592812182433E-2</v>
      </c>
      <c r="E15" s="3">
        <f t="shared" si="0"/>
        <v>6.4755011553277895E-3</v>
      </c>
      <c r="F15" s="3"/>
      <c r="G15" s="1"/>
    </row>
    <row r="16" spans="1:10" x14ac:dyDescent="0.25">
      <c r="A16" s="1">
        <v>5.2263473684210499E-2</v>
      </c>
      <c r="B16">
        <v>0.26699555022644444</v>
      </c>
      <c r="C16" s="2">
        <v>3.0775478343293392E-2</v>
      </c>
      <c r="E16" s="3">
        <f t="shared" si="0"/>
        <v>6.7816869757516881E-3</v>
      </c>
      <c r="F16" s="3"/>
      <c r="G16" s="1"/>
    </row>
    <row r="17" spans="1:7" x14ac:dyDescent="0.25">
      <c r="A17" s="1">
        <v>5.5996578947368397E-2</v>
      </c>
      <c r="B17">
        <v>0.28090878475310982</v>
      </c>
      <c r="C17" s="2">
        <v>3.2889402787726479E-2</v>
      </c>
      <c r="E17" s="3">
        <f t="shared" si="0"/>
        <v>7.1350831327289897E-3</v>
      </c>
      <c r="F17" s="3"/>
      <c r="G17" s="1"/>
    </row>
    <row r="18" spans="1:7" x14ac:dyDescent="0.25">
      <c r="A18" s="1">
        <v>5.9729684210526303E-2</v>
      </c>
      <c r="B18">
        <v>0.29693885268560827</v>
      </c>
      <c r="C18" s="2">
        <v>4.0738464320541026E-2</v>
      </c>
      <c r="E18" s="3">
        <f t="shared" si="0"/>
        <v>7.5422468582144499E-3</v>
      </c>
      <c r="F18" s="3"/>
      <c r="G18" s="1"/>
    </row>
    <row r="19" spans="1:7" x14ac:dyDescent="0.25">
      <c r="A19" s="1">
        <v>6.3462789473684195E-2</v>
      </c>
      <c r="B19">
        <v>0.31535288242646692</v>
      </c>
      <c r="C19" s="2">
        <v>6.8724036524721366E-2</v>
      </c>
      <c r="E19" s="3">
        <f t="shared" si="0"/>
        <v>8.0099632136322596E-3</v>
      </c>
      <c r="F19" s="3"/>
      <c r="G19" s="1"/>
    </row>
    <row r="20" spans="1:7" x14ac:dyDescent="0.25">
      <c r="A20" s="1">
        <v>6.7195894736842093E-2</v>
      </c>
      <c r="B20">
        <v>0.33638777598294128</v>
      </c>
      <c r="C20" s="2">
        <v>0.13935279940114237</v>
      </c>
      <c r="E20" s="3">
        <f t="shared" si="0"/>
        <v>8.544249509966708E-3</v>
      </c>
      <c r="F20" s="3"/>
      <c r="G20" s="1"/>
    </row>
    <row r="21" spans="1:7" x14ac:dyDescent="0.25">
      <c r="A21" s="1">
        <v>7.0928999999999895E-2</v>
      </c>
      <c r="B21">
        <v>0.36016356978836217</v>
      </c>
      <c r="C21" s="2">
        <v>0.28827691931666544</v>
      </c>
      <c r="E21" s="3">
        <f t="shared" si="0"/>
        <v>9.1481546726243992E-3</v>
      </c>
      <c r="F21" s="3"/>
      <c r="G21" s="1"/>
    </row>
    <row r="23" spans="1:7" x14ac:dyDescent="0.25">
      <c r="D23" t="s">
        <v>5</v>
      </c>
      <c r="E23" s="3">
        <f>AVERAGE(E2:E21)</f>
        <v>6.17919402356603E-3</v>
      </c>
      <c r="F23" s="3"/>
    </row>
    <row r="25" spans="1:7" x14ac:dyDescent="0.25">
      <c r="A25" t="s">
        <v>11</v>
      </c>
      <c r="B25">
        <v>7.5</v>
      </c>
    </row>
    <row r="26" spans="1:7" ht="90" x14ac:dyDescent="0.25">
      <c r="A26" s="5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1EE3-C7B2-45DF-8D9F-426F6762ADF1}">
  <dimension ref="A1:N37"/>
  <sheetViews>
    <sheetView workbookViewId="0">
      <selection activeCell="J8" sqref="J8"/>
    </sheetView>
  </sheetViews>
  <sheetFormatPr defaultRowHeight="15" x14ac:dyDescent="0.25"/>
  <cols>
    <col min="1" max="1" width="11.42578125" bestFit="1" customWidth="1"/>
    <col min="2" max="2" width="3" bestFit="1" customWidth="1"/>
    <col min="3" max="3" width="14.5703125" bestFit="1" customWidth="1"/>
    <col min="4" max="4" width="3" bestFit="1" customWidth="1"/>
    <col min="5" max="5" width="8" bestFit="1" customWidth="1"/>
    <col min="6" max="6" width="14" bestFit="1" customWidth="1"/>
    <col min="7" max="8" width="12" bestFit="1" customWidth="1"/>
    <col min="9" max="10" width="12.7109375" bestFit="1" customWidth="1"/>
    <col min="11" max="11" width="6.7109375" bestFit="1" customWidth="1"/>
    <col min="12" max="13" width="12.7109375" bestFit="1" customWidth="1"/>
    <col min="14" max="14" width="11.28515625" bestFit="1" customWidth="1"/>
  </cols>
  <sheetData>
    <row r="1" spans="1:14" x14ac:dyDescent="0.25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</row>
    <row r="2" spans="1:14" x14ac:dyDescent="0.25">
      <c r="A2" t="s">
        <v>27</v>
      </c>
      <c r="B2">
        <v>0</v>
      </c>
      <c r="C2">
        <v>0</v>
      </c>
      <c r="D2">
        <v>15</v>
      </c>
      <c r="E2" t="s">
        <v>28</v>
      </c>
      <c r="F2">
        <v>-0.39269908169872408</v>
      </c>
      <c r="G2">
        <v>0</v>
      </c>
      <c r="H2">
        <v>0</v>
      </c>
      <c r="I2">
        <v>0</v>
      </c>
      <c r="J2">
        <v>0</v>
      </c>
      <c r="K2">
        <v>8.8999999999999996E-2</v>
      </c>
      <c r="L2">
        <v>8.8999999999999996E-2</v>
      </c>
      <c r="M2">
        <v>0</v>
      </c>
      <c r="N2">
        <v>0</v>
      </c>
    </row>
    <row r="3" spans="1:14" x14ac:dyDescent="0.25">
      <c r="A3" t="s">
        <v>27</v>
      </c>
      <c r="B3">
        <v>1</v>
      </c>
      <c r="C3">
        <v>0</v>
      </c>
      <c r="D3">
        <v>15</v>
      </c>
      <c r="E3" t="s">
        <v>28</v>
      </c>
      <c r="F3">
        <v>-0.39269908169872408</v>
      </c>
      <c r="G3">
        <v>0.41887902047863912</v>
      </c>
      <c r="H3">
        <v>24</v>
      </c>
      <c r="I3">
        <v>0.54592575042314673</v>
      </c>
      <c r="J3">
        <v>31.27924142675862</v>
      </c>
      <c r="K3">
        <v>8.8999999999999996E-2</v>
      </c>
      <c r="L3">
        <v>8.130554573019147E-2</v>
      </c>
      <c r="M3">
        <v>3.6199561233746208E-2</v>
      </c>
      <c r="N3">
        <v>0</v>
      </c>
    </row>
    <row r="4" spans="1:14" x14ac:dyDescent="0.25">
      <c r="A4" t="s">
        <v>27</v>
      </c>
      <c r="B4">
        <v>2</v>
      </c>
      <c r="C4">
        <v>0</v>
      </c>
      <c r="D4">
        <v>15</v>
      </c>
      <c r="E4" t="s">
        <v>28</v>
      </c>
      <c r="F4">
        <v>-0.39269908169872408</v>
      </c>
      <c r="G4">
        <v>0.83775804095727813</v>
      </c>
      <c r="H4">
        <v>48</v>
      </c>
      <c r="I4">
        <v>1.284968246874161</v>
      </c>
      <c r="J4">
        <v>73.623257354213877</v>
      </c>
      <c r="K4">
        <v>8.8999999999999996E-2</v>
      </c>
      <c r="L4">
        <v>5.9552623965938377E-2</v>
      </c>
      <c r="M4">
        <v>6.6139889467488069E-2</v>
      </c>
      <c r="N4">
        <v>0</v>
      </c>
    </row>
    <row r="5" spans="1:14" x14ac:dyDescent="0.25">
      <c r="A5" t="s">
        <v>27</v>
      </c>
      <c r="B5">
        <v>3</v>
      </c>
      <c r="C5">
        <v>0</v>
      </c>
      <c r="D5">
        <v>15</v>
      </c>
      <c r="E5" t="s">
        <v>28</v>
      </c>
      <c r="F5">
        <v>-0.39269908169872408</v>
      </c>
      <c r="G5">
        <v>1.256637061435917</v>
      </c>
      <c r="H5">
        <v>72</v>
      </c>
      <c r="I5">
        <v>2.2824513940605269</v>
      </c>
      <c r="J5">
        <v>130.77483182341939</v>
      </c>
      <c r="K5">
        <v>8.8999999999999996E-2</v>
      </c>
      <c r="L5">
        <v>2.7502512499370319E-2</v>
      </c>
      <c r="M5">
        <v>8.4644029950268665E-2</v>
      </c>
      <c r="N5">
        <v>0</v>
      </c>
    </row>
    <row r="6" spans="1:14" x14ac:dyDescent="0.25">
      <c r="A6" t="s">
        <v>27</v>
      </c>
      <c r="B6">
        <v>4</v>
      </c>
      <c r="C6">
        <v>0</v>
      </c>
      <c r="D6">
        <v>15</v>
      </c>
      <c r="E6" t="s">
        <v>28</v>
      </c>
      <c r="F6">
        <v>-0.39269908169872408</v>
      </c>
      <c r="G6">
        <v>1.675516081914556</v>
      </c>
      <c r="H6">
        <v>96</v>
      </c>
      <c r="I6">
        <v>-2.8505064132919098</v>
      </c>
      <c r="J6">
        <v>-163.3219869566004</v>
      </c>
      <c r="K6">
        <v>8.8999999999999996E-2</v>
      </c>
      <c r="L6">
        <v>-9.3030332308211457E-3</v>
      </c>
      <c r="M6">
        <v>8.8512448687776329E-2</v>
      </c>
      <c r="N6">
        <v>0</v>
      </c>
    </row>
    <row r="7" spans="1:14" x14ac:dyDescent="0.25">
      <c r="A7" t="s">
        <v>27</v>
      </c>
      <c r="B7">
        <v>5</v>
      </c>
      <c r="C7">
        <v>0</v>
      </c>
      <c r="D7">
        <v>15</v>
      </c>
      <c r="E7" t="s">
        <v>28</v>
      </c>
      <c r="F7">
        <v>-0.39269908169872408</v>
      </c>
      <c r="G7">
        <v>2.0943951023931948</v>
      </c>
      <c r="H7">
        <v>120</v>
      </c>
      <c r="I7">
        <v>-1.7543077215992799</v>
      </c>
      <c r="J7">
        <v>-100.5144284148501</v>
      </c>
      <c r="K7">
        <v>8.8999999999999996E-2</v>
      </c>
      <c r="L7">
        <v>-4.4499999999999977E-2</v>
      </c>
      <c r="M7">
        <v>7.7076260936815036E-2</v>
      </c>
      <c r="N7">
        <v>0</v>
      </c>
    </row>
    <row r="8" spans="1:14" x14ac:dyDescent="0.25">
      <c r="A8" t="s">
        <v>27</v>
      </c>
      <c r="B8">
        <v>6</v>
      </c>
      <c r="C8">
        <v>0</v>
      </c>
      <c r="D8">
        <v>15</v>
      </c>
      <c r="E8" t="s">
        <v>28</v>
      </c>
      <c r="F8">
        <v>-0.39269908169872408</v>
      </c>
      <c r="G8">
        <v>2.513274122871834</v>
      </c>
      <c r="H8">
        <v>144</v>
      </c>
      <c r="I8">
        <v>-0.8831580408432238</v>
      </c>
      <c r="J8">
        <v>-50.601228383359107</v>
      </c>
      <c r="K8">
        <v>8.8999999999999996E-2</v>
      </c>
      <c r="L8">
        <v>-7.2002512499370314E-2</v>
      </c>
      <c r="M8">
        <v>5.2312887454030108E-2</v>
      </c>
      <c r="N8">
        <v>0</v>
      </c>
    </row>
    <row r="9" spans="1:14" x14ac:dyDescent="0.25">
      <c r="A9" t="s">
        <v>27</v>
      </c>
      <c r="B9">
        <v>7</v>
      </c>
      <c r="C9">
        <v>0</v>
      </c>
      <c r="D9">
        <v>15</v>
      </c>
      <c r="E9" t="s">
        <v>28</v>
      </c>
      <c r="F9">
        <v>-0.39269908169872408</v>
      </c>
      <c r="G9">
        <v>2.9321531433504742</v>
      </c>
      <c r="H9">
        <v>168</v>
      </c>
      <c r="I9">
        <v>-0.25915391424955031</v>
      </c>
      <c r="J9">
        <v>-14.84842553079447</v>
      </c>
      <c r="K9">
        <v>8.8999999999999996E-2</v>
      </c>
      <c r="L9">
        <v>-8.70551364653087E-2</v>
      </c>
      <c r="M9">
        <v>1.8504140482780582E-2</v>
      </c>
      <c r="N9">
        <v>0</v>
      </c>
    </row>
    <row r="10" spans="1:14" x14ac:dyDescent="0.25">
      <c r="A10" t="s">
        <v>27</v>
      </c>
      <c r="B10">
        <v>8</v>
      </c>
      <c r="C10">
        <v>0</v>
      </c>
      <c r="D10">
        <v>15</v>
      </c>
      <c r="E10" t="s">
        <v>28</v>
      </c>
      <c r="F10">
        <v>-0.39269908169872408</v>
      </c>
      <c r="G10">
        <v>3.351032163829113</v>
      </c>
      <c r="H10">
        <v>192</v>
      </c>
      <c r="I10">
        <v>0.25915391424955031</v>
      </c>
      <c r="J10">
        <v>14.84842553079447</v>
      </c>
      <c r="K10">
        <v>8.8999999999999996E-2</v>
      </c>
      <c r="L10">
        <v>-8.70551364653087E-2</v>
      </c>
      <c r="M10">
        <v>-1.8504140482780561E-2</v>
      </c>
      <c r="N10">
        <v>0</v>
      </c>
    </row>
    <row r="11" spans="1:14" x14ac:dyDescent="0.25">
      <c r="A11" t="s">
        <v>27</v>
      </c>
      <c r="B11">
        <v>9</v>
      </c>
      <c r="C11">
        <v>0</v>
      </c>
      <c r="D11">
        <v>15</v>
      </c>
      <c r="E11" t="s">
        <v>28</v>
      </c>
      <c r="F11">
        <v>-0.39269908169872408</v>
      </c>
      <c r="G11">
        <v>3.7699111843077522</v>
      </c>
      <c r="H11">
        <v>216</v>
      </c>
      <c r="I11">
        <v>0.8831580408432238</v>
      </c>
      <c r="J11">
        <v>50.601228383359107</v>
      </c>
      <c r="K11">
        <v>8.8999999999999996E-2</v>
      </c>
      <c r="L11">
        <v>-7.2002512499370327E-2</v>
      </c>
      <c r="M11">
        <v>-5.2312887454030087E-2</v>
      </c>
      <c r="N11">
        <v>0</v>
      </c>
    </row>
    <row r="12" spans="1:14" x14ac:dyDescent="0.25">
      <c r="A12" t="s">
        <v>27</v>
      </c>
      <c r="B12">
        <v>10</v>
      </c>
      <c r="C12">
        <v>0</v>
      </c>
      <c r="D12">
        <v>15</v>
      </c>
      <c r="E12" t="s">
        <v>28</v>
      </c>
      <c r="F12">
        <v>-0.39269908169872408</v>
      </c>
      <c r="G12">
        <v>4.1887902047863914</v>
      </c>
      <c r="H12">
        <v>240</v>
      </c>
      <c r="I12">
        <v>1.7543077215992791</v>
      </c>
      <c r="J12">
        <v>100.5144284148501</v>
      </c>
      <c r="K12">
        <v>8.8999999999999996E-2</v>
      </c>
      <c r="L12">
        <v>-4.450000000000004E-2</v>
      </c>
      <c r="M12">
        <v>-7.7076260936815008E-2</v>
      </c>
      <c r="N12">
        <v>0</v>
      </c>
    </row>
    <row r="13" spans="1:14" x14ac:dyDescent="0.25">
      <c r="A13" t="s">
        <v>27</v>
      </c>
      <c r="B13">
        <v>11</v>
      </c>
      <c r="C13">
        <v>0</v>
      </c>
      <c r="D13">
        <v>15</v>
      </c>
      <c r="E13" t="s">
        <v>28</v>
      </c>
      <c r="F13">
        <v>-0.39269908169872408</v>
      </c>
      <c r="G13">
        <v>4.6076692252650293</v>
      </c>
      <c r="H13">
        <v>264</v>
      </c>
      <c r="I13">
        <v>2.850506413291908</v>
      </c>
      <c r="J13">
        <v>163.32198695660031</v>
      </c>
      <c r="K13">
        <v>8.8999999999999996E-2</v>
      </c>
      <c r="L13">
        <v>-9.3030332308212272E-3</v>
      </c>
      <c r="M13">
        <v>-8.8512448687776316E-2</v>
      </c>
      <c r="N13">
        <v>0</v>
      </c>
    </row>
    <row r="14" spans="1:14" x14ac:dyDescent="0.25">
      <c r="A14" t="s">
        <v>27</v>
      </c>
      <c r="B14">
        <v>12</v>
      </c>
      <c r="C14">
        <v>0</v>
      </c>
      <c r="D14">
        <v>15</v>
      </c>
      <c r="E14" t="s">
        <v>28</v>
      </c>
      <c r="F14">
        <v>-0.39269908169872408</v>
      </c>
      <c r="G14">
        <v>5.026548245743669</v>
      </c>
      <c r="H14">
        <v>288</v>
      </c>
      <c r="I14">
        <v>-2.2824513940605282</v>
      </c>
      <c r="J14">
        <v>-130.77483182341939</v>
      </c>
      <c r="K14">
        <v>8.8999999999999996E-2</v>
      </c>
      <c r="L14">
        <v>2.7502512499370298E-2</v>
      </c>
      <c r="M14">
        <v>-8.4644029950268665E-2</v>
      </c>
      <c r="N14">
        <v>0</v>
      </c>
    </row>
    <row r="15" spans="1:14" x14ac:dyDescent="0.25">
      <c r="A15" t="s">
        <v>27</v>
      </c>
      <c r="B15">
        <v>13</v>
      </c>
      <c r="C15">
        <v>0</v>
      </c>
      <c r="D15">
        <v>15</v>
      </c>
      <c r="E15" t="s">
        <v>28</v>
      </c>
      <c r="F15">
        <v>-0.39269908169872408</v>
      </c>
      <c r="G15">
        <v>5.4454272662223087</v>
      </c>
      <c r="H15">
        <v>312</v>
      </c>
      <c r="I15">
        <v>-1.284968246874159</v>
      </c>
      <c r="J15">
        <v>-73.623257354213777</v>
      </c>
      <c r="K15">
        <v>8.8999999999999996E-2</v>
      </c>
      <c r="L15">
        <v>5.9552623965938398E-2</v>
      </c>
      <c r="M15">
        <v>-6.6139889467488069E-2</v>
      </c>
      <c r="N15">
        <v>0</v>
      </c>
    </row>
    <row r="16" spans="1:14" x14ac:dyDescent="0.25">
      <c r="A16" t="s">
        <v>27</v>
      </c>
      <c r="B16">
        <v>14</v>
      </c>
      <c r="C16">
        <v>0</v>
      </c>
      <c r="D16">
        <v>15</v>
      </c>
      <c r="E16" t="s">
        <v>28</v>
      </c>
      <c r="F16">
        <v>-0.39269908169872408</v>
      </c>
      <c r="G16">
        <v>5.8643062867009466</v>
      </c>
      <c r="H16">
        <v>336</v>
      </c>
      <c r="I16">
        <v>-0.54592575042314628</v>
      </c>
      <c r="J16">
        <v>-31.279241426758599</v>
      </c>
      <c r="K16">
        <v>8.8999999999999996E-2</v>
      </c>
      <c r="L16">
        <v>8.1305545730191484E-2</v>
      </c>
      <c r="M16">
        <v>-3.6199561233746208E-2</v>
      </c>
      <c r="N16">
        <v>0</v>
      </c>
    </row>
    <row r="17" spans="1:14" x14ac:dyDescent="0.25">
      <c r="A17" t="s">
        <v>29</v>
      </c>
      <c r="B17">
        <v>0</v>
      </c>
      <c r="C17">
        <v>0</v>
      </c>
      <c r="D17">
        <v>21</v>
      </c>
      <c r="E17" t="s">
        <v>28</v>
      </c>
      <c r="F17">
        <v>-0.39269908169872408</v>
      </c>
      <c r="G17">
        <v>0</v>
      </c>
      <c r="H17">
        <v>0</v>
      </c>
      <c r="I17">
        <v>0</v>
      </c>
      <c r="J17">
        <v>0</v>
      </c>
      <c r="K17">
        <v>0.125</v>
      </c>
      <c r="L17">
        <v>0.125</v>
      </c>
      <c r="M17">
        <v>0</v>
      </c>
      <c r="N17">
        <v>0</v>
      </c>
    </row>
    <row r="18" spans="1:14" x14ac:dyDescent="0.25">
      <c r="A18" t="s">
        <v>29</v>
      </c>
      <c r="B18">
        <v>1</v>
      </c>
      <c r="C18">
        <v>0</v>
      </c>
      <c r="D18">
        <v>21</v>
      </c>
      <c r="E18" t="s">
        <v>28</v>
      </c>
      <c r="F18">
        <v>-0.39269908169872408</v>
      </c>
      <c r="G18">
        <v>0.29919930034188508</v>
      </c>
      <c r="H18">
        <v>17.142857142857139</v>
      </c>
      <c r="I18">
        <v>0.37718333117971392</v>
      </c>
      <c r="J18">
        <v>21.611012979282801</v>
      </c>
      <c r="K18">
        <v>0.125</v>
      </c>
      <c r="L18">
        <v>0.1194466007232676</v>
      </c>
      <c r="M18">
        <v>3.6844396801363033E-2</v>
      </c>
      <c r="N18">
        <v>0</v>
      </c>
    </row>
    <row r="19" spans="1:14" x14ac:dyDescent="0.25">
      <c r="A19" t="s">
        <v>29</v>
      </c>
      <c r="B19">
        <v>2</v>
      </c>
      <c r="C19">
        <v>0</v>
      </c>
      <c r="D19">
        <v>21</v>
      </c>
      <c r="E19" t="s">
        <v>28</v>
      </c>
      <c r="F19">
        <v>-0.39269908169872408</v>
      </c>
      <c r="G19">
        <v>0.59839860068377015</v>
      </c>
      <c r="H19">
        <v>34.285714285714278</v>
      </c>
      <c r="I19">
        <v>0.83124393509751204</v>
      </c>
      <c r="J19">
        <v>47.626769226933973</v>
      </c>
      <c r="K19">
        <v>0.125</v>
      </c>
      <c r="L19">
        <v>0.1032798467894994</v>
      </c>
      <c r="M19">
        <v>7.0415007257952758E-2</v>
      </c>
      <c r="N19">
        <v>0</v>
      </c>
    </row>
    <row r="20" spans="1:14" x14ac:dyDescent="0.25">
      <c r="A20" t="s">
        <v>29</v>
      </c>
      <c r="B20">
        <v>3</v>
      </c>
      <c r="C20">
        <v>0</v>
      </c>
      <c r="D20">
        <v>21</v>
      </c>
      <c r="E20" t="s">
        <v>28</v>
      </c>
      <c r="F20">
        <v>-0.39269908169872408</v>
      </c>
      <c r="G20">
        <v>0.89759790102565518</v>
      </c>
      <c r="H20">
        <v>51.428571428571431</v>
      </c>
      <c r="I20">
        <v>1.4123425062150541</v>
      </c>
      <c r="J20">
        <v>80.921264833051808</v>
      </c>
      <c r="K20">
        <v>0.125</v>
      </c>
      <c r="L20">
        <v>7.7936225232341699E-2</v>
      </c>
      <c r="M20">
        <v>9.7728935308503725E-2</v>
      </c>
      <c r="N20">
        <v>0</v>
      </c>
    </row>
    <row r="21" spans="1:14" x14ac:dyDescent="0.25">
      <c r="A21" t="s">
        <v>29</v>
      </c>
      <c r="B21">
        <v>4</v>
      </c>
      <c r="C21">
        <v>0</v>
      </c>
      <c r="D21">
        <v>21</v>
      </c>
      <c r="E21" t="s">
        <v>28</v>
      </c>
      <c r="F21">
        <v>-0.39269908169872408</v>
      </c>
      <c r="G21">
        <v>1.1967972013675401</v>
      </c>
      <c r="H21">
        <v>68.571428571428569</v>
      </c>
      <c r="I21">
        <v>2.1264911932159341</v>
      </c>
      <c r="J21">
        <v>121.8389705430115</v>
      </c>
      <c r="K21">
        <v>0.125</v>
      </c>
      <c r="L21">
        <v>4.5667628045799373E-2</v>
      </c>
      <c r="M21">
        <v>0.1163592185805255</v>
      </c>
      <c r="N21">
        <v>0</v>
      </c>
    </row>
    <row r="22" spans="1:14" x14ac:dyDescent="0.25">
      <c r="A22" t="s">
        <v>29</v>
      </c>
      <c r="B22">
        <v>5</v>
      </c>
      <c r="C22">
        <v>0</v>
      </c>
      <c r="D22">
        <v>21</v>
      </c>
      <c r="E22" t="s">
        <v>28</v>
      </c>
      <c r="F22">
        <v>-0.39269908169872408</v>
      </c>
      <c r="G22">
        <v>1.495996501709425</v>
      </c>
      <c r="H22">
        <v>85.714285714285708</v>
      </c>
      <c r="I22">
        <v>2.9334642423571702</v>
      </c>
      <c r="J22">
        <v>168.0751204396075</v>
      </c>
      <c r="K22">
        <v>0.125</v>
      </c>
      <c r="L22">
        <v>9.3412616983030491E-3</v>
      </c>
      <c r="M22">
        <v>0.1246504746476475</v>
      </c>
      <c r="N22">
        <v>0</v>
      </c>
    </row>
    <row r="23" spans="1:14" x14ac:dyDescent="0.25">
      <c r="A23" t="s">
        <v>29</v>
      </c>
      <c r="B23">
        <v>6</v>
      </c>
      <c r="C23">
        <v>0</v>
      </c>
      <c r="D23">
        <v>21</v>
      </c>
      <c r="E23" t="s">
        <v>28</v>
      </c>
      <c r="F23">
        <v>-0.39269908169872408</v>
      </c>
      <c r="G23">
        <v>1.7951958020513099</v>
      </c>
      <c r="H23">
        <v>102.8571428571429</v>
      </c>
      <c r="I23">
        <v>-2.5224079571614921</v>
      </c>
      <c r="J23">
        <v>-144.5233301555692</v>
      </c>
      <c r="K23">
        <v>0.125</v>
      </c>
      <c r="L23">
        <v>-2.7815116744539289E-2</v>
      </c>
      <c r="M23">
        <v>0.12186598902272799</v>
      </c>
      <c r="N23">
        <v>0</v>
      </c>
    </row>
    <row r="24" spans="1:14" x14ac:dyDescent="0.25">
      <c r="A24" t="s">
        <v>29</v>
      </c>
      <c r="B24">
        <v>7</v>
      </c>
      <c r="C24">
        <v>0</v>
      </c>
      <c r="D24">
        <v>21</v>
      </c>
      <c r="E24" t="s">
        <v>28</v>
      </c>
      <c r="F24">
        <v>-0.39269908169872408</v>
      </c>
      <c r="G24">
        <v>2.0943951023931948</v>
      </c>
      <c r="H24">
        <v>120</v>
      </c>
      <c r="I24">
        <v>-1.7543077215992799</v>
      </c>
      <c r="J24">
        <v>-100.5144284148501</v>
      </c>
      <c r="K24">
        <v>0.125</v>
      </c>
      <c r="L24">
        <v>-6.2499999999999972E-2</v>
      </c>
      <c r="M24">
        <v>0.1082531754730548</v>
      </c>
      <c r="N24">
        <v>0</v>
      </c>
    </row>
    <row r="25" spans="1:14" x14ac:dyDescent="0.25">
      <c r="A25" t="s">
        <v>29</v>
      </c>
      <c r="B25">
        <v>8</v>
      </c>
      <c r="C25">
        <v>0</v>
      </c>
      <c r="D25">
        <v>21</v>
      </c>
      <c r="E25" t="s">
        <v>28</v>
      </c>
      <c r="F25">
        <v>-0.39269908169872408</v>
      </c>
      <c r="G25">
        <v>2.3935944027350811</v>
      </c>
      <c r="H25">
        <v>137.14285714285711</v>
      </c>
      <c r="I25">
        <v>-1.1043954862898959</v>
      </c>
      <c r="J25">
        <v>-63.277200277709198</v>
      </c>
      <c r="K25">
        <v>0.125</v>
      </c>
      <c r="L25">
        <v>-9.1631483978728293E-2</v>
      </c>
      <c r="M25">
        <v>8.5021592221364919E-2</v>
      </c>
      <c r="N25">
        <v>0</v>
      </c>
    </row>
    <row r="26" spans="1:14" x14ac:dyDescent="0.25">
      <c r="A26" t="s">
        <v>29</v>
      </c>
      <c r="B26">
        <v>9</v>
      </c>
      <c r="C26">
        <v>0</v>
      </c>
      <c r="D26">
        <v>21</v>
      </c>
      <c r="E26" t="s">
        <v>28</v>
      </c>
      <c r="F26">
        <v>-0.39269908169872408</v>
      </c>
      <c r="G26">
        <v>2.692793703076966</v>
      </c>
      <c r="H26">
        <v>154.28571428571431</v>
      </c>
      <c r="I26">
        <v>-0.59057339581730872</v>
      </c>
      <c r="J26">
        <v>-33.837363073040812</v>
      </c>
      <c r="K26">
        <v>0.125</v>
      </c>
      <c r="L26">
        <v>-0.11262110848780239</v>
      </c>
      <c r="M26">
        <v>5.4235467389694779E-2</v>
      </c>
      <c r="N26">
        <v>0</v>
      </c>
    </row>
    <row r="27" spans="1:14" x14ac:dyDescent="0.25">
      <c r="A27" t="s">
        <v>29</v>
      </c>
      <c r="B27">
        <v>10</v>
      </c>
      <c r="C27">
        <v>0</v>
      </c>
      <c r="D27">
        <v>21</v>
      </c>
      <c r="E27" t="s">
        <v>28</v>
      </c>
      <c r="F27">
        <v>-0.39269908169872408</v>
      </c>
      <c r="G27">
        <v>2.99199300341885</v>
      </c>
      <c r="H27">
        <v>171.42857142857139</v>
      </c>
      <c r="I27">
        <v>-0.1834492140247761</v>
      </c>
      <c r="J27">
        <v>-10.51086571861182</v>
      </c>
      <c r="K27">
        <v>0.125</v>
      </c>
      <c r="L27">
        <v>-0.12360385327814109</v>
      </c>
      <c r="M27">
        <v>1.863028327202184E-2</v>
      </c>
      <c r="N27">
        <v>0</v>
      </c>
    </row>
    <row r="28" spans="1:14" x14ac:dyDescent="0.25">
      <c r="A28" t="s">
        <v>29</v>
      </c>
      <c r="B28">
        <v>11</v>
      </c>
      <c r="C28">
        <v>0</v>
      </c>
      <c r="D28">
        <v>21</v>
      </c>
      <c r="E28" t="s">
        <v>28</v>
      </c>
      <c r="F28">
        <v>-0.39269908169872408</v>
      </c>
      <c r="G28">
        <v>3.2911923037607349</v>
      </c>
      <c r="H28">
        <v>188.57142857142861</v>
      </c>
      <c r="I28">
        <v>0.1834492140247761</v>
      </c>
      <c r="J28">
        <v>10.51086571861182</v>
      </c>
      <c r="K28">
        <v>0.125</v>
      </c>
      <c r="L28">
        <v>-0.12360385327814109</v>
      </c>
      <c r="M28">
        <v>-1.863028327202175E-2</v>
      </c>
      <c r="N28">
        <v>0</v>
      </c>
    </row>
    <row r="29" spans="1:14" x14ac:dyDescent="0.25">
      <c r="A29" t="s">
        <v>29</v>
      </c>
      <c r="B29">
        <v>12</v>
      </c>
      <c r="C29">
        <v>0</v>
      </c>
      <c r="D29">
        <v>21</v>
      </c>
      <c r="E29" t="s">
        <v>28</v>
      </c>
      <c r="F29">
        <v>-0.39269908169872408</v>
      </c>
      <c r="G29">
        <v>3.5903916041026211</v>
      </c>
      <c r="H29">
        <v>205.71428571428569</v>
      </c>
      <c r="I29">
        <v>0.59057339581730872</v>
      </c>
      <c r="J29">
        <v>33.837363073040812</v>
      </c>
      <c r="K29">
        <v>0.125</v>
      </c>
      <c r="L29">
        <v>-0.11262110848780239</v>
      </c>
      <c r="M29">
        <v>-5.4235467389694751E-2</v>
      </c>
      <c r="N29">
        <v>0</v>
      </c>
    </row>
    <row r="30" spans="1:14" x14ac:dyDescent="0.25">
      <c r="A30" t="s">
        <v>29</v>
      </c>
      <c r="B30">
        <v>13</v>
      </c>
      <c r="C30">
        <v>0</v>
      </c>
      <c r="D30">
        <v>21</v>
      </c>
      <c r="E30" t="s">
        <v>28</v>
      </c>
      <c r="F30">
        <v>-0.39269908169872408</v>
      </c>
      <c r="G30">
        <v>3.8895909044445061</v>
      </c>
      <c r="H30">
        <v>222.85714285714289</v>
      </c>
      <c r="I30">
        <v>1.1043954862898959</v>
      </c>
      <c r="J30">
        <v>63.277200277709198</v>
      </c>
      <c r="K30">
        <v>0.125</v>
      </c>
      <c r="L30">
        <v>-9.1631483978728279E-2</v>
      </c>
      <c r="M30">
        <v>-8.5021592221364933E-2</v>
      </c>
      <c r="N30">
        <v>0</v>
      </c>
    </row>
    <row r="31" spans="1:14" x14ac:dyDescent="0.25">
      <c r="A31" t="s">
        <v>29</v>
      </c>
      <c r="B31">
        <v>14</v>
      </c>
      <c r="C31">
        <v>0</v>
      </c>
      <c r="D31">
        <v>21</v>
      </c>
      <c r="E31" t="s">
        <v>28</v>
      </c>
      <c r="F31">
        <v>-0.39269908169872408</v>
      </c>
      <c r="G31">
        <v>4.1887902047863914</v>
      </c>
      <c r="H31">
        <v>240</v>
      </c>
      <c r="I31">
        <v>1.7543077215992791</v>
      </c>
      <c r="J31">
        <v>100.5144284148501</v>
      </c>
      <c r="K31">
        <v>0.125</v>
      </c>
      <c r="L31">
        <v>-6.2500000000000056E-2</v>
      </c>
      <c r="M31">
        <v>-0.1082531754730548</v>
      </c>
      <c r="N31">
        <v>0</v>
      </c>
    </row>
    <row r="32" spans="1:14" x14ac:dyDescent="0.25">
      <c r="A32" t="s">
        <v>29</v>
      </c>
      <c r="B32">
        <v>15</v>
      </c>
      <c r="C32">
        <v>0</v>
      </c>
      <c r="D32">
        <v>21</v>
      </c>
      <c r="E32" t="s">
        <v>28</v>
      </c>
      <c r="F32">
        <v>-0.39269908169872408</v>
      </c>
      <c r="G32">
        <v>4.4879895051282759</v>
      </c>
      <c r="H32">
        <v>257.14285714285711</v>
      </c>
      <c r="I32">
        <v>2.5224079571614908</v>
      </c>
      <c r="J32">
        <v>144.5233301555692</v>
      </c>
      <c r="K32">
        <v>0.125</v>
      </c>
      <c r="L32">
        <v>-2.781511674453932E-2</v>
      </c>
      <c r="M32">
        <v>-0.12186598902272799</v>
      </c>
      <c r="N32">
        <v>0</v>
      </c>
    </row>
    <row r="33" spans="1:14" x14ac:dyDescent="0.25">
      <c r="A33" t="s">
        <v>29</v>
      </c>
      <c r="B33">
        <v>16</v>
      </c>
      <c r="C33">
        <v>0</v>
      </c>
      <c r="D33">
        <v>21</v>
      </c>
      <c r="E33" t="s">
        <v>28</v>
      </c>
      <c r="F33">
        <v>-0.39269908169872408</v>
      </c>
      <c r="G33">
        <v>4.7871888054701612</v>
      </c>
      <c r="H33">
        <v>274.28571428571428</v>
      </c>
      <c r="I33">
        <v>-2.9334642423571702</v>
      </c>
      <c r="J33">
        <v>-168.0751204396075</v>
      </c>
      <c r="K33">
        <v>0.125</v>
      </c>
      <c r="L33">
        <v>9.3412616983030456E-3</v>
      </c>
      <c r="M33">
        <v>-0.1246504746476475</v>
      </c>
      <c r="N33">
        <v>0</v>
      </c>
    </row>
    <row r="34" spans="1:14" x14ac:dyDescent="0.25">
      <c r="A34" t="s">
        <v>29</v>
      </c>
      <c r="B34">
        <v>17</v>
      </c>
      <c r="C34">
        <v>0</v>
      </c>
      <c r="D34">
        <v>21</v>
      </c>
      <c r="E34" t="s">
        <v>28</v>
      </c>
      <c r="F34">
        <v>-0.39269908169872408</v>
      </c>
      <c r="G34">
        <v>5.0863881058120466</v>
      </c>
      <c r="H34">
        <v>291.4285714285715</v>
      </c>
      <c r="I34">
        <v>-2.1264911932159318</v>
      </c>
      <c r="J34">
        <v>-121.8389705430114</v>
      </c>
      <c r="K34">
        <v>0.125</v>
      </c>
      <c r="L34">
        <v>4.5667628045799422E-2</v>
      </c>
      <c r="M34">
        <v>-0.1163592185805255</v>
      </c>
      <c r="N34">
        <v>0</v>
      </c>
    </row>
    <row r="35" spans="1:14" x14ac:dyDescent="0.25">
      <c r="A35" t="s">
        <v>29</v>
      </c>
      <c r="B35">
        <v>18</v>
      </c>
      <c r="C35">
        <v>0</v>
      </c>
      <c r="D35">
        <v>21</v>
      </c>
      <c r="E35" t="s">
        <v>28</v>
      </c>
      <c r="F35">
        <v>-0.39269908169872408</v>
      </c>
      <c r="G35">
        <v>5.3855874061539311</v>
      </c>
      <c r="H35">
        <v>308.57142857142861</v>
      </c>
      <c r="I35">
        <v>-1.412342506215055</v>
      </c>
      <c r="J35">
        <v>-80.921264833051865</v>
      </c>
      <c r="K35">
        <v>0.125</v>
      </c>
      <c r="L35">
        <v>7.7936225232341672E-2</v>
      </c>
      <c r="M35">
        <v>-9.7728935308503739E-2</v>
      </c>
      <c r="N35">
        <v>0</v>
      </c>
    </row>
    <row r="36" spans="1:14" x14ac:dyDescent="0.25">
      <c r="A36" t="s">
        <v>29</v>
      </c>
      <c r="B36">
        <v>19</v>
      </c>
      <c r="C36">
        <v>0</v>
      </c>
      <c r="D36">
        <v>21</v>
      </c>
      <c r="E36" t="s">
        <v>28</v>
      </c>
      <c r="F36">
        <v>-0.39269908169872408</v>
      </c>
      <c r="G36">
        <v>5.6847867064958164</v>
      </c>
      <c r="H36">
        <v>325.71428571428572</v>
      </c>
      <c r="I36">
        <v>-0.83124393509751293</v>
      </c>
      <c r="J36">
        <v>-47.626769226934009</v>
      </c>
      <c r="K36">
        <v>0.125</v>
      </c>
      <c r="L36">
        <v>0.10327984678949929</v>
      </c>
      <c r="M36">
        <v>-7.0415007257952841E-2</v>
      </c>
      <c r="N36">
        <v>0</v>
      </c>
    </row>
    <row r="37" spans="1:14" x14ac:dyDescent="0.25">
      <c r="A37" t="s">
        <v>29</v>
      </c>
      <c r="B37">
        <v>20</v>
      </c>
      <c r="C37">
        <v>0</v>
      </c>
      <c r="D37">
        <v>21</v>
      </c>
      <c r="E37" t="s">
        <v>28</v>
      </c>
      <c r="F37">
        <v>-0.39269908169872408</v>
      </c>
      <c r="G37">
        <v>5.9839860068377009</v>
      </c>
      <c r="H37">
        <v>342.85714285714278</v>
      </c>
      <c r="I37">
        <v>-0.37718333117971348</v>
      </c>
      <c r="J37">
        <v>-21.61101297928278</v>
      </c>
      <c r="K37">
        <v>0.125</v>
      </c>
      <c r="L37">
        <v>0.1194466007232676</v>
      </c>
      <c r="M37">
        <v>-3.6844396801363088E-2</v>
      </c>
      <c r="N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C540-1A38-442D-950F-14C8C6D8EE0A}">
  <dimension ref="A23:B26"/>
  <sheetViews>
    <sheetView tabSelected="1" workbookViewId="0">
      <selection activeCell="A3" sqref="A3"/>
    </sheetView>
  </sheetViews>
  <sheetFormatPr defaultRowHeight="15" x14ac:dyDescent="0.25"/>
  <cols>
    <col min="1" max="1" width="20" bestFit="1" customWidth="1"/>
    <col min="2" max="2" width="4" bestFit="1" customWidth="1"/>
  </cols>
  <sheetData>
    <row r="23" spans="1:2" x14ac:dyDescent="0.25">
      <c r="A23" t="s">
        <v>30</v>
      </c>
      <c r="B23">
        <v>15</v>
      </c>
    </row>
    <row r="24" spans="1:2" x14ac:dyDescent="0.25">
      <c r="A24" t="s">
        <v>31</v>
      </c>
      <c r="B24">
        <v>21</v>
      </c>
    </row>
    <row r="25" spans="1:2" x14ac:dyDescent="0.25">
      <c r="A25" t="s">
        <v>11</v>
      </c>
      <c r="B25">
        <v>7.5</v>
      </c>
    </row>
    <row r="26" spans="1:2" ht="90" x14ac:dyDescent="0.25">
      <c r="A26" s="5" t="s">
        <v>12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4d7ee1f-4fb3-4f06-9037-2b5b522042ab}" enabled="0" method="" siteId="{b4d7ee1f-4fb3-4f06-9037-2b5b522042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rect_multi_layer_14cm_inch_rigi</vt:lpstr>
      <vt:lpstr>All_Layers</vt:lpstr>
      <vt:lpstr>Magnets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kdehmelt</dc:creator>
  <cp:lastModifiedBy>Klaus Dehmelt</cp:lastModifiedBy>
  <dcterms:created xsi:type="dcterms:W3CDTF">2025-09-25T01:28:04Z</dcterms:created>
  <dcterms:modified xsi:type="dcterms:W3CDTF">2025-09-28T01:11:49Z</dcterms:modified>
</cp:coreProperties>
</file>