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516" yWindow="132" windowWidth="23256" windowHeight="9336" tabRatio="740" activeTab="3"/>
  </bookViews>
  <sheets>
    <sheet name="基本家装" sheetId="3" r:id="rId1"/>
    <sheet name="主材 衣柜 门" sheetId="10" r:id="rId2"/>
    <sheet name="家具家电" sheetId="11" r:id="rId3"/>
    <sheet name="问题点" sheetId="7" r:id="rId4"/>
    <sheet name="户型1" sheetId="12" r:id="rId5"/>
    <sheet name="户型2" sheetId="13" r:id="rId6"/>
  </sheets>
  <definedNames>
    <definedName name="_xlnm.Print_Area" localSheetId="1">'主材 衣柜 门'!$A$1:$G$21</definedName>
    <definedName name="_xlnm.Print_Area" localSheetId="0">基本家装!$A$1:$K$70</definedName>
    <definedName name="_xlnm.Print_Area" localSheetId="2">家具家电!$A$1:$G$24</definedName>
    <definedName name="_xlnm.Print_Titles" localSheetId="1">'主材 衣柜 门'!$1:$2</definedName>
    <definedName name="_xlnm.Print_Titles" localSheetId="0">基本家装!$1:$2</definedName>
    <definedName name="_xlnm.Print_Titles" localSheetId="2">家具家电!$1:$2</definedName>
  </definedNames>
  <calcPr calcId="145621"/>
</workbook>
</file>

<file path=xl/calcChain.xml><?xml version="1.0" encoding="utf-8"?>
<calcChain xmlns="http://schemas.openxmlformats.org/spreadsheetml/2006/main">
  <c r="F28" i="10" l="1"/>
  <c r="F27" i="10"/>
  <c r="F26" i="10"/>
  <c r="F25" i="10"/>
  <c r="F24" i="10"/>
  <c r="F23" i="10"/>
  <c r="F20" i="11"/>
  <c r="F21" i="11"/>
  <c r="F22" i="11"/>
  <c r="F5" i="11"/>
  <c r="F6" i="11"/>
  <c r="F7" i="11"/>
  <c r="F8" i="11"/>
  <c r="F9" i="11"/>
  <c r="F10" i="11"/>
  <c r="F11" i="11"/>
  <c r="F12" i="11"/>
  <c r="F13" i="11"/>
  <c r="F14" i="11"/>
  <c r="F15" i="11"/>
  <c r="F4" i="11"/>
  <c r="F20" i="10"/>
  <c r="F19" i="10"/>
  <c r="F29" i="10" l="1"/>
  <c r="F18" i="10" l="1"/>
  <c r="J37" i="3"/>
  <c r="J30" i="3"/>
  <c r="J23" i="3"/>
  <c r="J36" i="3"/>
  <c r="J29" i="3"/>
  <c r="J22" i="3"/>
  <c r="J14" i="3"/>
  <c r="J8" i="3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4" i="10"/>
  <c r="F16" i="11" l="1"/>
  <c r="F24" i="11" s="1"/>
  <c r="F23" i="11"/>
  <c r="F21" i="10"/>
  <c r="F30" i="10" s="1"/>
  <c r="J53" i="3" l="1"/>
  <c r="J35" i="3" l="1"/>
  <c r="J34" i="3"/>
  <c r="J33" i="3"/>
  <c r="J32" i="3"/>
  <c r="J4" i="3"/>
  <c r="J5" i="3"/>
  <c r="J6" i="3"/>
  <c r="J7" i="3"/>
  <c r="J10" i="3"/>
  <c r="J11" i="3"/>
  <c r="J12" i="3"/>
  <c r="J13" i="3"/>
  <c r="J18" i="3"/>
  <c r="J19" i="3"/>
  <c r="J20" i="3"/>
  <c r="J21" i="3"/>
  <c r="J25" i="3"/>
  <c r="J26" i="3"/>
  <c r="J27" i="3"/>
  <c r="J28" i="3"/>
  <c r="J40" i="3"/>
  <c r="J41" i="3"/>
  <c r="J44" i="3"/>
  <c r="J42" i="3"/>
  <c r="J43" i="3"/>
  <c r="J39" i="3"/>
  <c r="J47" i="3"/>
  <c r="J48" i="3"/>
  <c r="J51" i="3"/>
  <c r="J49" i="3"/>
  <c r="J50" i="3"/>
  <c r="J46" i="3"/>
  <c r="J54" i="3"/>
  <c r="J55" i="3"/>
  <c r="J58" i="3"/>
  <c r="J56" i="3"/>
  <c r="J57" i="3"/>
  <c r="J60" i="3"/>
  <c r="J61" i="3"/>
  <c r="J62" i="3"/>
  <c r="J64" i="3"/>
  <c r="J65" i="3"/>
  <c r="J66" i="3"/>
  <c r="J67" i="3"/>
  <c r="J68" i="3"/>
  <c r="J69" i="3"/>
  <c r="J70" i="3" l="1"/>
  <c r="J75" i="3" s="1"/>
</calcChain>
</file>

<file path=xl/sharedStrings.xml><?xml version="1.0" encoding="utf-8"?>
<sst xmlns="http://schemas.openxmlformats.org/spreadsheetml/2006/main" count="352" uniqueCount="150">
  <si>
    <t>序号</t>
  </si>
  <si>
    <t>工程项目名称</t>
  </si>
  <si>
    <t>单位</t>
  </si>
  <si>
    <t>工程量</t>
  </si>
  <si>
    <t>主材</t>
  </si>
  <si>
    <t>辅材</t>
  </si>
  <si>
    <t>机械</t>
  </si>
  <si>
    <t>人工</t>
  </si>
  <si>
    <t>损耗</t>
  </si>
  <si>
    <t>客户价</t>
  </si>
  <si>
    <t>备注</t>
  </si>
  <si>
    <t>门厅工程</t>
  </si>
  <si>
    <t>平方米</t>
  </si>
  <si>
    <t>拉法基水泥或地维水泥砂浆及人工.</t>
  </si>
  <si>
    <t>·鞋柜</t>
  </si>
  <si>
    <t>项</t>
  </si>
  <si>
    <t>客厅、餐厅、过道工程</t>
  </si>
  <si>
    <t>“金牛”2.0PP--R管</t>
  </si>
  <si>
    <t>主卧室工程</t>
  </si>
  <si>
    <t>主卫生间工程</t>
  </si>
  <si>
    <t>根</t>
  </si>
  <si>
    <t>水泥砂浆或小红砖包管柱</t>
  </si>
  <si>
    <t>套</t>
  </si>
  <si>
    <t>防水石膏板,人工 木龙骨</t>
  </si>
  <si>
    <t>次卫生间工程</t>
  </si>
  <si>
    <t>厨房工程</t>
  </si>
  <si>
    <t>水泥砂浆混合"劳亚尔"沙浆防水涂料刷三遍</t>
  </si>
  <si>
    <t>推拉门</t>
  </si>
  <si>
    <t>水电工程(水部分)</t>
  </si>
  <si>
    <t>间</t>
  </si>
  <si>
    <t>日丰管.不含气嘴，如超出12米另计费用。</t>
  </si>
  <si>
    <t>水电工程(强\弱电部分)</t>
  </si>
  <si>
    <t>空调厨房卫生间4mm,插座2.5mm,灯线1.5mm,鸽牌,泰山等品牌.</t>
  </si>
  <si>
    <t>秋叶原电话线,安普网线</t>
  </si>
  <si>
    <t>清工费（含穿PVC管铺设，开关及插座面板、灯具的安装人工费）</t>
  </si>
  <si>
    <t>包括所有管线槽。（分体空调、换气扇孔洞另计65元/个--甲供，剪力墙*2）</t>
  </si>
  <si>
    <t>水泥砂浆修补</t>
  </si>
  <si>
    <t>得亿PVC(16#.20#)线管、三通、弯头、专用胶，（包含普通型线盒底盒）</t>
  </si>
  <si>
    <t>一</t>
  </si>
  <si>
    <t>基装价格</t>
  </si>
  <si>
    <t>元</t>
  </si>
  <si>
    <t>张</t>
  </si>
  <si>
    <t>2000</t>
  </si>
  <si>
    <t>1000</t>
  </si>
  <si>
    <t>蒙娜丽莎 金牌</t>
  </si>
  <si>
    <t>升达 柏高等</t>
  </si>
  <si>
    <t>个</t>
  </si>
  <si>
    <t>总价</t>
  </si>
  <si>
    <t>北卧室</t>
  </si>
  <si>
    <t>南卧室</t>
  </si>
  <si>
    <t>·防水处理 ???</t>
  </si>
  <si>
    <t>1500</t>
  </si>
  <si>
    <t>3000</t>
  </si>
  <si>
    <t>林氏木业</t>
  </si>
  <si>
    <t>主次卧，儿童房不用</t>
  </si>
  <si>
    <t>成品衣柜 （主卧不用）</t>
  </si>
  <si>
    <t>阳台</t>
  </si>
  <si>
    <t>金牌卫浴  现场制作</t>
  </si>
  <si>
    <t>布衣沙发</t>
  </si>
  <si>
    <t>家具</t>
  </si>
  <si>
    <t>家电</t>
  </si>
  <si>
    <t>问题点</t>
  </si>
  <si>
    <t>1、宽带口 确认好</t>
  </si>
  <si>
    <t>主材价格</t>
  </si>
  <si>
    <t>开关不要带USB的（充电慢）要功能单一的实用</t>
  </si>
  <si>
    <t>2，集成灶线面蒸锅的功能，你可以先问问大哥家的好用么？</t>
  </si>
  <si>
    <t xml:space="preserve">      感觉是个鸡肋的功能不适用</t>
  </si>
  <si>
    <t xml:space="preserve">      你要买就买，不过如此</t>
  </si>
  <si>
    <t>重点</t>
  </si>
  <si>
    <t>装修时的个人安全，</t>
  </si>
  <si>
    <t>装修后的使用安全</t>
  </si>
  <si>
    <t>质量安全一定要过关</t>
  </si>
  <si>
    <t>窗帘盒</t>
  </si>
  <si>
    <t>1000 预估</t>
  </si>
  <si>
    <t xml:space="preserve">  </t>
  </si>
  <si>
    <t>满刮腻子三遍，打磨平整</t>
  </si>
  <si>
    <t>宏漆底漆刷或滚一遍，乳胶漆二遍。</t>
  </si>
  <si>
    <t>水泥及人工.</t>
  </si>
  <si>
    <t>水泥砂浆混合"劳亚尔"沙浆防水涂料刷一遍,局部开槽处二遍(找平另计)。卫生间满刷。</t>
  </si>
  <si>
    <t>合计</t>
  </si>
  <si>
    <t>门</t>
  </si>
  <si>
    <t>衣柜</t>
  </si>
  <si>
    <t>卫生间水管铺设PPR</t>
  </si>
  <si>
    <t>厨房水管铺设</t>
  </si>
  <si>
    <t>厨房煤气管及配件</t>
  </si>
  <si>
    <t>包上、下水管道（隔音处理）</t>
  </si>
  <si>
    <t>墙砖450*300</t>
  </si>
  <si>
    <t>墙面防水处理</t>
  </si>
  <si>
    <t>地砖300*300</t>
  </si>
  <si>
    <t>地面防漏处理</t>
  </si>
  <si>
    <t>吊顶防水石膏板</t>
  </si>
  <si>
    <t>包上、下水管道(隔音处理)</t>
  </si>
  <si>
    <t>地面找平</t>
  </si>
  <si>
    <t>墙面乳胶漆</t>
  </si>
  <si>
    <t>墙面腻子</t>
  </si>
  <si>
    <t>顶面乳胶漆</t>
  </si>
  <si>
    <t>顶面腻子</t>
  </si>
  <si>
    <t>地面铺地砖</t>
  </si>
  <si>
    <t>地板  200/每平  45平米 卧室</t>
  </si>
  <si>
    <t>瓷砖  80/每平   170平米</t>
  </si>
  <si>
    <t>乳胶漆  360平米</t>
  </si>
  <si>
    <t>橱柜</t>
  </si>
  <si>
    <t>半包</t>
  </si>
  <si>
    <t>门怎么安装</t>
  </si>
  <si>
    <t>卫生间设备怎么安装</t>
  </si>
  <si>
    <t xml:space="preserve">门坎石 </t>
  </si>
  <si>
    <t>集成灶</t>
  </si>
  <si>
    <t>公牛</t>
  </si>
  <si>
    <t>灯具</t>
  </si>
  <si>
    <t>开关面板</t>
  </si>
  <si>
    <t>马桶</t>
  </si>
  <si>
    <t>浴缸</t>
  </si>
  <si>
    <t>洗面柜+洗面盆+五金</t>
  </si>
  <si>
    <t>餐桌+椅子（6把）</t>
  </si>
  <si>
    <t>沙发</t>
  </si>
  <si>
    <t>茶几</t>
  </si>
  <si>
    <t>电视柜</t>
  </si>
  <si>
    <t>窗帘</t>
  </si>
  <si>
    <t>儿童床+垫</t>
  </si>
  <si>
    <t>儿童衣柜</t>
  </si>
  <si>
    <t>儿童书桌 + 椅子</t>
  </si>
  <si>
    <t>冰箱</t>
  </si>
  <si>
    <t>洗衣机</t>
  </si>
  <si>
    <t>电视</t>
  </si>
  <si>
    <t>空调</t>
  </si>
  <si>
    <t>热水器</t>
  </si>
  <si>
    <t>林氏木业（主次卧室）</t>
  </si>
  <si>
    <t>强电</t>
  </si>
  <si>
    <t>弱电</t>
  </si>
  <si>
    <t>电路人工费</t>
  </si>
  <si>
    <t>石工开槽费</t>
  </si>
  <si>
    <t>门洞修补</t>
  </si>
  <si>
    <t>得亿PVC线管</t>
  </si>
  <si>
    <t>暂时</t>
  </si>
  <si>
    <t>衣柜 次卧</t>
  </si>
  <si>
    <t>床头柜  主次卧</t>
  </si>
  <si>
    <t>床+垫  主次卧</t>
  </si>
  <si>
    <t>电脑书桌 + 椅子</t>
  </si>
  <si>
    <t>灯具安装</t>
  </si>
  <si>
    <t>马桶安装</t>
  </si>
  <si>
    <t>淋浴五金</t>
  </si>
  <si>
    <t>9个灯具（欧普照明）+镜前灯</t>
  </si>
  <si>
    <t>地漏，开关，角阀  安装</t>
  </si>
  <si>
    <t>1.8米</t>
  </si>
  <si>
    <t>3米</t>
  </si>
  <si>
    <t>3.6米</t>
  </si>
  <si>
    <t>分批次给钱</t>
  </si>
  <si>
    <t>主材 衣柜 门</t>
  </si>
  <si>
    <t>家具家电</t>
  </si>
  <si>
    <t>基本家装预算表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</si>
</sst>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"/>
  </numFmts>
  <fonts count="22"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sz val="7.5"/>
      <name val="宋体"/>
      <charset val="134"/>
    </font>
    <font>
      <b/>
      <sz val="10"/>
      <name val="Arial"/>
      <family val="2"/>
    </font>
    <font>
      <sz val="7.5"/>
      <name val="Arial"/>
      <family val="2"/>
    </font>
    <font>
      <sz val="7.5"/>
      <color indexed="16"/>
      <name val="Arial"/>
      <family val="2"/>
    </font>
    <font>
      <b/>
      <sz val="7.5"/>
      <color indexed="8"/>
      <name val="Arial"/>
      <family val="2"/>
    </font>
    <font>
      <b/>
      <sz val="16"/>
      <name val="宋体"/>
      <charset val="134"/>
    </font>
    <font>
      <sz val="9"/>
      <color indexed="8"/>
      <name val="宋体"/>
      <charset val="134"/>
    </font>
    <font>
      <sz val="9"/>
      <color indexed="16"/>
      <name val="宋体"/>
      <charset val="134"/>
    </font>
    <font>
      <b/>
      <sz val="10"/>
      <color indexed="12"/>
      <name val="宋体"/>
      <charset val="134"/>
    </font>
    <font>
      <sz val="10"/>
      <color indexed="12"/>
      <name val="宋体"/>
      <charset val="134"/>
    </font>
    <font>
      <sz val="10"/>
      <color indexed="16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b/>
      <sz val="9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10"/>
      <color indexed="16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65" fontId="15" fillId="2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16" fillId="3" borderId="1" xfId="0" applyNumberFormat="1" applyFont="1" applyFill="1" applyBorder="1" applyAlignment="1">
      <alignment horizontal="center" vertical="center" wrapText="1"/>
    </xf>
    <xf numFmtId="165" fontId="17" fillId="2" borderId="1" xfId="0" applyNumberFormat="1" applyFont="1" applyFill="1" applyBorder="1" applyAlignment="1">
      <alignment horizontal="center" vertical="center" wrapText="1"/>
    </xf>
    <xf numFmtId="165" fontId="18" fillId="2" borderId="1" xfId="0" applyNumberFormat="1" applyFont="1" applyFill="1" applyBorder="1" applyAlignment="1">
      <alignment horizontal="center" vertical="center" wrapText="1"/>
    </xf>
    <xf numFmtId="165" fontId="18" fillId="4" borderId="1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left" vertical="center" wrapText="1"/>
    </xf>
    <xf numFmtId="1" fontId="16" fillId="3" borderId="1" xfId="0" applyNumberFormat="1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4" borderId="1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18" fillId="7" borderId="1" xfId="0" applyNumberFormat="1" applyFont="1" applyFill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wrapText="1"/>
    </xf>
    <xf numFmtId="1" fontId="18" fillId="9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" fontId="18" fillId="10" borderId="1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left" vertical="center" wrapText="1"/>
    </xf>
    <xf numFmtId="165" fontId="11" fillId="9" borderId="1" xfId="0" applyNumberFormat="1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left" vertical="center" wrapText="1"/>
    </xf>
    <xf numFmtId="0" fontId="6" fillId="10" borderId="0" xfId="0" applyFont="1" applyFill="1" applyAlignment="1">
      <alignment horizontal="center" vertical="center" wrapText="1"/>
    </xf>
    <xf numFmtId="1" fontId="5" fillId="10" borderId="0" xfId="0" applyNumberFormat="1" applyFont="1" applyFill="1" applyAlignment="1">
      <alignment horizontal="center" vertical="center" wrapText="1"/>
    </xf>
    <xf numFmtId="165" fontId="5" fillId="10" borderId="0" xfId="0" applyNumberFormat="1" applyFont="1" applyFill="1" applyAlignment="1">
      <alignment horizontal="center" vertical="center" wrapText="1"/>
    </xf>
    <xf numFmtId="0" fontId="19" fillId="0" borderId="1" xfId="0" applyFont="1" applyFill="1" applyBorder="1" applyAlignment="1" applyProtection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4D0C8"/>
      <rgbColor rgb="00000000"/>
      <rgbColor rgb="00D4D0C8"/>
      <rgbColor rgb="00000000"/>
      <rgbColor rgb="00FFFFFF"/>
      <rgbColor rgb="00000000"/>
      <rgbColor rgb="00FFFFFF"/>
      <rgbColor rgb="00000000"/>
      <rgbColor rgb="00D4D0C8"/>
      <rgbColor rgb="00000000"/>
      <rgbColor rgb="00D4D0C8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22860</xdr:rowOff>
    </xdr:from>
    <xdr:to>
      <xdr:col>9</xdr:col>
      <xdr:colOff>588686</xdr:colOff>
      <xdr:row>45</xdr:row>
      <xdr:rowOff>15240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54" t="2500" r="17562" b="2841"/>
        <a:stretch/>
      </xdr:blipFill>
      <xdr:spPr>
        <a:xfrm>
          <a:off x="0" y="1363980"/>
          <a:ext cx="6075086" cy="6195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121920</xdr:rowOff>
    </xdr:from>
    <xdr:to>
      <xdr:col>9</xdr:col>
      <xdr:colOff>570765</xdr:colOff>
      <xdr:row>47</xdr:row>
      <xdr:rowOff>99060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1" t="15291" r="13341" b="29391"/>
        <a:stretch/>
      </xdr:blipFill>
      <xdr:spPr>
        <a:xfrm>
          <a:off x="0" y="121920"/>
          <a:ext cx="6057165" cy="7856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115" workbookViewId="0">
      <pane ySplit="2" topLeftCell="A3" activePane="bottomLeft" state="frozen"/>
      <selection pane="bottomLeft" activeCell="G6" sqref="G6"/>
    </sheetView>
  </sheetViews>
  <sheetFormatPr defaultColWidth="9.109375" defaultRowHeight="19.95" customHeight="1"/>
  <cols>
    <col min="1" max="1" width="4.44140625" style="6" customWidth="1"/>
    <col min="2" max="2" width="17.5546875" style="7" customWidth="1"/>
    <col min="3" max="3" width="6.33203125" style="6" customWidth="1"/>
    <col min="4" max="4" width="5.77734375" style="8" customWidth="1"/>
    <col min="5" max="5" width="6" style="28" customWidth="1"/>
    <col min="6" max="6" width="5.6640625" style="36" customWidth="1"/>
    <col min="7" max="7" width="5.33203125" style="36" customWidth="1"/>
    <col min="8" max="8" width="6.21875" style="36" customWidth="1"/>
    <col min="9" max="9" width="5.109375" style="36" customWidth="1"/>
    <col min="10" max="10" width="6.5546875" style="50" bestFit="1" customWidth="1"/>
    <col min="11" max="11" width="46" style="7" customWidth="1"/>
    <col min="12" max="12" width="12.6640625" style="6" bestFit="1" customWidth="1"/>
    <col min="13" max="13" width="11.44140625" style="6" bestFit="1" customWidth="1"/>
    <col min="14" max="16384" width="9.109375" style="6"/>
  </cols>
  <sheetData>
    <row r="1" spans="1:11" s="1" customFormat="1" ht="19.95" customHeight="1">
      <c r="A1" s="54" t="s">
        <v>149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s="2" customFormat="1" ht="19.95" customHeight="1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46" t="s">
        <v>9</v>
      </c>
      <c r="K2" s="9" t="s">
        <v>10</v>
      </c>
    </row>
    <row r="3" spans="1:11" ht="19.95" customHeight="1">
      <c r="A3" s="55" t="s">
        <v>11</v>
      </c>
      <c r="B3" s="55"/>
      <c r="C3" s="11"/>
      <c r="D3" s="12"/>
      <c r="E3" s="24"/>
      <c r="F3" s="33"/>
      <c r="G3" s="33"/>
      <c r="H3" s="33"/>
      <c r="I3" s="33"/>
      <c r="J3" s="47"/>
      <c r="K3" s="14"/>
    </row>
    <row r="4" spans="1:11" s="4" customFormat="1" ht="19.95" customHeight="1">
      <c r="A4" s="13">
        <v>1</v>
      </c>
      <c r="B4" s="14" t="s">
        <v>96</v>
      </c>
      <c r="C4" s="11" t="s">
        <v>12</v>
      </c>
      <c r="D4" s="13">
        <v>4</v>
      </c>
      <c r="E4" s="24">
        <v>8</v>
      </c>
      <c r="F4" s="33">
        <v>0.80500000000000005</v>
      </c>
      <c r="G4" s="33">
        <v>0</v>
      </c>
      <c r="H4" s="33">
        <v>8.5</v>
      </c>
      <c r="I4" s="33">
        <v>0.2</v>
      </c>
      <c r="J4" s="48">
        <f t="shared" ref="J4:J8" si="0">D4*(E4+F4+G4+H4+I4)</f>
        <v>70.02</v>
      </c>
      <c r="K4" s="69" t="s">
        <v>75</v>
      </c>
    </row>
    <row r="5" spans="1:11" s="3" customFormat="1" ht="19.95" customHeight="1">
      <c r="A5" s="13">
        <v>2</v>
      </c>
      <c r="B5" s="14" t="s">
        <v>95</v>
      </c>
      <c r="C5" s="11" t="s">
        <v>12</v>
      </c>
      <c r="D5" s="13">
        <v>4</v>
      </c>
      <c r="E5" s="24">
        <v>0</v>
      </c>
      <c r="F5" s="33">
        <v>1</v>
      </c>
      <c r="G5" s="33">
        <v>0</v>
      </c>
      <c r="H5" s="33">
        <v>6.5</v>
      </c>
      <c r="I5" s="33">
        <v>0.2</v>
      </c>
      <c r="J5" s="48">
        <f t="shared" si="0"/>
        <v>30.8</v>
      </c>
      <c r="K5" s="70" t="s">
        <v>76</v>
      </c>
    </row>
    <row r="6" spans="1:11" ht="19.95" customHeight="1">
      <c r="A6" s="13">
        <v>3</v>
      </c>
      <c r="B6" s="14" t="s">
        <v>94</v>
      </c>
      <c r="C6" s="11" t="s">
        <v>12</v>
      </c>
      <c r="D6" s="13">
        <v>5</v>
      </c>
      <c r="E6" s="24">
        <v>8</v>
      </c>
      <c r="F6" s="33">
        <v>0.80500000000000005</v>
      </c>
      <c r="G6" s="33">
        <v>0</v>
      </c>
      <c r="H6" s="33">
        <v>8.5</v>
      </c>
      <c r="I6" s="33">
        <v>0.2</v>
      </c>
      <c r="J6" s="48">
        <f t="shared" si="0"/>
        <v>87.524999999999991</v>
      </c>
      <c r="K6" s="69" t="s">
        <v>75</v>
      </c>
    </row>
    <row r="7" spans="1:11" s="3" customFormat="1" ht="19.95" customHeight="1">
      <c r="A7" s="13">
        <v>4</v>
      </c>
      <c r="B7" s="14" t="s">
        <v>93</v>
      </c>
      <c r="C7" s="11" t="s">
        <v>12</v>
      </c>
      <c r="D7" s="13">
        <v>5</v>
      </c>
      <c r="E7" s="24">
        <v>0</v>
      </c>
      <c r="F7" s="33">
        <v>1</v>
      </c>
      <c r="G7" s="33">
        <v>0</v>
      </c>
      <c r="H7" s="33">
        <v>6.5</v>
      </c>
      <c r="I7" s="33">
        <v>0.2</v>
      </c>
      <c r="J7" s="48">
        <f t="shared" si="0"/>
        <v>38.5</v>
      </c>
      <c r="K7" s="70" t="s">
        <v>76</v>
      </c>
    </row>
    <row r="8" spans="1:11" ht="19.95" customHeight="1">
      <c r="A8" s="13">
        <v>5</v>
      </c>
      <c r="B8" s="22" t="s">
        <v>97</v>
      </c>
      <c r="C8" s="21" t="s">
        <v>12</v>
      </c>
      <c r="D8" s="20">
        <v>4</v>
      </c>
      <c r="E8" s="25">
        <v>0</v>
      </c>
      <c r="F8" s="34">
        <v>25</v>
      </c>
      <c r="G8" s="34">
        <v>0</v>
      </c>
      <c r="H8" s="34">
        <v>48</v>
      </c>
      <c r="I8" s="34">
        <v>0</v>
      </c>
      <c r="J8" s="51">
        <f t="shared" si="0"/>
        <v>292</v>
      </c>
      <c r="K8" s="69" t="s">
        <v>13</v>
      </c>
    </row>
    <row r="9" spans="1:11" ht="19.95" customHeight="1">
      <c r="A9" s="55" t="s">
        <v>16</v>
      </c>
      <c r="B9" s="55"/>
      <c r="C9" s="11"/>
      <c r="D9" s="12"/>
      <c r="E9" s="24"/>
      <c r="F9" s="33"/>
      <c r="G9" s="33"/>
      <c r="H9" s="33"/>
      <c r="I9" s="33"/>
      <c r="J9" s="47"/>
      <c r="K9" s="14"/>
    </row>
    <row r="10" spans="1:11" s="4" customFormat="1" ht="19.95" customHeight="1">
      <c r="A10" s="13">
        <v>1</v>
      </c>
      <c r="B10" s="14" t="s">
        <v>96</v>
      </c>
      <c r="C10" s="11" t="s">
        <v>12</v>
      </c>
      <c r="D10" s="13">
        <v>50</v>
      </c>
      <c r="E10" s="24">
        <v>8</v>
      </c>
      <c r="F10" s="33">
        <v>0.80500000000000005</v>
      </c>
      <c r="G10" s="33">
        <v>0</v>
      </c>
      <c r="H10" s="33">
        <v>8.5</v>
      </c>
      <c r="I10" s="33">
        <v>0.2</v>
      </c>
      <c r="J10" s="48">
        <f t="shared" ref="J10:J14" si="1">D10*(E10+F10+G10+H10+I10)</f>
        <v>875.25</v>
      </c>
      <c r="K10" s="69" t="s">
        <v>75</v>
      </c>
    </row>
    <row r="11" spans="1:11" s="3" customFormat="1" ht="19.95" customHeight="1">
      <c r="A11" s="13">
        <v>2</v>
      </c>
      <c r="B11" s="14" t="s">
        <v>95</v>
      </c>
      <c r="C11" s="11" t="s">
        <v>12</v>
      </c>
      <c r="D11" s="13">
        <v>50</v>
      </c>
      <c r="E11" s="24">
        <v>0</v>
      </c>
      <c r="F11" s="33">
        <v>1</v>
      </c>
      <c r="G11" s="33">
        <v>0</v>
      </c>
      <c r="H11" s="33">
        <v>6.5</v>
      </c>
      <c r="I11" s="33">
        <v>0.2</v>
      </c>
      <c r="J11" s="48">
        <f t="shared" si="1"/>
        <v>385</v>
      </c>
      <c r="K11" s="70" t="s">
        <v>76</v>
      </c>
    </row>
    <row r="12" spans="1:11" ht="19.95" customHeight="1">
      <c r="A12" s="13">
        <v>3</v>
      </c>
      <c r="B12" s="14" t="s">
        <v>94</v>
      </c>
      <c r="C12" s="11" t="s">
        <v>12</v>
      </c>
      <c r="D12" s="13">
        <v>70</v>
      </c>
      <c r="E12" s="24">
        <v>8</v>
      </c>
      <c r="F12" s="33">
        <v>0.80500000000000005</v>
      </c>
      <c r="G12" s="33">
        <v>0</v>
      </c>
      <c r="H12" s="33">
        <v>8.5</v>
      </c>
      <c r="I12" s="33">
        <v>0.2</v>
      </c>
      <c r="J12" s="48">
        <f t="shared" si="1"/>
        <v>1225.3499999999999</v>
      </c>
      <c r="K12" s="69" t="s">
        <v>75</v>
      </c>
    </row>
    <row r="13" spans="1:11" s="3" customFormat="1" ht="19.95" customHeight="1">
      <c r="A13" s="13">
        <v>4</v>
      </c>
      <c r="B13" s="14" t="s">
        <v>93</v>
      </c>
      <c r="C13" s="11" t="s">
        <v>12</v>
      </c>
      <c r="D13" s="12">
        <v>120</v>
      </c>
      <c r="E13" s="24">
        <v>0</v>
      </c>
      <c r="F13" s="33">
        <v>0.5</v>
      </c>
      <c r="G13" s="33">
        <v>0</v>
      </c>
      <c r="H13" s="33">
        <v>6.5</v>
      </c>
      <c r="I13" s="33">
        <v>0</v>
      </c>
      <c r="J13" s="48">
        <f t="shared" si="1"/>
        <v>840</v>
      </c>
      <c r="K13" s="70" t="s">
        <v>76</v>
      </c>
    </row>
    <row r="14" spans="1:11" ht="19.95" customHeight="1">
      <c r="A14" s="13">
        <v>5</v>
      </c>
      <c r="B14" s="22" t="s">
        <v>97</v>
      </c>
      <c r="C14" s="21" t="s">
        <v>12</v>
      </c>
      <c r="D14" s="20">
        <v>70</v>
      </c>
      <c r="E14" s="25">
        <v>0</v>
      </c>
      <c r="F14" s="34">
        <v>25</v>
      </c>
      <c r="G14" s="34">
        <v>0</v>
      </c>
      <c r="H14" s="34">
        <v>48</v>
      </c>
      <c r="I14" s="34">
        <v>0</v>
      </c>
      <c r="J14" s="51">
        <f t="shared" si="1"/>
        <v>5110</v>
      </c>
      <c r="K14" s="69" t="s">
        <v>13</v>
      </c>
    </row>
    <row r="15" spans="1:11" ht="19.95" customHeight="1">
      <c r="A15" s="55" t="s">
        <v>56</v>
      </c>
      <c r="B15" s="55"/>
      <c r="C15" s="11"/>
      <c r="D15" s="12"/>
      <c r="E15" s="24"/>
      <c r="F15" s="33"/>
      <c r="G15" s="33"/>
      <c r="H15" s="33"/>
      <c r="I15" s="33"/>
      <c r="J15" s="24"/>
      <c r="K15" s="14"/>
    </row>
    <row r="16" spans="1:11" ht="19.95" customHeight="1">
      <c r="A16" s="11">
        <v>1</v>
      </c>
      <c r="B16" s="14" t="s">
        <v>50</v>
      </c>
      <c r="C16" s="11" t="s">
        <v>12</v>
      </c>
      <c r="D16" s="12"/>
      <c r="E16" s="24"/>
      <c r="F16" s="33"/>
      <c r="G16" s="33"/>
      <c r="H16" s="35"/>
      <c r="I16" s="33"/>
      <c r="J16" s="48">
        <v>1000</v>
      </c>
      <c r="K16" s="14" t="s">
        <v>73</v>
      </c>
    </row>
    <row r="17" spans="1:11" ht="19.95" customHeight="1">
      <c r="A17" s="55" t="s">
        <v>18</v>
      </c>
      <c r="B17" s="55"/>
      <c r="C17" s="11"/>
      <c r="D17" s="12"/>
      <c r="E17" s="24"/>
      <c r="F17" s="33"/>
      <c r="G17" s="33"/>
      <c r="H17" s="33"/>
      <c r="I17" s="33"/>
      <c r="J17" s="24"/>
      <c r="K17" s="14"/>
    </row>
    <row r="18" spans="1:11" ht="19.95" customHeight="1">
      <c r="A18" s="13">
        <v>1</v>
      </c>
      <c r="B18" s="14" t="s">
        <v>96</v>
      </c>
      <c r="C18" s="11" t="s">
        <v>12</v>
      </c>
      <c r="D18" s="13">
        <v>20.329999999999998</v>
      </c>
      <c r="E18" s="24">
        <v>8</v>
      </c>
      <c r="F18" s="33">
        <v>0.80500000000000005</v>
      </c>
      <c r="G18" s="33">
        <v>0</v>
      </c>
      <c r="H18" s="33">
        <v>8.5</v>
      </c>
      <c r="I18" s="33">
        <v>0.2</v>
      </c>
      <c r="J18" s="48">
        <f t="shared" ref="J18:J22" si="2">D18*(E18+F18+G18+H18+I18)</f>
        <v>355.87664999999993</v>
      </c>
      <c r="K18" s="14" t="s">
        <v>75</v>
      </c>
    </row>
    <row r="19" spans="1:11" s="3" customFormat="1" ht="19.95" customHeight="1">
      <c r="A19" s="13">
        <v>2</v>
      </c>
      <c r="B19" s="14" t="s">
        <v>95</v>
      </c>
      <c r="C19" s="11" t="s">
        <v>12</v>
      </c>
      <c r="D19" s="13">
        <v>20.329999999999998</v>
      </c>
      <c r="E19" s="24">
        <v>0</v>
      </c>
      <c r="F19" s="33">
        <v>1</v>
      </c>
      <c r="G19" s="33">
        <v>0</v>
      </c>
      <c r="H19" s="33">
        <v>6.5</v>
      </c>
      <c r="I19" s="33">
        <v>0.2</v>
      </c>
      <c r="J19" s="48">
        <f t="shared" si="2"/>
        <v>156.541</v>
      </c>
      <c r="K19" s="14" t="s">
        <v>76</v>
      </c>
    </row>
    <row r="20" spans="1:11" ht="19.95" customHeight="1">
      <c r="A20" s="13">
        <v>3</v>
      </c>
      <c r="B20" s="14" t="s">
        <v>94</v>
      </c>
      <c r="C20" s="11" t="s">
        <v>12</v>
      </c>
      <c r="D20" s="12">
        <v>50</v>
      </c>
      <c r="E20" s="24">
        <v>8</v>
      </c>
      <c r="F20" s="33">
        <v>0.80500000000000005</v>
      </c>
      <c r="G20" s="33">
        <v>0</v>
      </c>
      <c r="H20" s="33">
        <v>8.5</v>
      </c>
      <c r="I20" s="33">
        <v>0.2</v>
      </c>
      <c r="J20" s="48">
        <f t="shared" si="2"/>
        <v>875.25</v>
      </c>
      <c r="K20" s="14" t="s">
        <v>75</v>
      </c>
    </row>
    <row r="21" spans="1:11" s="3" customFormat="1" ht="19.95" customHeight="1">
      <c r="A21" s="13">
        <v>4</v>
      </c>
      <c r="B21" s="14" t="s">
        <v>93</v>
      </c>
      <c r="C21" s="11" t="s">
        <v>12</v>
      </c>
      <c r="D21" s="12">
        <v>50</v>
      </c>
      <c r="E21" s="24">
        <v>0</v>
      </c>
      <c r="F21" s="33">
        <v>0.5</v>
      </c>
      <c r="G21" s="33">
        <v>0</v>
      </c>
      <c r="H21" s="33">
        <v>6.5</v>
      </c>
      <c r="I21" s="33">
        <v>0</v>
      </c>
      <c r="J21" s="48">
        <f t="shared" si="2"/>
        <v>350</v>
      </c>
      <c r="K21" s="14" t="s">
        <v>76</v>
      </c>
    </row>
    <row r="22" spans="1:11" ht="19.95" customHeight="1">
      <c r="A22" s="13">
        <v>5</v>
      </c>
      <c r="B22" s="14" t="s">
        <v>92</v>
      </c>
      <c r="C22" s="11" t="s">
        <v>12</v>
      </c>
      <c r="D22" s="13">
        <v>20.329999999999998</v>
      </c>
      <c r="E22" s="24">
        <v>0</v>
      </c>
      <c r="F22" s="33">
        <v>30</v>
      </c>
      <c r="G22" s="33">
        <v>0</v>
      </c>
      <c r="H22" s="33">
        <v>12</v>
      </c>
      <c r="I22" s="33">
        <v>0</v>
      </c>
      <c r="J22" s="48">
        <f t="shared" si="2"/>
        <v>853.8599999999999</v>
      </c>
      <c r="K22" s="14" t="s">
        <v>13</v>
      </c>
    </row>
    <row r="23" spans="1:11" ht="19.95" customHeight="1">
      <c r="A23" s="13">
        <v>6</v>
      </c>
      <c r="B23" s="14" t="s">
        <v>72</v>
      </c>
      <c r="C23" s="11" t="s">
        <v>46</v>
      </c>
      <c r="D23" s="13">
        <v>1</v>
      </c>
      <c r="E23" s="24">
        <v>300</v>
      </c>
      <c r="F23" s="33">
        <v>0</v>
      </c>
      <c r="G23" s="33">
        <v>0</v>
      </c>
      <c r="H23" s="33">
        <v>0</v>
      </c>
      <c r="I23" s="33">
        <v>0</v>
      </c>
      <c r="J23" s="48">
        <f t="shared" ref="J23" si="3">D23*(E23+F23+G23+H23+I23)</f>
        <v>300</v>
      </c>
      <c r="K23" s="14"/>
    </row>
    <row r="24" spans="1:11" ht="19.95" customHeight="1">
      <c r="A24" s="58" t="s">
        <v>49</v>
      </c>
      <c r="B24" s="59"/>
      <c r="C24" s="11"/>
      <c r="D24" s="12"/>
      <c r="E24" s="24"/>
      <c r="F24" s="33"/>
      <c r="G24" s="33"/>
      <c r="H24" s="33"/>
      <c r="I24" s="33"/>
      <c r="J24" s="24"/>
      <c r="K24" s="14"/>
    </row>
    <row r="25" spans="1:11" ht="19.95" customHeight="1">
      <c r="A25" s="13">
        <v>1</v>
      </c>
      <c r="B25" s="14" t="s">
        <v>96</v>
      </c>
      <c r="C25" s="11" t="s">
        <v>12</v>
      </c>
      <c r="D25" s="15">
        <v>15</v>
      </c>
      <c r="E25" s="24">
        <v>8</v>
      </c>
      <c r="F25" s="33">
        <v>0.80500000000000005</v>
      </c>
      <c r="G25" s="33">
        <v>0</v>
      </c>
      <c r="H25" s="33">
        <v>8.5</v>
      </c>
      <c r="I25" s="33">
        <v>0.2</v>
      </c>
      <c r="J25" s="48">
        <f t="shared" ref="J25:J30" si="4">D25*(E25+F25+G25+H25+I25)</f>
        <v>262.57499999999999</v>
      </c>
      <c r="K25" s="14" t="s">
        <v>75</v>
      </c>
    </row>
    <row r="26" spans="1:11" s="3" customFormat="1" ht="19.95" customHeight="1">
      <c r="A26" s="13">
        <v>2</v>
      </c>
      <c r="B26" s="14" t="s">
        <v>95</v>
      </c>
      <c r="C26" s="11" t="s">
        <v>12</v>
      </c>
      <c r="D26" s="15">
        <v>15</v>
      </c>
      <c r="E26" s="24">
        <v>0</v>
      </c>
      <c r="F26" s="33">
        <v>1</v>
      </c>
      <c r="G26" s="33">
        <v>0</v>
      </c>
      <c r="H26" s="33">
        <v>6.5</v>
      </c>
      <c r="I26" s="33">
        <v>0.2</v>
      </c>
      <c r="J26" s="48">
        <f t="shared" si="4"/>
        <v>115.5</v>
      </c>
      <c r="K26" s="14" t="s">
        <v>76</v>
      </c>
    </row>
    <row r="27" spans="1:11" ht="19.95" customHeight="1">
      <c r="A27" s="13">
        <v>3</v>
      </c>
      <c r="B27" s="14" t="s">
        <v>94</v>
      </c>
      <c r="C27" s="11" t="s">
        <v>12</v>
      </c>
      <c r="D27" s="12">
        <v>45</v>
      </c>
      <c r="E27" s="24">
        <v>8</v>
      </c>
      <c r="F27" s="33">
        <v>0.80500000000000005</v>
      </c>
      <c r="G27" s="33">
        <v>0</v>
      </c>
      <c r="H27" s="33">
        <v>8.5</v>
      </c>
      <c r="I27" s="33">
        <v>0.2</v>
      </c>
      <c r="J27" s="48">
        <f t="shared" si="4"/>
        <v>787.72499999999991</v>
      </c>
      <c r="K27" s="14" t="s">
        <v>75</v>
      </c>
    </row>
    <row r="28" spans="1:11" s="3" customFormat="1" ht="19.95" customHeight="1">
      <c r="A28" s="13">
        <v>4</v>
      </c>
      <c r="B28" s="14" t="s">
        <v>93</v>
      </c>
      <c r="C28" s="11" t="s">
        <v>12</v>
      </c>
      <c r="D28" s="12">
        <v>45</v>
      </c>
      <c r="E28" s="24">
        <v>0</v>
      </c>
      <c r="F28" s="33">
        <v>0.5</v>
      </c>
      <c r="G28" s="33">
        <v>0</v>
      </c>
      <c r="H28" s="33">
        <v>6.5</v>
      </c>
      <c r="I28" s="33">
        <v>0</v>
      </c>
      <c r="J28" s="48">
        <f t="shared" si="4"/>
        <v>315</v>
      </c>
      <c r="K28" s="14" t="s">
        <v>76</v>
      </c>
    </row>
    <row r="29" spans="1:11" ht="19.95" customHeight="1">
      <c r="A29" s="13">
        <v>5</v>
      </c>
      <c r="B29" s="14" t="s">
        <v>92</v>
      </c>
      <c r="C29" s="11" t="s">
        <v>12</v>
      </c>
      <c r="D29" s="15">
        <v>11</v>
      </c>
      <c r="E29" s="24">
        <v>0</v>
      </c>
      <c r="F29" s="33">
        <v>30</v>
      </c>
      <c r="G29" s="33">
        <v>0</v>
      </c>
      <c r="H29" s="33">
        <v>12</v>
      </c>
      <c r="I29" s="33">
        <v>0</v>
      </c>
      <c r="J29" s="48">
        <f t="shared" si="4"/>
        <v>462</v>
      </c>
      <c r="K29" s="14" t="s">
        <v>13</v>
      </c>
    </row>
    <row r="30" spans="1:11" ht="19.95" customHeight="1">
      <c r="A30" s="13">
        <v>6</v>
      </c>
      <c r="B30" s="14" t="s">
        <v>72</v>
      </c>
      <c r="C30" s="11" t="s">
        <v>46</v>
      </c>
      <c r="D30" s="13">
        <v>1</v>
      </c>
      <c r="E30" s="24">
        <v>300</v>
      </c>
      <c r="F30" s="33">
        <v>0</v>
      </c>
      <c r="G30" s="33">
        <v>0</v>
      </c>
      <c r="H30" s="33">
        <v>0</v>
      </c>
      <c r="I30" s="33">
        <v>0</v>
      </c>
      <c r="J30" s="48">
        <f t="shared" si="4"/>
        <v>300</v>
      </c>
      <c r="K30" s="14"/>
    </row>
    <row r="31" spans="1:11" ht="19.95" customHeight="1">
      <c r="A31" s="58" t="s">
        <v>48</v>
      </c>
      <c r="B31" s="59"/>
      <c r="C31" s="11"/>
      <c r="D31" s="12"/>
      <c r="E31" s="24"/>
      <c r="F31" s="33"/>
      <c r="G31" s="33"/>
      <c r="H31" s="33"/>
      <c r="I31" s="33"/>
      <c r="J31" s="24"/>
      <c r="K31" s="14"/>
    </row>
    <row r="32" spans="1:11" ht="19.95" customHeight="1">
      <c r="A32" s="13">
        <v>1</v>
      </c>
      <c r="B32" s="14" t="s">
        <v>96</v>
      </c>
      <c r="C32" s="11" t="s">
        <v>12</v>
      </c>
      <c r="D32" s="15">
        <v>11</v>
      </c>
      <c r="E32" s="24">
        <v>8</v>
      </c>
      <c r="F32" s="33">
        <v>0.80500000000000005</v>
      </c>
      <c r="G32" s="33">
        <v>0</v>
      </c>
      <c r="H32" s="33">
        <v>8.5</v>
      </c>
      <c r="I32" s="33">
        <v>0.2</v>
      </c>
      <c r="J32" s="48">
        <f t="shared" ref="J32:J37" si="5">D32*(E32+F32+G32+H32+I32)</f>
        <v>192.55499999999998</v>
      </c>
      <c r="K32" s="14" t="s">
        <v>75</v>
      </c>
    </row>
    <row r="33" spans="1:11" s="3" customFormat="1" ht="19.95" customHeight="1">
      <c r="A33" s="13">
        <v>2</v>
      </c>
      <c r="B33" s="14" t="s">
        <v>95</v>
      </c>
      <c r="C33" s="11" t="s">
        <v>12</v>
      </c>
      <c r="D33" s="15">
        <v>11</v>
      </c>
      <c r="E33" s="24">
        <v>0</v>
      </c>
      <c r="F33" s="33">
        <v>1</v>
      </c>
      <c r="G33" s="33">
        <v>0</v>
      </c>
      <c r="H33" s="33">
        <v>6.5</v>
      </c>
      <c r="I33" s="33">
        <v>0.2</v>
      </c>
      <c r="J33" s="48">
        <f t="shared" si="5"/>
        <v>84.7</v>
      </c>
      <c r="K33" s="14" t="s">
        <v>76</v>
      </c>
    </row>
    <row r="34" spans="1:11" ht="19.95" customHeight="1">
      <c r="A34" s="13">
        <v>3</v>
      </c>
      <c r="B34" s="14" t="s">
        <v>94</v>
      </c>
      <c r="C34" s="11" t="s">
        <v>12</v>
      </c>
      <c r="D34" s="12">
        <v>35</v>
      </c>
      <c r="E34" s="24">
        <v>8</v>
      </c>
      <c r="F34" s="33">
        <v>0.80500000000000005</v>
      </c>
      <c r="G34" s="33">
        <v>0</v>
      </c>
      <c r="H34" s="33">
        <v>8.5</v>
      </c>
      <c r="I34" s="33">
        <v>0.2</v>
      </c>
      <c r="J34" s="48">
        <f t="shared" si="5"/>
        <v>612.67499999999995</v>
      </c>
      <c r="K34" s="14" t="s">
        <v>75</v>
      </c>
    </row>
    <row r="35" spans="1:11" s="3" customFormat="1" ht="19.95" customHeight="1">
      <c r="A35" s="13">
        <v>4</v>
      </c>
      <c r="B35" s="14" t="s">
        <v>93</v>
      </c>
      <c r="C35" s="11" t="s">
        <v>12</v>
      </c>
      <c r="D35" s="12">
        <v>35</v>
      </c>
      <c r="E35" s="24">
        <v>0</v>
      </c>
      <c r="F35" s="33">
        <v>0.5</v>
      </c>
      <c r="G35" s="33">
        <v>0</v>
      </c>
      <c r="H35" s="33">
        <v>6.5</v>
      </c>
      <c r="I35" s="33">
        <v>0</v>
      </c>
      <c r="J35" s="48">
        <f t="shared" si="5"/>
        <v>245</v>
      </c>
      <c r="K35" s="14" t="s">
        <v>76</v>
      </c>
    </row>
    <row r="36" spans="1:11" ht="19.95" customHeight="1">
      <c r="A36" s="13">
        <v>5</v>
      </c>
      <c r="B36" s="14" t="s">
        <v>92</v>
      </c>
      <c r="C36" s="11" t="s">
        <v>12</v>
      </c>
      <c r="D36" s="15">
        <v>11</v>
      </c>
      <c r="E36" s="24">
        <v>0</v>
      </c>
      <c r="F36" s="33">
        <v>30</v>
      </c>
      <c r="G36" s="33">
        <v>0</v>
      </c>
      <c r="H36" s="33">
        <v>12</v>
      </c>
      <c r="I36" s="33">
        <v>0</v>
      </c>
      <c r="J36" s="48">
        <f t="shared" si="5"/>
        <v>462</v>
      </c>
      <c r="K36" s="14" t="s">
        <v>13</v>
      </c>
    </row>
    <row r="37" spans="1:11" ht="19.95" customHeight="1">
      <c r="A37" s="13">
        <v>6</v>
      </c>
      <c r="B37" s="14" t="s">
        <v>72</v>
      </c>
      <c r="C37" s="11" t="s">
        <v>46</v>
      </c>
      <c r="D37" s="13">
        <v>1</v>
      </c>
      <c r="E37" s="24">
        <v>300</v>
      </c>
      <c r="F37" s="33">
        <v>0</v>
      </c>
      <c r="G37" s="33">
        <v>0</v>
      </c>
      <c r="H37" s="33">
        <v>0</v>
      </c>
      <c r="I37" s="33">
        <v>0</v>
      </c>
      <c r="J37" s="48">
        <f t="shared" si="5"/>
        <v>300</v>
      </c>
      <c r="K37" s="14"/>
    </row>
    <row r="38" spans="1:11" ht="19.95" customHeight="1">
      <c r="A38" s="55" t="s">
        <v>19</v>
      </c>
      <c r="B38" s="55"/>
      <c r="C38" s="11"/>
      <c r="D38" s="12"/>
      <c r="E38" s="24"/>
      <c r="F38" s="33"/>
      <c r="G38" s="33"/>
      <c r="H38" s="33"/>
      <c r="I38" s="33"/>
      <c r="J38" s="24"/>
      <c r="K38" s="14"/>
    </row>
    <row r="39" spans="1:11" s="3" customFormat="1" ht="19.95" customHeight="1">
      <c r="A39" s="11">
        <v>1</v>
      </c>
      <c r="B39" s="14" t="s">
        <v>90</v>
      </c>
      <c r="C39" s="11" t="s">
        <v>12</v>
      </c>
      <c r="D39" s="12">
        <v>5.4</v>
      </c>
      <c r="E39" s="24">
        <v>50</v>
      </c>
      <c r="F39" s="33">
        <v>50</v>
      </c>
      <c r="G39" s="33">
        <v>0</v>
      </c>
      <c r="H39" s="33">
        <v>80</v>
      </c>
      <c r="I39" s="33">
        <v>0.2</v>
      </c>
      <c r="J39" s="48">
        <f>D39*(E39+F39+G39+H39+I39)</f>
        <v>973.08</v>
      </c>
      <c r="K39" s="14" t="s">
        <v>23</v>
      </c>
    </row>
    <row r="40" spans="1:11" ht="19.95" customHeight="1">
      <c r="A40" s="11">
        <v>2</v>
      </c>
      <c r="B40" s="14" t="s">
        <v>89</v>
      </c>
      <c r="C40" s="11" t="s">
        <v>12</v>
      </c>
      <c r="D40" s="12">
        <v>5.4</v>
      </c>
      <c r="E40" s="24">
        <v>15</v>
      </c>
      <c r="F40" s="33">
        <v>30</v>
      </c>
      <c r="G40" s="33">
        <v>0</v>
      </c>
      <c r="H40" s="33">
        <v>5</v>
      </c>
      <c r="I40" s="33">
        <v>0</v>
      </c>
      <c r="J40" s="48">
        <f t="shared" ref="J40:J44" si="6">D40*(E40+F40+G40+H40+I40)</f>
        <v>270</v>
      </c>
      <c r="K40" s="14" t="s">
        <v>26</v>
      </c>
    </row>
    <row r="41" spans="1:11" ht="19.95" customHeight="1">
      <c r="A41" s="11">
        <v>3</v>
      </c>
      <c r="B41" s="14" t="s">
        <v>88</v>
      </c>
      <c r="C41" s="11" t="s">
        <v>12</v>
      </c>
      <c r="D41" s="12">
        <v>5.4</v>
      </c>
      <c r="E41" s="24">
        <v>0</v>
      </c>
      <c r="F41" s="33">
        <v>25</v>
      </c>
      <c r="G41" s="33">
        <v>1</v>
      </c>
      <c r="H41" s="33">
        <v>35</v>
      </c>
      <c r="I41" s="33">
        <v>0</v>
      </c>
      <c r="J41" s="48">
        <f t="shared" si="6"/>
        <v>329.40000000000003</v>
      </c>
      <c r="K41" s="14" t="s">
        <v>77</v>
      </c>
    </row>
    <row r="42" spans="1:11" ht="19.95" customHeight="1">
      <c r="A42" s="11">
        <v>4</v>
      </c>
      <c r="B42" s="14" t="s">
        <v>87</v>
      </c>
      <c r="C42" s="11" t="s">
        <v>12</v>
      </c>
      <c r="D42" s="12">
        <v>25</v>
      </c>
      <c r="E42" s="24">
        <v>15</v>
      </c>
      <c r="F42" s="33">
        <v>25</v>
      </c>
      <c r="G42" s="33">
        <v>0</v>
      </c>
      <c r="H42" s="33">
        <v>25</v>
      </c>
      <c r="I42" s="33">
        <v>0</v>
      </c>
      <c r="J42" s="48">
        <f>D42*(E42+F42+G42+H42+I42)</f>
        <v>1625</v>
      </c>
      <c r="K42" s="14" t="s">
        <v>78</v>
      </c>
    </row>
    <row r="43" spans="1:11" ht="19.95" customHeight="1">
      <c r="A43" s="11">
        <v>5</v>
      </c>
      <c r="B43" s="14" t="s">
        <v>86</v>
      </c>
      <c r="C43" s="11" t="s">
        <v>12</v>
      </c>
      <c r="D43" s="12">
        <v>25</v>
      </c>
      <c r="E43" s="24">
        <v>0</v>
      </c>
      <c r="F43" s="33">
        <v>25</v>
      </c>
      <c r="G43" s="33">
        <v>1</v>
      </c>
      <c r="H43" s="33">
        <v>35</v>
      </c>
      <c r="I43" s="33">
        <v>0</v>
      </c>
      <c r="J43" s="48">
        <f>D43*(E43+F43+G43+H43+I43)</f>
        <v>1525</v>
      </c>
      <c r="K43" s="14" t="s">
        <v>77</v>
      </c>
    </row>
    <row r="44" spans="1:11" ht="19.95" customHeight="1">
      <c r="A44" s="11">
        <v>6</v>
      </c>
      <c r="B44" s="14" t="s">
        <v>91</v>
      </c>
      <c r="C44" s="11" t="s">
        <v>20</v>
      </c>
      <c r="D44" s="12">
        <v>1</v>
      </c>
      <c r="E44" s="24">
        <v>70</v>
      </c>
      <c r="F44" s="33">
        <v>15</v>
      </c>
      <c r="G44" s="33">
        <v>2</v>
      </c>
      <c r="H44" s="33">
        <v>45</v>
      </c>
      <c r="I44" s="33">
        <v>3</v>
      </c>
      <c r="J44" s="48">
        <f t="shared" si="6"/>
        <v>135</v>
      </c>
      <c r="K44" s="14" t="s">
        <v>21</v>
      </c>
    </row>
    <row r="45" spans="1:11" ht="19.95" customHeight="1">
      <c r="A45" s="55" t="s">
        <v>24</v>
      </c>
      <c r="B45" s="55"/>
      <c r="C45" s="11"/>
      <c r="D45" s="12"/>
      <c r="E45" s="24"/>
      <c r="F45" s="33"/>
      <c r="G45" s="33"/>
      <c r="H45" s="33"/>
      <c r="I45" s="33"/>
      <c r="J45" s="24"/>
      <c r="K45" s="14"/>
    </row>
    <row r="46" spans="1:11" s="3" customFormat="1" ht="19.95" customHeight="1">
      <c r="A46" s="11">
        <v>1</v>
      </c>
      <c r="B46" s="14" t="s">
        <v>90</v>
      </c>
      <c r="C46" s="11" t="s">
        <v>12</v>
      </c>
      <c r="D46" s="12">
        <v>6.4</v>
      </c>
      <c r="E46" s="24">
        <v>50</v>
      </c>
      <c r="F46" s="33">
        <v>50</v>
      </c>
      <c r="G46" s="33">
        <v>0</v>
      </c>
      <c r="H46" s="33">
        <v>80</v>
      </c>
      <c r="I46" s="33">
        <v>0.2</v>
      </c>
      <c r="J46" s="48">
        <f>D46*(E46+F46+G46+H46+I46)</f>
        <v>1153.28</v>
      </c>
      <c r="K46" s="14" t="s">
        <v>23</v>
      </c>
    </row>
    <row r="47" spans="1:11" ht="19.95" customHeight="1">
      <c r="A47" s="11">
        <v>2</v>
      </c>
      <c r="B47" s="14" t="s">
        <v>89</v>
      </c>
      <c r="C47" s="11" t="s">
        <v>12</v>
      </c>
      <c r="D47" s="12">
        <v>6.4</v>
      </c>
      <c r="E47" s="24">
        <v>15</v>
      </c>
      <c r="F47" s="33">
        <v>30</v>
      </c>
      <c r="G47" s="33">
        <v>0</v>
      </c>
      <c r="H47" s="33">
        <v>5</v>
      </c>
      <c r="I47" s="33">
        <v>0</v>
      </c>
      <c r="J47" s="48">
        <f t="shared" ref="J47:J49" si="7">D47*(E47+F47+G47+H47+I47)</f>
        <v>320</v>
      </c>
      <c r="K47" s="14" t="s">
        <v>26</v>
      </c>
    </row>
    <row r="48" spans="1:11" ht="19.95" customHeight="1">
      <c r="A48" s="11">
        <v>3</v>
      </c>
      <c r="B48" s="14" t="s">
        <v>88</v>
      </c>
      <c r="C48" s="11" t="s">
        <v>12</v>
      </c>
      <c r="D48" s="12">
        <v>6.4</v>
      </c>
      <c r="E48" s="24">
        <v>0</v>
      </c>
      <c r="F48" s="33">
        <v>25</v>
      </c>
      <c r="G48" s="33">
        <v>1</v>
      </c>
      <c r="H48" s="33">
        <v>35</v>
      </c>
      <c r="I48" s="33">
        <v>0</v>
      </c>
      <c r="J48" s="48">
        <f t="shared" si="7"/>
        <v>390.40000000000003</v>
      </c>
      <c r="K48" s="14" t="s">
        <v>77</v>
      </c>
    </row>
    <row r="49" spans="1:11" ht="19.95" customHeight="1">
      <c r="A49" s="11">
        <v>4</v>
      </c>
      <c r="B49" s="14" t="s">
        <v>87</v>
      </c>
      <c r="C49" s="11" t="s">
        <v>12</v>
      </c>
      <c r="D49" s="12">
        <v>28</v>
      </c>
      <c r="E49" s="24">
        <v>15</v>
      </c>
      <c r="F49" s="33">
        <v>25</v>
      </c>
      <c r="G49" s="33">
        <v>0</v>
      </c>
      <c r="H49" s="33">
        <v>25</v>
      </c>
      <c r="I49" s="33">
        <v>0</v>
      </c>
      <c r="J49" s="48">
        <f t="shared" si="7"/>
        <v>1820</v>
      </c>
      <c r="K49" s="14" t="s">
        <v>78</v>
      </c>
    </row>
    <row r="50" spans="1:11" ht="19.95" customHeight="1">
      <c r="A50" s="11">
        <v>5</v>
      </c>
      <c r="B50" s="14" t="s">
        <v>86</v>
      </c>
      <c r="C50" s="11" t="s">
        <v>12</v>
      </c>
      <c r="D50" s="12">
        <v>28</v>
      </c>
      <c r="E50" s="24">
        <v>0</v>
      </c>
      <c r="F50" s="33">
        <v>25</v>
      </c>
      <c r="G50" s="33">
        <v>1</v>
      </c>
      <c r="H50" s="33">
        <v>35</v>
      </c>
      <c r="I50" s="33">
        <v>0</v>
      </c>
      <c r="J50" s="48">
        <f>D50*(E50+F50+G50+H50+I50)</f>
        <v>1708</v>
      </c>
      <c r="K50" s="69" t="s">
        <v>77</v>
      </c>
    </row>
    <row r="51" spans="1:11" ht="19.95" customHeight="1">
      <c r="A51" s="11">
        <v>6</v>
      </c>
      <c r="B51" s="14" t="s">
        <v>91</v>
      </c>
      <c r="C51" s="11" t="s">
        <v>20</v>
      </c>
      <c r="D51" s="12">
        <v>1</v>
      </c>
      <c r="E51" s="24">
        <v>70</v>
      </c>
      <c r="F51" s="33">
        <v>15</v>
      </c>
      <c r="G51" s="33">
        <v>2</v>
      </c>
      <c r="H51" s="33">
        <v>45</v>
      </c>
      <c r="I51" s="33">
        <v>3</v>
      </c>
      <c r="J51" s="48">
        <f>D51*(E51+F51+G51+H51+I51)</f>
        <v>135</v>
      </c>
      <c r="K51" s="14" t="s">
        <v>21</v>
      </c>
    </row>
    <row r="52" spans="1:11" ht="19.95" customHeight="1">
      <c r="A52" s="55" t="s">
        <v>25</v>
      </c>
      <c r="B52" s="55"/>
      <c r="C52" s="11"/>
      <c r="D52" s="12"/>
      <c r="E52" s="24"/>
      <c r="F52" s="33"/>
      <c r="G52" s="33"/>
      <c r="H52" s="33"/>
      <c r="I52" s="33"/>
      <c r="J52" s="48"/>
      <c r="K52" s="14"/>
    </row>
    <row r="53" spans="1:11" s="3" customFormat="1" ht="19.95" customHeight="1">
      <c r="A53" s="11">
        <v>1</v>
      </c>
      <c r="B53" s="14" t="s">
        <v>90</v>
      </c>
      <c r="C53" s="11" t="s">
        <v>12</v>
      </c>
      <c r="D53" s="12">
        <v>7</v>
      </c>
      <c r="E53" s="24">
        <v>50</v>
      </c>
      <c r="F53" s="33">
        <v>50</v>
      </c>
      <c r="G53" s="33">
        <v>0</v>
      </c>
      <c r="H53" s="33">
        <v>80</v>
      </c>
      <c r="I53" s="33">
        <v>0.2</v>
      </c>
      <c r="J53" s="48">
        <f>D53*(E53+F53+G53+H53+I53)</f>
        <v>1261.3999999999999</v>
      </c>
      <c r="K53" s="14" t="s">
        <v>23</v>
      </c>
    </row>
    <row r="54" spans="1:11" ht="19.95" customHeight="1">
      <c r="A54" s="11">
        <v>2</v>
      </c>
      <c r="B54" s="14" t="s">
        <v>89</v>
      </c>
      <c r="C54" s="11" t="s">
        <v>12</v>
      </c>
      <c r="D54" s="12">
        <v>7</v>
      </c>
      <c r="E54" s="24">
        <v>10</v>
      </c>
      <c r="F54" s="33">
        <v>15</v>
      </c>
      <c r="G54" s="33">
        <v>0</v>
      </c>
      <c r="H54" s="33">
        <v>10</v>
      </c>
      <c r="I54" s="33">
        <v>0</v>
      </c>
      <c r="J54" s="48">
        <f t="shared" ref="J54:J57" si="8">D54*(E54+F54+G54+H54+I54)</f>
        <v>245</v>
      </c>
      <c r="K54" s="14" t="s">
        <v>26</v>
      </c>
    </row>
    <row r="55" spans="1:11" ht="19.95" customHeight="1">
      <c r="A55" s="11">
        <v>3</v>
      </c>
      <c r="B55" s="14" t="s">
        <v>88</v>
      </c>
      <c r="C55" s="11" t="s">
        <v>12</v>
      </c>
      <c r="D55" s="12">
        <v>7</v>
      </c>
      <c r="E55" s="24">
        <v>0</v>
      </c>
      <c r="F55" s="33">
        <v>25</v>
      </c>
      <c r="G55" s="33">
        <v>0.8</v>
      </c>
      <c r="H55" s="33">
        <v>35</v>
      </c>
      <c r="I55" s="33">
        <v>0</v>
      </c>
      <c r="J55" s="48">
        <f t="shared" si="8"/>
        <v>425.59999999999997</v>
      </c>
      <c r="K55" s="14" t="s">
        <v>77</v>
      </c>
    </row>
    <row r="56" spans="1:11" ht="19.95" customHeight="1">
      <c r="A56" s="11">
        <v>4</v>
      </c>
      <c r="B56" s="14" t="s">
        <v>87</v>
      </c>
      <c r="C56" s="11" t="s">
        <v>12</v>
      </c>
      <c r="D56" s="12">
        <v>24</v>
      </c>
      <c r="E56" s="24">
        <v>10.5</v>
      </c>
      <c r="F56" s="33">
        <v>15</v>
      </c>
      <c r="G56" s="33">
        <v>0</v>
      </c>
      <c r="H56" s="35">
        <v>26</v>
      </c>
      <c r="I56" s="33">
        <v>0</v>
      </c>
      <c r="J56" s="48">
        <f t="shared" si="8"/>
        <v>1236</v>
      </c>
      <c r="K56" s="14" t="s">
        <v>78</v>
      </c>
    </row>
    <row r="57" spans="1:11" ht="19.95" customHeight="1">
      <c r="A57" s="11">
        <v>5</v>
      </c>
      <c r="B57" s="14" t="s">
        <v>86</v>
      </c>
      <c r="C57" s="15" t="s">
        <v>12</v>
      </c>
      <c r="D57" s="12">
        <v>24</v>
      </c>
      <c r="E57" s="26">
        <v>0</v>
      </c>
      <c r="F57" s="33">
        <v>25</v>
      </c>
      <c r="G57" s="35">
        <v>1</v>
      </c>
      <c r="H57" s="33">
        <v>35</v>
      </c>
      <c r="I57" s="35">
        <v>0</v>
      </c>
      <c r="J57" s="52">
        <f t="shared" si="8"/>
        <v>1464</v>
      </c>
      <c r="K57" s="14" t="s">
        <v>77</v>
      </c>
    </row>
    <row r="58" spans="1:11" ht="19.95" customHeight="1">
      <c r="A58" s="11">
        <v>6</v>
      </c>
      <c r="B58" s="14" t="s">
        <v>85</v>
      </c>
      <c r="C58" s="11" t="s">
        <v>20</v>
      </c>
      <c r="D58" s="44">
        <v>1</v>
      </c>
      <c r="E58" s="24">
        <v>70</v>
      </c>
      <c r="F58" s="33">
        <v>15</v>
      </c>
      <c r="G58" s="33">
        <v>2</v>
      </c>
      <c r="H58" s="33">
        <v>45</v>
      </c>
      <c r="I58" s="33">
        <v>3</v>
      </c>
      <c r="J58" s="48">
        <f>D58*(E58+F58+G58+H58+I58)</f>
        <v>135</v>
      </c>
      <c r="K58" s="14" t="s">
        <v>21</v>
      </c>
    </row>
    <row r="59" spans="1:11" ht="19.95" customHeight="1">
      <c r="A59" s="56" t="s">
        <v>28</v>
      </c>
      <c r="B59" s="57"/>
      <c r="C59" s="11"/>
      <c r="D59" s="12"/>
      <c r="E59" s="24"/>
      <c r="F59" s="33"/>
      <c r="G59" s="33"/>
      <c r="H59" s="33"/>
      <c r="I59" s="33"/>
      <c r="J59" s="48"/>
      <c r="K59" s="14"/>
    </row>
    <row r="60" spans="1:11" ht="19.95" customHeight="1">
      <c r="A60" s="11">
        <v>1</v>
      </c>
      <c r="B60" s="14" t="s">
        <v>83</v>
      </c>
      <c r="C60" s="11" t="s">
        <v>29</v>
      </c>
      <c r="D60" s="12">
        <v>1</v>
      </c>
      <c r="E60" s="24">
        <v>315</v>
      </c>
      <c r="F60" s="33">
        <v>30</v>
      </c>
      <c r="G60" s="33">
        <v>14.5</v>
      </c>
      <c r="H60" s="33">
        <v>150</v>
      </c>
      <c r="I60" s="33">
        <v>20</v>
      </c>
      <c r="J60" s="48">
        <f t="shared" ref="J60:J65" si="9">D60*(E60+F60+G60+H60+I60)</f>
        <v>529.5</v>
      </c>
      <c r="K60" s="14" t="s">
        <v>17</v>
      </c>
    </row>
    <row r="61" spans="1:11" ht="19.95" customHeight="1">
      <c r="A61" s="11">
        <v>2</v>
      </c>
      <c r="B61" s="14" t="s">
        <v>82</v>
      </c>
      <c r="C61" s="11" t="s">
        <v>29</v>
      </c>
      <c r="D61" s="12">
        <v>2</v>
      </c>
      <c r="E61" s="24">
        <v>150</v>
      </c>
      <c r="F61" s="33">
        <v>40.5</v>
      </c>
      <c r="G61" s="33">
        <v>15.5</v>
      </c>
      <c r="H61" s="33">
        <v>120</v>
      </c>
      <c r="I61" s="33">
        <v>25</v>
      </c>
      <c r="J61" s="48">
        <f t="shared" si="9"/>
        <v>702</v>
      </c>
      <c r="K61" s="14" t="s">
        <v>17</v>
      </c>
    </row>
    <row r="62" spans="1:11" ht="19.95" customHeight="1">
      <c r="A62" s="11">
        <v>3</v>
      </c>
      <c r="B62" s="14" t="s">
        <v>84</v>
      </c>
      <c r="C62" s="11" t="s">
        <v>29</v>
      </c>
      <c r="D62" s="12">
        <v>1</v>
      </c>
      <c r="E62" s="24">
        <v>200</v>
      </c>
      <c r="F62" s="33">
        <v>8.5</v>
      </c>
      <c r="G62" s="33">
        <v>3</v>
      </c>
      <c r="H62" s="33">
        <v>150</v>
      </c>
      <c r="I62" s="33">
        <v>0</v>
      </c>
      <c r="J62" s="48">
        <f t="shared" ref="J62:J69" si="10">D62*(E62+F62+G62+H62+I62)</f>
        <v>361.5</v>
      </c>
      <c r="K62" s="14" t="s">
        <v>30</v>
      </c>
    </row>
    <row r="63" spans="1:11" ht="19.95" customHeight="1">
      <c r="A63" s="56" t="s">
        <v>31</v>
      </c>
      <c r="B63" s="57"/>
      <c r="C63" s="11"/>
      <c r="D63" s="12"/>
      <c r="E63" s="24"/>
      <c r="F63" s="33"/>
      <c r="G63" s="33"/>
      <c r="H63" s="33"/>
      <c r="I63" s="33"/>
      <c r="J63" s="48"/>
      <c r="K63" s="14"/>
    </row>
    <row r="64" spans="1:11" ht="19.95" customHeight="1">
      <c r="A64" s="11">
        <v>1</v>
      </c>
      <c r="B64" s="14" t="s">
        <v>127</v>
      </c>
      <c r="C64" s="11" t="s">
        <v>12</v>
      </c>
      <c r="D64" s="12">
        <v>125</v>
      </c>
      <c r="E64" s="24">
        <v>40</v>
      </c>
      <c r="F64" s="33">
        <v>0</v>
      </c>
      <c r="G64" s="33">
        <v>0</v>
      </c>
      <c r="H64" s="33">
        <v>0</v>
      </c>
      <c r="I64" s="33">
        <v>2</v>
      </c>
      <c r="J64" s="48">
        <f t="shared" si="9"/>
        <v>5250</v>
      </c>
      <c r="K64" s="14" t="s">
        <v>32</v>
      </c>
    </row>
    <row r="65" spans="1:12" ht="19.95" customHeight="1">
      <c r="A65" s="11">
        <v>2</v>
      </c>
      <c r="B65" s="14" t="s">
        <v>128</v>
      </c>
      <c r="C65" s="11" t="s">
        <v>12</v>
      </c>
      <c r="D65" s="12">
        <v>125</v>
      </c>
      <c r="E65" s="24">
        <v>10</v>
      </c>
      <c r="F65" s="33">
        <v>0</v>
      </c>
      <c r="G65" s="33">
        <v>0</v>
      </c>
      <c r="H65" s="33">
        <v>0</v>
      </c>
      <c r="I65" s="33">
        <v>2</v>
      </c>
      <c r="J65" s="48">
        <f t="shared" si="9"/>
        <v>1500</v>
      </c>
      <c r="K65" s="14" t="s">
        <v>33</v>
      </c>
    </row>
    <row r="66" spans="1:12" ht="19.95" customHeight="1">
      <c r="A66" s="11">
        <v>3</v>
      </c>
      <c r="B66" s="14" t="s">
        <v>129</v>
      </c>
      <c r="C66" s="11" t="s">
        <v>12</v>
      </c>
      <c r="D66" s="12">
        <v>125</v>
      </c>
      <c r="E66" s="24">
        <v>0</v>
      </c>
      <c r="F66" s="33">
        <v>0</v>
      </c>
      <c r="G66" s="33">
        <v>0</v>
      </c>
      <c r="H66" s="33">
        <v>20</v>
      </c>
      <c r="I66" s="33">
        <v>0</v>
      </c>
      <c r="J66" s="48">
        <f t="shared" si="10"/>
        <v>2500</v>
      </c>
      <c r="K66" s="14" t="s">
        <v>34</v>
      </c>
    </row>
    <row r="67" spans="1:12" ht="19.95" customHeight="1">
      <c r="A67" s="11">
        <v>4</v>
      </c>
      <c r="B67" s="14" t="s">
        <v>130</v>
      </c>
      <c r="C67" s="11" t="s">
        <v>12</v>
      </c>
      <c r="D67" s="12">
        <v>125</v>
      </c>
      <c r="E67" s="24">
        <v>0</v>
      </c>
      <c r="F67" s="33">
        <v>0</v>
      </c>
      <c r="G67" s="33">
        <v>0.5</v>
      </c>
      <c r="H67" s="33">
        <v>12</v>
      </c>
      <c r="I67" s="33">
        <v>0</v>
      </c>
      <c r="J67" s="48">
        <f t="shared" si="10"/>
        <v>1562.5</v>
      </c>
      <c r="K67" s="14" t="s">
        <v>35</v>
      </c>
    </row>
    <row r="68" spans="1:12" ht="19.95" customHeight="1">
      <c r="A68" s="11">
        <v>5</v>
      </c>
      <c r="B68" s="14" t="s">
        <v>131</v>
      </c>
      <c r="C68" s="11" t="s">
        <v>15</v>
      </c>
      <c r="D68" s="12">
        <v>1</v>
      </c>
      <c r="E68" s="24">
        <v>0</v>
      </c>
      <c r="F68" s="33">
        <v>2</v>
      </c>
      <c r="G68" s="33">
        <v>0</v>
      </c>
      <c r="H68" s="33">
        <v>300</v>
      </c>
      <c r="I68" s="33">
        <v>0</v>
      </c>
      <c r="J68" s="48">
        <f t="shared" si="10"/>
        <v>302</v>
      </c>
      <c r="K68" s="14" t="s">
        <v>36</v>
      </c>
    </row>
    <row r="69" spans="1:12" ht="19.95" customHeight="1">
      <c r="A69" s="11">
        <v>6</v>
      </c>
      <c r="B69" s="14" t="s">
        <v>132</v>
      </c>
      <c r="C69" s="11" t="s">
        <v>12</v>
      </c>
      <c r="D69" s="12">
        <v>128</v>
      </c>
      <c r="E69" s="24">
        <v>5</v>
      </c>
      <c r="F69" s="33">
        <v>0.5</v>
      </c>
      <c r="G69" s="33">
        <v>0.2</v>
      </c>
      <c r="H69" s="33">
        <v>0</v>
      </c>
      <c r="I69" s="33">
        <v>0.15</v>
      </c>
      <c r="J69" s="48">
        <f t="shared" si="10"/>
        <v>748.80000000000007</v>
      </c>
      <c r="K69" s="14" t="s">
        <v>37</v>
      </c>
    </row>
    <row r="70" spans="1:12" s="5" customFormat="1" ht="19.95" customHeight="1">
      <c r="A70" s="71" t="s">
        <v>38</v>
      </c>
      <c r="B70" s="72" t="s">
        <v>39</v>
      </c>
      <c r="C70" s="71" t="s">
        <v>40</v>
      </c>
      <c r="D70" s="73"/>
      <c r="E70" s="74"/>
      <c r="F70" s="63"/>
      <c r="G70" s="63"/>
      <c r="H70" s="63"/>
      <c r="I70" s="63"/>
      <c r="J70" s="53">
        <f>SUM(J3:J69)</f>
        <v>45593.162650000006</v>
      </c>
      <c r="K70" s="45" t="s">
        <v>74</v>
      </c>
      <c r="L70" s="19"/>
    </row>
    <row r="71" spans="1:12" ht="19.95" customHeight="1">
      <c r="J71" s="48">
        <v>5000</v>
      </c>
      <c r="K71" s="14" t="s">
        <v>100</v>
      </c>
    </row>
    <row r="72" spans="1:12" ht="19.95" customHeight="1">
      <c r="J72" s="48">
        <v>14000</v>
      </c>
      <c r="K72" s="14" t="s">
        <v>99</v>
      </c>
    </row>
    <row r="73" spans="1:12" ht="19.95" customHeight="1">
      <c r="J73" s="48">
        <v>9000</v>
      </c>
      <c r="K73" s="14" t="s">
        <v>98</v>
      </c>
    </row>
    <row r="74" spans="1:12" ht="19.95" customHeight="1">
      <c r="J74" s="48">
        <v>1000</v>
      </c>
      <c r="K74" s="14" t="s">
        <v>105</v>
      </c>
    </row>
    <row r="75" spans="1:12" ht="19.95" customHeight="1">
      <c r="A75" s="64"/>
      <c r="B75" s="65"/>
      <c r="C75" s="64"/>
      <c r="D75" s="66"/>
      <c r="E75" s="67"/>
      <c r="F75" s="68"/>
      <c r="G75" s="68"/>
      <c r="H75" s="62" t="s">
        <v>79</v>
      </c>
      <c r="I75" s="62" t="s">
        <v>79</v>
      </c>
      <c r="J75" s="61">
        <f>SUM(J70:J74)</f>
        <v>74593.162650000013</v>
      </c>
      <c r="K75" s="62" t="s">
        <v>142</v>
      </c>
    </row>
  </sheetData>
  <mergeCells count="12">
    <mergeCell ref="A59:B59"/>
    <mergeCell ref="A63:B63"/>
    <mergeCell ref="A24:B24"/>
    <mergeCell ref="A38:B38"/>
    <mergeCell ref="A45:B45"/>
    <mergeCell ref="A31:B31"/>
    <mergeCell ref="A52:B52"/>
    <mergeCell ref="A1:K1"/>
    <mergeCell ref="A3:B3"/>
    <mergeCell ref="A9:B9"/>
    <mergeCell ref="A15:B15"/>
    <mergeCell ref="A17:B17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15" workbookViewId="0">
      <pane ySplit="2" topLeftCell="A3" activePane="bottomLeft" state="frozen"/>
      <selection pane="bottomLeft" activeCell="E13" sqref="E13"/>
    </sheetView>
  </sheetViews>
  <sheetFormatPr defaultColWidth="9.109375" defaultRowHeight="19.95" customHeight="1"/>
  <cols>
    <col min="1" max="1" width="4.44140625" style="6" customWidth="1"/>
    <col min="2" max="2" width="17.5546875" style="7" customWidth="1"/>
    <col min="3" max="3" width="6.33203125" style="6" customWidth="1"/>
    <col min="4" max="4" width="5.109375" style="8" customWidth="1"/>
    <col min="5" max="5" width="6" style="28" customWidth="1"/>
    <col min="6" max="6" width="9.88671875" style="41" bestFit="1" customWidth="1"/>
    <col min="7" max="7" width="26.109375" style="7" bestFit="1" customWidth="1"/>
    <col min="8" max="8" width="12.6640625" style="6" bestFit="1" customWidth="1"/>
    <col min="9" max="9" width="11.44140625" style="6" bestFit="1" customWidth="1"/>
    <col min="10" max="16384" width="9.109375" style="6"/>
  </cols>
  <sheetData>
    <row r="1" spans="1:7" s="1" customFormat="1" ht="19.95" customHeight="1">
      <c r="A1" s="54" t="s">
        <v>147</v>
      </c>
      <c r="B1" s="54"/>
      <c r="C1" s="54"/>
      <c r="D1" s="54"/>
      <c r="E1" s="54"/>
      <c r="F1" s="54"/>
      <c r="G1" s="54"/>
    </row>
    <row r="2" spans="1:7" s="2" customFormat="1" ht="19.95" customHeight="1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37" t="s">
        <v>9</v>
      </c>
      <c r="G2" s="9" t="s">
        <v>10</v>
      </c>
    </row>
    <row r="3" spans="1:7" ht="19.95" customHeight="1">
      <c r="A3" s="55" t="s">
        <v>11</v>
      </c>
      <c r="B3" s="55"/>
      <c r="C3" s="11"/>
      <c r="D3" s="12"/>
      <c r="E3" s="24"/>
      <c r="F3" s="38"/>
      <c r="G3" s="14"/>
    </row>
    <row r="4" spans="1:7" ht="19.95" customHeight="1">
      <c r="A4" s="13">
        <v>1</v>
      </c>
      <c r="B4" s="14" t="s">
        <v>14</v>
      </c>
      <c r="C4" s="11" t="s">
        <v>12</v>
      </c>
      <c r="D4" s="13">
        <v>3.6</v>
      </c>
      <c r="E4" s="24">
        <v>1000</v>
      </c>
      <c r="F4" s="39">
        <f>E4*D4</f>
        <v>3600</v>
      </c>
      <c r="G4" s="14" t="s">
        <v>143</v>
      </c>
    </row>
    <row r="5" spans="1:7" ht="19.95" customHeight="1">
      <c r="A5" s="55" t="s">
        <v>56</v>
      </c>
      <c r="B5" s="55"/>
      <c r="C5" s="11"/>
      <c r="D5" s="12"/>
      <c r="E5" s="24"/>
      <c r="F5" s="39">
        <f t="shared" ref="F5:F17" si="0">E5*D5</f>
        <v>0</v>
      </c>
      <c r="G5" s="14"/>
    </row>
    <row r="6" spans="1:7" ht="19.95" customHeight="1">
      <c r="A6" s="55" t="s">
        <v>18</v>
      </c>
      <c r="B6" s="55"/>
      <c r="C6" s="11"/>
      <c r="D6" s="12"/>
      <c r="E6" s="24"/>
      <c r="F6" s="39">
        <f t="shared" si="0"/>
        <v>0</v>
      </c>
      <c r="G6" s="14"/>
    </row>
    <row r="7" spans="1:7" ht="19.95" customHeight="1">
      <c r="A7" s="13">
        <v>1</v>
      </c>
      <c r="B7" s="29" t="s">
        <v>81</v>
      </c>
      <c r="C7" s="30" t="s">
        <v>12</v>
      </c>
      <c r="D7" s="42">
        <v>3</v>
      </c>
      <c r="E7" s="43">
        <v>2500</v>
      </c>
      <c r="F7" s="39">
        <f t="shared" si="0"/>
        <v>7500</v>
      </c>
      <c r="G7" s="14" t="s">
        <v>144</v>
      </c>
    </row>
    <row r="8" spans="1:7" ht="19.95" customHeight="1">
      <c r="A8" s="13">
        <v>2</v>
      </c>
      <c r="B8" s="14" t="s">
        <v>80</v>
      </c>
      <c r="C8" s="11" t="s">
        <v>46</v>
      </c>
      <c r="D8" s="15">
        <v>1</v>
      </c>
      <c r="E8" s="24">
        <v>1500</v>
      </c>
      <c r="F8" s="39">
        <f t="shared" si="0"/>
        <v>1500</v>
      </c>
      <c r="G8" s="14"/>
    </row>
    <row r="9" spans="1:7" ht="19.95" customHeight="1">
      <c r="A9" s="58" t="s">
        <v>49</v>
      </c>
      <c r="B9" s="59"/>
      <c r="C9" s="11"/>
      <c r="D9" s="12"/>
      <c r="E9" s="24"/>
      <c r="F9" s="39">
        <f t="shared" si="0"/>
        <v>0</v>
      </c>
      <c r="G9" s="14"/>
    </row>
    <row r="10" spans="1:7" ht="19.95" customHeight="1">
      <c r="A10" s="13">
        <v>1</v>
      </c>
      <c r="B10" s="14" t="s">
        <v>80</v>
      </c>
      <c r="C10" s="11" t="s">
        <v>46</v>
      </c>
      <c r="D10" s="15">
        <v>1</v>
      </c>
      <c r="E10" s="24">
        <v>1500</v>
      </c>
      <c r="F10" s="39">
        <f t="shared" si="0"/>
        <v>1500</v>
      </c>
      <c r="G10" s="14"/>
    </row>
    <row r="11" spans="1:7" ht="19.95" customHeight="1">
      <c r="A11" s="58" t="s">
        <v>48</v>
      </c>
      <c r="B11" s="59"/>
      <c r="C11" s="11"/>
      <c r="D11" s="12"/>
      <c r="E11" s="24"/>
      <c r="F11" s="39">
        <f t="shared" si="0"/>
        <v>0</v>
      </c>
      <c r="G11" s="14"/>
    </row>
    <row r="12" spans="1:7" ht="19.95" customHeight="1">
      <c r="A12" s="13">
        <v>1</v>
      </c>
      <c r="B12" s="14" t="s">
        <v>80</v>
      </c>
      <c r="C12" s="11" t="s">
        <v>46</v>
      </c>
      <c r="D12" s="15">
        <v>1</v>
      </c>
      <c r="E12" s="24">
        <v>1500</v>
      </c>
      <c r="F12" s="39">
        <f t="shared" si="0"/>
        <v>1500</v>
      </c>
      <c r="G12" s="14"/>
    </row>
    <row r="13" spans="1:7" ht="19.95" customHeight="1">
      <c r="A13" s="55" t="s">
        <v>19</v>
      </c>
      <c r="B13" s="55"/>
      <c r="C13" s="11"/>
      <c r="D13" s="12"/>
      <c r="E13" s="24"/>
      <c r="F13" s="39">
        <f t="shared" si="0"/>
        <v>0</v>
      </c>
      <c r="G13" s="14"/>
    </row>
    <row r="14" spans="1:7" ht="19.95" customHeight="1">
      <c r="A14" s="11">
        <v>1</v>
      </c>
      <c r="B14" s="14" t="s">
        <v>80</v>
      </c>
      <c r="C14" s="11" t="s">
        <v>46</v>
      </c>
      <c r="D14" s="12">
        <v>1</v>
      </c>
      <c r="E14" s="24">
        <v>1500</v>
      </c>
      <c r="F14" s="39">
        <f t="shared" si="0"/>
        <v>1500</v>
      </c>
      <c r="G14" s="14" t="s">
        <v>27</v>
      </c>
    </row>
    <row r="15" spans="1:7" ht="19.95" customHeight="1">
      <c r="A15" s="55" t="s">
        <v>24</v>
      </c>
      <c r="B15" s="55"/>
      <c r="C15" s="11"/>
      <c r="D15" s="12"/>
      <c r="E15" s="24"/>
      <c r="F15" s="39">
        <f t="shared" si="0"/>
        <v>0</v>
      </c>
      <c r="G15" s="14"/>
    </row>
    <row r="16" spans="1:7" ht="19.95" customHeight="1">
      <c r="A16" s="11">
        <v>1</v>
      </c>
      <c r="B16" s="14" t="s">
        <v>80</v>
      </c>
      <c r="C16" s="11" t="s">
        <v>46</v>
      </c>
      <c r="D16" s="12">
        <v>1</v>
      </c>
      <c r="E16" s="24">
        <v>1500</v>
      </c>
      <c r="F16" s="39">
        <f t="shared" si="0"/>
        <v>1500</v>
      </c>
      <c r="G16" s="14" t="s">
        <v>27</v>
      </c>
    </row>
    <row r="17" spans="1:8" ht="19.95" customHeight="1">
      <c r="A17" s="55" t="s">
        <v>25</v>
      </c>
      <c r="B17" s="55"/>
      <c r="C17" s="11"/>
      <c r="D17" s="12"/>
      <c r="E17" s="24"/>
      <c r="F17" s="39">
        <f t="shared" si="0"/>
        <v>0</v>
      </c>
      <c r="G17" s="14"/>
    </row>
    <row r="18" spans="1:8" ht="19.95" customHeight="1">
      <c r="A18" s="11">
        <v>1</v>
      </c>
      <c r="B18" s="14" t="s">
        <v>27</v>
      </c>
      <c r="C18" s="11" t="s">
        <v>12</v>
      </c>
      <c r="D18" s="12">
        <v>1</v>
      </c>
      <c r="E18" s="24">
        <v>1500</v>
      </c>
      <c r="F18" s="39">
        <f t="shared" ref="F18:F19" si="1">E18*D18</f>
        <v>1500</v>
      </c>
      <c r="G18" s="14" t="s">
        <v>27</v>
      </c>
    </row>
    <row r="19" spans="1:8" ht="19.95" customHeight="1">
      <c r="A19" s="11">
        <v>2</v>
      </c>
      <c r="B19" s="14" t="s">
        <v>101</v>
      </c>
      <c r="C19" s="11" t="s">
        <v>12</v>
      </c>
      <c r="D19" s="12">
        <v>4</v>
      </c>
      <c r="E19" s="24">
        <v>2000</v>
      </c>
      <c r="F19" s="39">
        <f t="shared" si="1"/>
        <v>8000</v>
      </c>
      <c r="G19" s="14" t="s">
        <v>145</v>
      </c>
    </row>
    <row r="20" spans="1:8" ht="19.95" customHeight="1">
      <c r="A20" s="11">
        <v>3</v>
      </c>
      <c r="B20" s="14" t="s">
        <v>106</v>
      </c>
      <c r="C20" s="11" t="s">
        <v>12</v>
      </c>
      <c r="D20" s="12">
        <v>1</v>
      </c>
      <c r="E20" s="24">
        <v>8000</v>
      </c>
      <c r="F20" s="39">
        <f>E20*D20</f>
        <v>8000</v>
      </c>
      <c r="G20" s="14" t="s">
        <v>27</v>
      </c>
    </row>
    <row r="21" spans="1:8" s="5" customFormat="1" ht="19.95" customHeight="1">
      <c r="A21" s="16" t="s">
        <v>38</v>
      </c>
      <c r="B21" s="17" t="s">
        <v>39</v>
      </c>
      <c r="C21" s="16" t="s">
        <v>40</v>
      </c>
      <c r="D21" s="18"/>
      <c r="E21" s="27"/>
      <c r="F21" s="40">
        <f>SUM(F4:F20)</f>
        <v>36100</v>
      </c>
      <c r="G21" s="17"/>
      <c r="H21" s="19"/>
    </row>
    <row r="22" spans="1:8" ht="19.95" customHeight="1">
      <c r="A22" s="60" t="s">
        <v>4</v>
      </c>
      <c r="B22" s="60"/>
      <c r="C22" s="11"/>
      <c r="D22" s="12"/>
      <c r="E22" s="24"/>
      <c r="F22" s="48"/>
      <c r="G22" s="14"/>
    </row>
    <row r="23" spans="1:8" ht="19.95" customHeight="1">
      <c r="A23" s="15">
        <v>1</v>
      </c>
      <c r="B23" s="14" t="s">
        <v>108</v>
      </c>
      <c r="C23" s="11" t="s">
        <v>15</v>
      </c>
      <c r="D23" s="12">
        <v>1</v>
      </c>
      <c r="E23" s="24">
        <v>6000</v>
      </c>
      <c r="F23" s="48">
        <f>D23*E23</f>
        <v>6000</v>
      </c>
      <c r="G23" s="14" t="s">
        <v>141</v>
      </c>
    </row>
    <row r="24" spans="1:8" ht="19.95" customHeight="1">
      <c r="A24" s="15">
        <v>2</v>
      </c>
      <c r="B24" s="14" t="s">
        <v>109</v>
      </c>
      <c r="C24" s="11" t="s">
        <v>15</v>
      </c>
      <c r="D24" s="12">
        <v>1</v>
      </c>
      <c r="E24" s="24" t="s">
        <v>42</v>
      </c>
      <c r="F24" s="48">
        <f t="shared" ref="F24:F28" si="2">D24*E24</f>
        <v>2000</v>
      </c>
      <c r="G24" s="14" t="s">
        <v>107</v>
      </c>
    </row>
    <row r="25" spans="1:8" ht="19.95" customHeight="1">
      <c r="A25" s="15">
        <v>3</v>
      </c>
      <c r="B25" s="14" t="s">
        <v>110</v>
      </c>
      <c r="C25" s="11" t="s">
        <v>22</v>
      </c>
      <c r="D25" s="12">
        <v>2</v>
      </c>
      <c r="E25" s="24" t="s">
        <v>51</v>
      </c>
      <c r="F25" s="48">
        <f t="shared" si="2"/>
        <v>3000</v>
      </c>
      <c r="G25" s="14" t="s">
        <v>44</v>
      </c>
    </row>
    <row r="26" spans="1:8" ht="19.95" customHeight="1">
      <c r="A26" s="15">
        <v>15</v>
      </c>
      <c r="B26" s="14" t="s">
        <v>112</v>
      </c>
      <c r="C26" s="11" t="s">
        <v>22</v>
      </c>
      <c r="D26" s="12">
        <v>2</v>
      </c>
      <c r="E26" s="24">
        <v>3000</v>
      </c>
      <c r="F26" s="48">
        <f t="shared" si="2"/>
        <v>6000</v>
      </c>
      <c r="G26" s="14" t="s">
        <v>57</v>
      </c>
    </row>
    <row r="27" spans="1:8" ht="19.95" customHeight="1">
      <c r="A27" s="15">
        <v>16</v>
      </c>
      <c r="B27" s="14" t="s">
        <v>140</v>
      </c>
      <c r="C27" s="11" t="s">
        <v>22</v>
      </c>
      <c r="D27" s="12">
        <v>2</v>
      </c>
      <c r="E27" s="24" t="s">
        <v>43</v>
      </c>
      <c r="F27" s="48">
        <f t="shared" si="2"/>
        <v>2000</v>
      </c>
      <c r="G27" s="14" t="s">
        <v>44</v>
      </c>
    </row>
    <row r="28" spans="1:8" ht="19.95" customHeight="1">
      <c r="A28" s="15">
        <v>17</v>
      </c>
      <c r="B28" s="14" t="s">
        <v>111</v>
      </c>
      <c r="C28" s="11" t="s">
        <v>22</v>
      </c>
      <c r="D28" s="12">
        <v>1</v>
      </c>
      <c r="E28" s="24">
        <v>4000</v>
      </c>
      <c r="F28" s="48">
        <f t="shared" si="2"/>
        <v>4000</v>
      </c>
      <c r="G28" s="14" t="s">
        <v>44</v>
      </c>
    </row>
    <row r="29" spans="1:8" s="5" customFormat="1" ht="19.95" customHeight="1">
      <c r="A29" s="16" t="s">
        <v>38</v>
      </c>
      <c r="B29" s="17" t="s">
        <v>63</v>
      </c>
      <c r="C29" s="16" t="s">
        <v>40</v>
      </c>
      <c r="D29" s="18"/>
      <c r="E29" s="27"/>
      <c r="F29" s="49">
        <f>SUM(F23:F28)</f>
        <v>23000</v>
      </c>
      <c r="G29" s="17"/>
      <c r="H29" s="19"/>
    </row>
    <row r="30" spans="1:8" s="5" customFormat="1" ht="19.95" customHeight="1">
      <c r="A30" s="16"/>
      <c r="B30" s="17"/>
      <c r="C30" s="16"/>
      <c r="D30" s="18"/>
      <c r="E30" s="17" t="s">
        <v>47</v>
      </c>
      <c r="F30" s="49">
        <f>F21+F29</f>
        <v>59100</v>
      </c>
      <c r="G30" s="17"/>
      <c r="H30" s="19"/>
    </row>
  </sheetData>
  <mergeCells count="10">
    <mergeCell ref="A22:B22"/>
    <mergeCell ref="A11:B11"/>
    <mergeCell ref="A13:B13"/>
    <mergeCell ref="A15:B15"/>
    <mergeCell ref="A17:B17"/>
    <mergeCell ref="A1:G1"/>
    <mergeCell ref="A3:B3"/>
    <mergeCell ref="A5:B5"/>
    <mergeCell ref="A6:B6"/>
    <mergeCell ref="A9:B9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5" workbookViewId="0">
      <pane ySplit="2" topLeftCell="A3" activePane="bottomLeft" state="frozen"/>
      <selection pane="bottomLeft" activeCell="E9" sqref="E9"/>
    </sheetView>
  </sheetViews>
  <sheetFormatPr defaultColWidth="9.109375" defaultRowHeight="19.95" customHeight="1"/>
  <cols>
    <col min="1" max="1" width="4.44140625" style="6" customWidth="1"/>
    <col min="2" max="2" width="17.5546875" style="7" customWidth="1"/>
    <col min="3" max="3" width="6.33203125" style="6" customWidth="1"/>
    <col min="4" max="4" width="5.109375" style="8" customWidth="1"/>
    <col min="5" max="5" width="6" style="28" customWidth="1"/>
    <col min="6" max="6" width="8.109375" style="50" customWidth="1"/>
    <col min="7" max="7" width="21.109375" style="7" bestFit="1" customWidth="1"/>
    <col min="8" max="8" width="12.6640625" style="6" bestFit="1" customWidth="1"/>
    <col min="9" max="9" width="11.44140625" style="6" bestFit="1" customWidth="1"/>
    <col min="10" max="16384" width="9.109375" style="6"/>
  </cols>
  <sheetData>
    <row r="1" spans="1:8" s="1" customFormat="1" ht="19.95" customHeight="1">
      <c r="A1" s="54" t="s">
        <v>148</v>
      </c>
      <c r="B1" s="54"/>
      <c r="C1" s="54"/>
      <c r="D1" s="54"/>
      <c r="E1" s="54"/>
      <c r="F1" s="54"/>
      <c r="G1" s="54"/>
    </row>
    <row r="2" spans="1:8" s="2" customFormat="1" ht="19.95" customHeight="1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46" t="s">
        <v>9</v>
      </c>
      <c r="G2" s="9" t="s">
        <v>10</v>
      </c>
    </row>
    <row r="3" spans="1:8" ht="19.95" customHeight="1">
      <c r="A3" s="55" t="s">
        <v>59</v>
      </c>
      <c r="B3" s="55"/>
      <c r="C3" s="11"/>
      <c r="D3" s="12"/>
      <c r="E3" s="24"/>
      <c r="F3" s="48"/>
      <c r="G3" s="14"/>
    </row>
    <row r="4" spans="1:8" ht="19.95" customHeight="1">
      <c r="A4" s="15">
        <v>1</v>
      </c>
      <c r="B4" s="14" t="s">
        <v>113</v>
      </c>
      <c r="C4" s="11" t="s">
        <v>15</v>
      </c>
      <c r="D4" s="12">
        <v>1</v>
      </c>
      <c r="E4" s="24">
        <v>5000</v>
      </c>
      <c r="F4" s="48">
        <f>D4*E4</f>
        <v>5000</v>
      </c>
      <c r="G4" s="14"/>
    </row>
    <row r="5" spans="1:8" ht="19.95" customHeight="1">
      <c r="A5" s="15">
        <v>2</v>
      </c>
      <c r="B5" s="14" t="s">
        <v>114</v>
      </c>
      <c r="C5" s="11" t="s">
        <v>15</v>
      </c>
      <c r="D5" s="12">
        <v>1</v>
      </c>
      <c r="E5" s="24">
        <v>5000</v>
      </c>
      <c r="F5" s="48">
        <f t="shared" ref="F5:F15" si="0">D5*E5</f>
        <v>5000</v>
      </c>
      <c r="G5" s="14" t="s">
        <v>58</v>
      </c>
    </row>
    <row r="6" spans="1:8" ht="19.95" customHeight="1">
      <c r="A6" s="15">
        <v>3</v>
      </c>
      <c r="B6" s="14" t="s">
        <v>115</v>
      </c>
      <c r="C6" s="11" t="s">
        <v>15</v>
      </c>
      <c r="D6" s="12">
        <v>1</v>
      </c>
      <c r="E6" s="24">
        <v>2000</v>
      </c>
      <c r="F6" s="48">
        <f t="shared" si="0"/>
        <v>2000</v>
      </c>
      <c r="G6" s="14"/>
    </row>
    <row r="7" spans="1:8" ht="19.95" customHeight="1">
      <c r="A7" s="15">
        <v>4</v>
      </c>
      <c r="B7" s="14" t="s">
        <v>116</v>
      </c>
      <c r="C7" s="11" t="s">
        <v>15</v>
      </c>
      <c r="D7" s="12">
        <v>1</v>
      </c>
      <c r="E7" s="24" t="s">
        <v>42</v>
      </c>
      <c r="F7" s="48">
        <f t="shared" si="0"/>
        <v>2000</v>
      </c>
      <c r="G7" s="14"/>
    </row>
    <row r="8" spans="1:8" ht="19.95" customHeight="1">
      <c r="A8" s="15">
        <v>5</v>
      </c>
      <c r="B8" s="14" t="s">
        <v>117</v>
      </c>
      <c r="C8" s="11" t="s">
        <v>15</v>
      </c>
      <c r="D8" s="12">
        <v>1</v>
      </c>
      <c r="E8" s="24">
        <v>4000</v>
      </c>
      <c r="F8" s="48">
        <f t="shared" si="0"/>
        <v>4000</v>
      </c>
      <c r="G8" s="14" t="s">
        <v>45</v>
      </c>
    </row>
    <row r="9" spans="1:8" ht="19.95" customHeight="1">
      <c r="A9" s="15">
        <v>6</v>
      </c>
      <c r="B9" s="14" t="s">
        <v>136</v>
      </c>
      <c r="C9" s="11" t="s">
        <v>41</v>
      </c>
      <c r="D9" s="12">
        <v>2</v>
      </c>
      <c r="E9" s="24">
        <v>3000</v>
      </c>
      <c r="F9" s="48">
        <f t="shared" si="0"/>
        <v>6000</v>
      </c>
      <c r="G9" s="14" t="s">
        <v>126</v>
      </c>
    </row>
    <row r="10" spans="1:8" ht="19.95" customHeight="1">
      <c r="A10" s="15">
        <v>7</v>
      </c>
      <c r="B10" s="29" t="s">
        <v>135</v>
      </c>
      <c r="C10" s="30" t="s">
        <v>41</v>
      </c>
      <c r="D10" s="31">
        <v>2</v>
      </c>
      <c r="E10" s="24" t="s">
        <v>43</v>
      </c>
      <c r="F10" s="48">
        <f t="shared" si="0"/>
        <v>2000</v>
      </c>
      <c r="G10" s="14" t="s">
        <v>54</v>
      </c>
    </row>
    <row r="11" spans="1:8" ht="19.95" customHeight="1">
      <c r="A11" s="15">
        <v>8</v>
      </c>
      <c r="B11" s="14" t="s">
        <v>134</v>
      </c>
      <c r="C11" s="11" t="s">
        <v>46</v>
      </c>
      <c r="D11" s="12">
        <v>1</v>
      </c>
      <c r="E11" s="24" t="s">
        <v>52</v>
      </c>
      <c r="F11" s="48">
        <f t="shared" si="0"/>
        <v>3000</v>
      </c>
      <c r="G11" s="14" t="s">
        <v>55</v>
      </c>
    </row>
    <row r="12" spans="1:8" ht="19.95" customHeight="1">
      <c r="A12" s="15">
        <v>6</v>
      </c>
      <c r="B12" s="14" t="s">
        <v>118</v>
      </c>
      <c r="C12" s="11" t="s">
        <v>41</v>
      </c>
      <c r="D12" s="12">
        <v>1</v>
      </c>
      <c r="E12" s="24">
        <v>5000</v>
      </c>
      <c r="F12" s="48">
        <f t="shared" si="0"/>
        <v>5000</v>
      </c>
      <c r="G12" s="14" t="s">
        <v>53</v>
      </c>
    </row>
    <row r="13" spans="1:8" ht="19.95" customHeight="1">
      <c r="A13" s="15">
        <v>8</v>
      </c>
      <c r="B13" s="14" t="s">
        <v>119</v>
      </c>
      <c r="C13" s="11" t="s">
        <v>46</v>
      </c>
      <c r="D13" s="12">
        <v>1</v>
      </c>
      <c r="E13" s="24" t="s">
        <v>52</v>
      </c>
      <c r="F13" s="48">
        <f t="shared" si="0"/>
        <v>3000</v>
      </c>
      <c r="G13" s="14" t="s">
        <v>55</v>
      </c>
    </row>
    <row r="14" spans="1:8" ht="19.95" customHeight="1">
      <c r="A14" s="15">
        <v>9</v>
      </c>
      <c r="B14" s="14" t="s">
        <v>137</v>
      </c>
      <c r="C14" s="11" t="s">
        <v>15</v>
      </c>
      <c r="D14" s="12">
        <v>1</v>
      </c>
      <c r="E14" s="24">
        <v>3000</v>
      </c>
      <c r="F14" s="48">
        <f t="shared" si="0"/>
        <v>3000</v>
      </c>
      <c r="G14" s="14"/>
    </row>
    <row r="15" spans="1:8" ht="19.95" customHeight="1">
      <c r="A15" s="15">
        <v>10</v>
      </c>
      <c r="B15" s="14" t="s">
        <v>120</v>
      </c>
      <c r="C15" s="11" t="s">
        <v>41</v>
      </c>
      <c r="D15" s="12">
        <v>1</v>
      </c>
      <c r="E15" s="24">
        <v>3000</v>
      </c>
      <c r="F15" s="48">
        <f t="shared" si="0"/>
        <v>3000</v>
      </c>
      <c r="G15" s="14"/>
    </row>
    <row r="16" spans="1:8" s="5" customFormat="1" ht="19.95" customHeight="1">
      <c r="A16" s="16" t="s">
        <v>38</v>
      </c>
      <c r="B16" s="17" t="s">
        <v>39</v>
      </c>
      <c r="C16" s="16" t="s">
        <v>40</v>
      </c>
      <c r="D16" s="18"/>
      <c r="E16" s="27"/>
      <c r="F16" s="49">
        <f>SUM(F4:F15)</f>
        <v>43000</v>
      </c>
      <c r="G16" s="17"/>
      <c r="H16" s="19"/>
    </row>
    <row r="17" spans="1:8" ht="19.95" customHeight="1">
      <c r="A17" s="60" t="s">
        <v>60</v>
      </c>
      <c r="B17" s="60"/>
      <c r="C17" s="11"/>
      <c r="D17" s="12"/>
      <c r="E17" s="24"/>
      <c r="F17" s="48"/>
      <c r="G17" s="14"/>
    </row>
    <row r="18" spans="1:8" ht="19.95" customHeight="1">
      <c r="A18" s="15">
        <v>1</v>
      </c>
      <c r="B18" s="14" t="s">
        <v>121</v>
      </c>
      <c r="C18" s="11" t="s">
        <v>46</v>
      </c>
      <c r="D18" s="12">
        <v>1</v>
      </c>
      <c r="E18" s="24">
        <v>4000</v>
      </c>
      <c r="F18" s="48">
        <v>0</v>
      </c>
      <c r="G18" s="14" t="s">
        <v>133</v>
      </c>
    </row>
    <row r="19" spans="1:8" ht="19.95" customHeight="1">
      <c r="A19" s="15">
        <v>2</v>
      </c>
      <c r="B19" s="14" t="s">
        <v>122</v>
      </c>
      <c r="C19" s="11" t="s">
        <v>46</v>
      </c>
      <c r="D19" s="12">
        <v>1</v>
      </c>
      <c r="E19" s="24">
        <v>4000</v>
      </c>
      <c r="F19" s="48">
        <v>0</v>
      </c>
      <c r="G19" s="14" t="s">
        <v>133</v>
      </c>
    </row>
    <row r="20" spans="1:8" ht="19.95" customHeight="1">
      <c r="A20" s="15">
        <v>3</v>
      </c>
      <c r="B20" s="14" t="s">
        <v>123</v>
      </c>
      <c r="C20" s="11" t="s">
        <v>46</v>
      </c>
      <c r="D20" s="12">
        <v>1</v>
      </c>
      <c r="E20" s="24">
        <v>4000</v>
      </c>
      <c r="F20" s="48">
        <f t="shared" ref="F20:F22" si="1">D20*E20</f>
        <v>4000</v>
      </c>
      <c r="G20" s="14"/>
    </row>
    <row r="21" spans="1:8" ht="19.95" customHeight="1">
      <c r="A21" s="15">
        <v>4</v>
      </c>
      <c r="B21" s="14" t="s">
        <v>124</v>
      </c>
      <c r="C21" s="11" t="s">
        <v>46</v>
      </c>
      <c r="D21" s="12">
        <v>2</v>
      </c>
      <c r="E21" s="24">
        <v>3000</v>
      </c>
      <c r="F21" s="48">
        <f t="shared" si="1"/>
        <v>6000</v>
      </c>
      <c r="G21" s="14"/>
    </row>
    <row r="22" spans="1:8" ht="19.95" customHeight="1">
      <c r="A22" s="15">
        <v>5</v>
      </c>
      <c r="B22" s="14" t="s">
        <v>125</v>
      </c>
      <c r="C22" s="11" t="s">
        <v>46</v>
      </c>
      <c r="D22" s="12">
        <v>2</v>
      </c>
      <c r="E22" s="24">
        <v>3000</v>
      </c>
      <c r="F22" s="48">
        <f t="shared" si="1"/>
        <v>6000</v>
      </c>
      <c r="G22" s="14"/>
    </row>
    <row r="23" spans="1:8" s="5" customFormat="1" ht="19.95" customHeight="1">
      <c r="A23" s="16" t="s">
        <v>38</v>
      </c>
      <c r="B23" s="17" t="s">
        <v>39</v>
      </c>
      <c r="C23" s="16" t="s">
        <v>40</v>
      </c>
      <c r="D23" s="18"/>
      <c r="E23" s="27"/>
      <c r="F23" s="49">
        <f>SUM(F18:F22)</f>
        <v>16000</v>
      </c>
      <c r="G23" s="17"/>
      <c r="H23" s="19"/>
    </row>
    <row r="24" spans="1:8" s="5" customFormat="1" ht="19.95" customHeight="1">
      <c r="A24" s="16"/>
      <c r="B24" s="17"/>
      <c r="C24" s="16"/>
      <c r="D24" s="18"/>
      <c r="E24" s="17" t="s">
        <v>47</v>
      </c>
      <c r="F24" s="49">
        <f>SUM(F16,F23)</f>
        <v>59000</v>
      </c>
      <c r="G24" s="17"/>
      <c r="H24" s="19"/>
    </row>
  </sheetData>
  <mergeCells count="3">
    <mergeCell ref="A3:B3"/>
    <mergeCell ref="A17:B17"/>
    <mergeCell ref="A1:G1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abSelected="1" workbookViewId="0">
      <selection activeCell="F7" sqref="F7"/>
    </sheetView>
  </sheetViews>
  <sheetFormatPr defaultRowHeight="13.2"/>
  <sheetData>
    <row r="2" spans="1:3">
      <c r="A2" t="s">
        <v>61</v>
      </c>
    </row>
    <row r="3" spans="1:3">
      <c r="B3" t="s">
        <v>68</v>
      </c>
      <c r="C3" t="s">
        <v>71</v>
      </c>
    </row>
    <row r="4" spans="1:3">
      <c r="C4" t="s">
        <v>69</v>
      </c>
    </row>
    <row r="5" spans="1:3">
      <c r="C5" t="s">
        <v>70</v>
      </c>
    </row>
    <row r="9" spans="1:3">
      <c r="B9" t="s">
        <v>61</v>
      </c>
    </row>
    <row r="10" spans="1:3">
      <c r="C10" t="s">
        <v>62</v>
      </c>
    </row>
    <row r="11" spans="1:3">
      <c r="C11" t="s">
        <v>64</v>
      </c>
    </row>
    <row r="13" spans="1:3">
      <c r="C13" t="s">
        <v>65</v>
      </c>
    </row>
    <row r="14" spans="1:3">
      <c r="C14" t="s">
        <v>66</v>
      </c>
    </row>
    <row r="15" spans="1:3">
      <c r="C15" t="s">
        <v>67</v>
      </c>
    </row>
    <row r="18" spans="2:3">
      <c r="B18" t="s">
        <v>102</v>
      </c>
      <c r="C18" t="s">
        <v>103</v>
      </c>
    </row>
    <row r="19" spans="2:3">
      <c r="C19" t="s">
        <v>104</v>
      </c>
    </row>
    <row r="20" spans="2:3">
      <c r="C20" t="s">
        <v>138</v>
      </c>
    </row>
    <row r="21" spans="2:3">
      <c r="C21" t="s">
        <v>139</v>
      </c>
    </row>
    <row r="23" spans="2:3">
      <c r="C23" t="s">
        <v>146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7" sqref="L7"/>
    </sheetView>
  </sheetViews>
  <sheetFormatPr defaultRowHeight="13.2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3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基本家装</vt:lpstr>
      <vt:lpstr>主材 衣柜 门</vt:lpstr>
      <vt:lpstr>家具家电</vt:lpstr>
      <vt:lpstr>问题点</vt:lpstr>
      <vt:lpstr>户型1</vt:lpstr>
      <vt:lpstr>户型2</vt:lpstr>
      <vt:lpstr>'主材 衣柜 门'!Print_Area</vt:lpstr>
      <vt:lpstr>基本家装!Print_Area</vt:lpstr>
      <vt:lpstr>家具家电!Print_Area</vt:lpstr>
      <vt:lpstr>'主材 衣柜 门'!Print_Titles</vt:lpstr>
      <vt:lpstr>基本家装!Print_Titles</vt:lpstr>
      <vt:lpstr>家具家电!Print_Titles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tian</dc:creator>
  <cp:lastModifiedBy>ye tian</cp:lastModifiedBy>
  <cp:revision>1</cp:revision>
  <cp:lastPrinted>2018-12-24T15:14:59Z</cp:lastPrinted>
  <dcterms:created xsi:type="dcterms:W3CDTF">2006-07-11T06:17:52Z</dcterms:created>
  <dcterms:modified xsi:type="dcterms:W3CDTF">2018-12-24T15:15:05Z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