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064" yWindow="1164" windowWidth="20796" windowHeight="9756" tabRatio="765" firstSheet="1" activeTab="3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6" r:id="rId5"/>
    <sheet name="欧日 欧美" sheetId="14" r:id="rId6"/>
    <sheet name="磅美日" sheetId="15" r:id="rId7"/>
    <sheet name="指南针交易法" sheetId="17" r:id="rId8"/>
  </sheets>
  <calcPr calcId="145621"/>
</workbook>
</file>

<file path=xl/calcChain.xml><?xml version="1.0" encoding="utf-8"?>
<calcChain xmlns="http://schemas.openxmlformats.org/spreadsheetml/2006/main">
  <c r="R50" i="1" l="1"/>
  <c r="R49" i="1" l="1"/>
  <c r="A42" i="14" l="1"/>
  <c r="H42" i="14"/>
  <c r="I42" i="14" s="1"/>
  <c r="V42" i="14"/>
  <c r="AC42" i="14"/>
  <c r="AD42" i="14" s="1"/>
  <c r="A43" i="14"/>
  <c r="H43" i="14"/>
  <c r="I43" i="14" s="1"/>
  <c r="V43" i="14"/>
  <c r="AC43" i="14"/>
  <c r="AD43" i="14" s="1"/>
  <c r="AC33" i="14" l="1"/>
  <c r="AD33" i="14" s="1"/>
  <c r="R48" i="1" l="1"/>
  <c r="R47" i="1" l="1"/>
  <c r="A28" i="15"/>
  <c r="H28" i="15"/>
  <c r="I28" i="15"/>
  <c r="V28" i="15"/>
  <c r="AC28" i="15"/>
  <c r="AD28" i="15" s="1"/>
  <c r="A29" i="15"/>
  <c r="H29" i="15"/>
  <c r="I29" i="15"/>
  <c r="V29" i="15"/>
  <c r="AC29" i="15"/>
  <c r="AD29" i="15" s="1"/>
  <c r="A30" i="15"/>
  <c r="H30" i="15"/>
  <c r="I30" i="15" s="1"/>
  <c r="V30" i="15"/>
  <c r="AC30" i="15"/>
  <c r="AD30" i="15" s="1"/>
  <c r="A31" i="15"/>
  <c r="H31" i="15"/>
  <c r="I31" i="15"/>
  <c r="V31" i="15"/>
  <c r="AC31" i="15"/>
  <c r="AD31" i="15"/>
  <c r="A32" i="15"/>
  <c r="H32" i="15"/>
  <c r="I32" i="15"/>
  <c r="V32" i="15"/>
  <c r="AC32" i="15"/>
  <c r="AD32" i="15" s="1"/>
  <c r="A40" i="14"/>
  <c r="H40" i="14"/>
  <c r="I40" i="14" s="1"/>
  <c r="V40" i="14"/>
  <c r="AC40" i="14"/>
  <c r="AD40" i="14" s="1"/>
  <c r="A41" i="14"/>
  <c r="H41" i="14"/>
  <c r="I41" i="14" s="1"/>
  <c r="V41" i="14"/>
  <c r="AC41" i="14"/>
  <c r="AD41" i="14"/>
  <c r="A34" i="16"/>
  <c r="H34" i="16"/>
  <c r="I34" i="16" s="1"/>
  <c r="V34" i="16"/>
  <c r="AC34" i="16"/>
  <c r="AD34" i="16" s="1"/>
  <c r="AQ34" i="16"/>
  <c r="AX34" i="16"/>
  <c r="AY34" i="16"/>
  <c r="A35" i="16"/>
  <c r="H35" i="16"/>
  <c r="I35" i="16"/>
  <c r="V35" i="16"/>
  <c r="AC35" i="16"/>
  <c r="AD35" i="16"/>
  <c r="AQ35" i="16"/>
  <c r="AX35" i="16"/>
  <c r="AY35" i="16"/>
  <c r="A36" i="16"/>
  <c r="H36" i="16"/>
  <c r="I36" i="16" s="1"/>
  <c r="V36" i="16"/>
  <c r="AC36" i="16"/>
  <c r="AD36" i="16"/>
  <c r="AQ36" i="16"/>
  <c r="AX36" i="16"/>
  <c r="AY36" i="16"/>
  <c r="A37" i="16"/>
  <c r="H37" i="16"/>
  <c r="I37" i="16" s="1"/>
  <c r="V37" i="16"/>
  <c r="AC37" i="16"/>
  <c r="AD37" i="16" s="1"/>
  <c r="AQ37" i="16"/>
  <c r="AX37" i="16"/>
  <c r="AY37" i="16"/>
  <c r="A38" i="16"/>
  <c r="H38" i="16"/>
  <c r="I38" i="16"/>
  <c r="V38" i="16"/>
  <c r="AC38" i="16"/>
  <c r="AD38" i="16"/>
  <c r="AQ38" i="16"/>
  <c r="AX38" i="16"/>
  <c r="AY38" i="16" s="1"/>
  <c r="A39" i="16"/>
  <c r="H39" i="16"/>
  <c r="I39" i="16"/>
  <c r="V39" i="16"/>
  <c r="AC39" i="16"/>
  <c r="AD39" i="16"/>
  <c r="AQ39" i="16"/>
  <c r="AX39" i="16"/>
  <c r="AY39" i="16" s="1"/>
  <c r="A40" i="16"/>
  <c r="H40" i="16"/>
  <c r="I40" i="16" s="1"/>
  <c r="V40" i="16"/>
  <c r="AC40" i="16"/>
  <c r="AD40" i="16"/>
  <c r="AQ40" i="16"/>
  <c r="AX40" i="16"/>
  <c r="AY40" i="16"/>
  <c r="A34" i="14" l="1"/>
  <c r="H34" i="14"/>
  <c r="I34" i="14"/>
  <c r="V34" i="14"/>
  <c r="A35" i="14"/>
  <c r="H35" i="14"/>
  <c r="I35" i="14" s="1"/>
  <c r="V35" i="14"/>
  <c r="AC35" i="14"/>
  <c r="AD35" i="14" s="1"/>
  <c r="A36" i="14"/>
  <c r="H36" i="14"/>
  <c r="I36" i="14"/>
  <c r="V36" i="14"/>
  <c r="AC36" i="14"/>
  <c r="AD36" i="14" s="1"/>
  <c r="A37" i="14"/>
  <c r="H37" i="14"/>
  <c r="I37" i="14" s="1"/>
  <c r="V37" i="14"/>
  <c r="AC37" i="14"/>
  <c r="AD37" i="14" s="1"/>
  <c r="A38" i="14"/>
  <c r="H38" i="14"/>
  <c r="I38" i="14" s="1"/>
  <c r="V38" i="14"/>
  <c r="AC38" i="14"/>
  <c r="AD38" i="14" s="1"/>
  <c r="A39" i="14"/>
  <c r="H39" i="14"/>
  <c r="I39" i="14"/>
  <c r="V39" i="14"/>
  <c r="AC39" i="14"/>
  <c r="AD39" i="14" s="1"/>
  <c r="K55" i="1" l="1"/>
  <c r="K56" i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AQ28" i="16" l="1"/>
  <c r="AX28" i="16"/>
  <c r="AY28" i="16" s="1"/>
  <c r="AQ29" i="16"/>
  <c r="AX29" i="16"/>
  <c r="AY29" i="16" s="1"/>
  <c r="AQ30" i="16"/>
  <c r="AX30" i="16"/>
  <c r="AY30" i="16" s="1"/>
  <c r="AQ31" i="16"/>
  <c r="AX31" i="16"/>
  <c r="AY31" i="16" s="1"/>
  <c r="AQ32" i="16"/>
  <c r="AX32" i="16"/>
  <c r="AY32" i="16" s="1"/>
  <c r="AQ33" i="16"/>
  <c r="AX33" i="16"/>
  <c r="AY33" i="16"/>
  <c r="AX10" i="16"/>
  <c r="AY10" i="16" s="1"/>
  <c r="AQ10" i="16"/>
  <c r="AX9" i="16"/>
  <c r="AY9" i="16" s="1"/>
  <c r="AQ9" i="16"/>
  <c r="AX8" i="16"/>
  <c r="AY8" i="16" s="1"/>
  <c r="AQ8" i="16"/>
  <c r="AX27" i="16"/>
  <c r="AY27" i="16" s="1"/>
  <c r="AQ27" i="16"/>
  <c r="AX26" i="16"/>
  <c r="AY26" i="16" s="1"/>
  <c r="AQ26" i="16"/>
  <c r="AX25" i="16"/>
  <c r="AY25" i="16" s="1"/>
  <c r="AQ25" i="16"/>
  <c r="AX24" i="16"/>
  <c r="AY24" i="16" s="1"/>
  <c r="AQ24" i="16"/>
  <c r="AX23" i="16"/>
  <c r="AY23" i="16" s="1"/>
  <c r="AQ23" i="16"/>
  <c r="AX22" i="16"/>
  <c r="AY22" i="16" s="1"/>
  <c r="AQ22" i="16"/>
  <c r="AX21" i="16"/>
  <c r="AY21" i="16" s="1"/>
  <c r="AQ21" i="16"/>
  <c r="AY20" i="16"/>
  <c r="AX20" i="16"/>
  <c r="AQ20" i="16"/>
  <c r="AX19" i="16"/>
  <c r="AY19" i="16" s="1"/>
  <c r="AQ19" i="16"/>
  <c r="AY18" i="16"/>
  <c r="AX18" i="16"/>
  <c r="AQ18" i="16"/>
  <c r="AX17" i="16"/>
  <c r="AY17" i="16" s="1"/>
  <c r="AQ17" i="16"/>
  <c r="AX16" i="16"/>
  <c r="AY16" i="16" s="1"/>
  <c r="AQ16" i="16"/>
  <c r="AX15" i="16"/>
  <c r="AY15" i="16" s="1"/>
  <c r="AQ15" i="16"/>
  <c r="AX14" i="16"/>
  <c r="AY14" i="16" s="1"/>
  <c r="AQ14" i="16"/>
  <c r="AX13" i="16"/>
  <c r="AY13" i="16" s="1"/>
  <c r="AQ13" i="16"/>
  <c r="AX12" i="16"/>
  <c r="AY12" i="16" s="1"/>
  <c r="AQ12" i="16"/>
  <c r="AX11" i="16"/>
  <c r="AY11" i="16" s="1"/>
  <c r="AQ11" i="16"/>
  <c r="AX7" i="16"/>
  <c r="AY7" i="16" s="1"/>
  <c r="AQ7" i="16"/>
  <c r="AY6" i="16"/>
  <c r="AX6" i="16"/>
  <c r="AQ6" i="16"/>
  <c r="AX5" i="16"/>
  <c r="AY5" i="16" s="1"/>
  <c r="AQ5" i="16"/>
  <c r="AX4" i="16"/>
  <c r="AY4" i="16" s="1"/>
  <c r="AQ4" i="16"/>
  <c r="AX3" i="16"/>
  <c r="AY3" i="16" s="1"/>
  <c r="AQ3" i="16"/>
  <c r="AC19" i="16"/>
  <c r="AD19" i="16" s="1"/>
  <c r="V19" i="16"/>
  <c r="AC30" i="16"/>
  <c r="AD30" i="16" s="1"/>
  <c r="V30" i="16"/>
  <c r="AC29" i="16"/>
  <c r="AD29" i="16" s="1"/>
  <c r="V29" i="16"/>
  <c r="AC28" i="16"/>
  <c r="AD28" i="16" s="1"/>
  <c r="V28" i="16"/>
  <c r="AC27" i="16"/>
  <c r="AD27" i="16" s="1"/>
  <c r="V27" i="16"/>
  <c r="AC26" i="16"/>
  <c r="AD26" i="16" s="1"/>
  <c r="V26" i="16"/>
  <c r="AC32" i="16"/>
  <c r="AD32" i="16" s="1"/>
  <c r="V32" i="16"/>
  <c r="V31" i="16"/>
  <c r="AC25" i="16"/>
  <c r="AD25" i="16" s="1"/>
  <c r="V25" i="16"/>
  <c r="AC33" i="16"/>
  <c r="AD33" i="16" s="1"/>
  <c r="V33" i="16"/>
  <c r="AC24" i="16"/>
  <c r="AD24" i="16" s="1"/>
  <c r="V24" i="16"/>
  <c r="AC23" i="16"/>
  <c r="AD23" i="16" s="1"/>
  <c r="V23" i="16"/>
  <c r="AC22" i="16"/>
  <c r="AD22" i="16" s="1"/>
  <c r="V22" i="16"/>
  <c r="AC21" i="16"/>
  <c r="AD21" i="16" s="1"/>
  <c r="V21" i="16"/>
  <c r="AC20" i="16"/>
  <c r="AD20" i="16" s="1"/>
  <c r="V20" i="16"/>
  <c r="AC18" i="16"/>
  <c r="AD18" i="16" s="1"/>
  <c r="V18" i="16"/>
  <c r="AC17" i="16"/>
  <c r="AD17" i="16" s="1"/>
  <c r="V17" i="16"/>
  <c r="AC16" i="16"/>
  <c r="AD16" i="16" s="1"/>
  <c r="V16" i="16"/>
  <c r="AC15" i="16"/>
  <c r="AD15" i="16" s="1"/>
  <c r="V15" i="16"/>
  <c r="AC14" i="16"/>
  <c r="AD14" i="16" s="1"/>
  <c r="V14" i="16"/>
  <c r="AC13" i="16"/>
  <c r="AD13" i="16" s="1"/>
  <c r="V13" i="16"/>
  <c r="AC12" i="16"/>
  <c r="AD12" i="16" s="1"/>
  <c r="V12" i="16"/>
  <c r="AC11" i="16"/>
  <c r="AD11" i="16" s="1"/>
  <c r="V11" i="16"/>
  <c r="AC10" i="16"/>
  <c r="AD10" i="16" s="1"/>
  <c r="V10" i="16"/>
  <c r="AC9" i="16"/>
  <c r="AD9" i="16" s="1"/>
  <c r="V9" i="16"/>
  <c r="V8" i="16"/>
  <c r="AC7" i="16"/>
  <c r="AD7" i="16" s="1"/>
  <c r="V7" i="16"/>
  <c r="AC6" i="16"/>
  <c r="AD6" i="16" s="1"/>
  <c r="V6" i="16"/>
  <c r="AC5" i="16"/>
  <c r="AD5" i="16" s="1"/>
  <c r="V5" i="16"/>
  <c r="AC4" i="16"/>
  <c r="AD4" i="16" s="1"/>
  <c r="V4" i="16"/>
  <c r="AC3" i="16"/>
  <c r="AD3" i="16" s="1"/>
  <c r="V3" i="16"/>
  <c r="H33" i="16"/>
  <c r="I33" i="16" s="1"/>
  <c r="A33" i="16"/>
  <c r="H32" i="16"/>
  <c r="I32" i="16" s="1"/>
  <c r="A32" i="16"/>
  <c r="A31" i="16"/>
  <c r="H30" i="16"/>
  <c r="I30" i="16" s="1"/>
  <c r="A30" i="16"/>
  <c r="H29" i="16"/>
  <c r="I29" i="16" s="1"/>
  <c r="A29" i="16"/>
  <c r="H28" i="16"/>
  <c r="I28" i="16" s="1"/>
  <c r="A28" i="16"/>
  <c r="H27" i="16"/>
  <c r="I27" i="16" s="1"/>
  <c r="A27" i="16"/>
  <c r="H26" i="16"/>
  <c r="I26" i="16" s="1"/>
  <c r="A26" i="16"/>
  <c r="H25" i="16"/>
  <c r="I25" i="16" s="1"/>
  <c r="A25" i="16"/>
  <c r="H24" i="16"/>
  <c r="I24" i="16" s="1"/>
  <c r="A24" i="16"/>
  <c r="H23" i="16"/>
  <c r="I23" i="16" s="1"/>
  <c r="A23" i="16"/>
  <c r="H22" i="16"/>
  <c r="I22" i="16" s="1"/>
  <c r="A22" i="16"/>
  <c r="H21" i="16"/>
  <c r="I21" i="16" s="1"/>
  <c r="A21" i="16"/>
  <c r="H20" i="16"/>
  <c r="I20" i="16" s="1"/>
  <c r="A20" i="16"/>
  <c r="H19" i="16"/>
  <c r="I19" i="16" s="1"/>
  <c r="A19" i="16"/>
  <c r="H18" i="16"/>
  <c r="I18" i="16" s="1"/>
  <c r="A18" i="16"/>
  <c r="H17" i="16"/>
  <c r="I17" i="16" s="1"/>
  <c r="A17" i="16"/>
  <c r="H16" i="16"/>
  <c r="I16" i="16" s="1"/>
  <c r="A16" i="16"/>
  <c r="H15" i="16"/>
  <c r="I15" i="16" s="1"/>
  <c r="A15" i="16"/>
  <c r="H14" i="16"/>
  <c r="I14" i="16" s="1"/>
  <c r="A14" i="16"/>
  <c r="H13" i="16"/>
  <c r="I13" i="16" s="1"/>
  <c r="A13" i="16"/>
  <c r="H12" i="16"/>
  <c r="I12" i="16" s="1"/>
  <c r="A12" i="16"/>
  <c r="H11" i="16"/>
  <c r="I11" i="16" s="1"/>
  <c r="A11" i="16"/>
  <c r="H10" i="16"/>
  <c r="I10" i="16" s="1"/>
  <c r="A10" i="16"/>
  <c r="H9" i="16"/>
  <c r="I9" i="16" s="1"/>
  <c r="A9" i="16"/>
  <c r="H8" i="16"/>
  <c r="I8" i="16" s="1"/>
  <c r="A8" i="16"/>
  <c r="H7" i="16"/>
  <c r="I7" i="16" s="1"/>
  <c r="A7" i="16"/>
  <c r="H6" i="16"/>
  <c r="I6" i="16" s="1"/>
  <c r="A6" i="16"/>
  <c r="H5" i="16"/>
  <c r="I5" i="16" s="1"/>
  <c r="A5" i="16"/>
  <c r="H4" i="16"/>
  <c r="I4" i="16" s="1"/>
  <c r="A4" i="16"/>
  <c r="H3" i="16"/>
  <c r="I3" i="16" s="1"/>
  <c r="A3" i="16"/>
  <c r="R46" i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3" i="15"/>
  <c r="A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AC31" i="14"/>
  <c r="AD31" i="14" s="1"/>
  <c r="H31" i="14"/>
  <c r="I31" i="14" s="1"/>
  <c r="AC30" i="14"/>
  <c r="AD30" i="14" s="1"/>
  <c r="H30" i="14"/>
  <c r="I30" i="14" s="1"/>
  <c r="AC22" i="15"/>
  <c r="AC23" i="15"/>
  <c r="AC24" i="15"/>
  <c r="AC25" i="15"/>
  <c r="AC26" i="15"/>
  <c r="AC27" i="15"/>
  <c r="AC21" i="15"/>
  <c r="AC18" i="15"/>
  <c r="AC19" i="15"/>
  <c r="AC20" i="15"/>
  <c r="AC17" i="15"/>
  <c r="H22" i="15"/>
  <c r="H23" i="15"/>
  <c r="H24" i="15"/>
  <c r="H25" i="15"/>
  <c r="H26" i="15"/>
  <c r="H27" i="15"/>
  <c r="H21" i="15"/>
  <c r="H18" i="15"/>
  <c r="H19" i="15"/>
  <c r="H20" i="15"/>
  <c r="H17" i="15"/>
  <c r="AC27" i="14"/>
  <c r="AC28" i="14"/>
  <c r="AC29" i="14"/>
  <c r="AC26" i="14"/>
  <c r="AC21" i="14"/>
  <c r="AC22" i="14"/>
  <c r="AC23" i="14"/>
  <c r="AC24" i="14"/>
  <c r="AC25" i="14"/>
  <c r="AC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AD29" i="14"/>
  <c r="I32" i="14"/>
  <c r="I33" i="14"/>
  <c r="I25" i="15"/>
  <c r="AD25" i="15"/>
  <c r="I26" i="15"/>
  <c r="AD26" i="15"/>
  <c r="I27" i="15"/>
  <c r="AD27" i="15"/>
  <c r="AD24" i="15"/>
  <c r="I24" i="15"/>
  <c r="R40" i="1"/>
  <c r="R41" i="1"/>
  <c r="R42" i="1"/>
  <c r="R43" i="1"/>
  <c r="R44" i="1"/>
  <c r="R39" i="1"/>
  <c r="O3" i="1"/>
  <c r="O2" i="1"/>
  <c r="I21" i="15" l="1"/>
  <c r="AD21" i="15"/>
  <c r="I22" i="15"/>
  <c r="AD22" i="15"/>
  <c r="I23" i="15"/>
  <c r="AD23" i="15"/>
  <c r="I25" i="14"/>
  <c r="AD25" i="14"/>
  <c r="I26" i="14"/>
  <c r="AD26" i="14"/>
  <c r="I27" i="14"/>
  <c r="AD27" i="14"/>
  <c r="I28" i="14"/>
  <c r="AD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AD20" i="15" l="1"/>
  <c r="I18" i="15"/>
  <c r="AD17" i="15"/>
  <c r="I19" i="15"/>
  <c r="AD18" i="15"/>
  <c r="I20" i="15"/>
  <c r="AD19" i="15"/>
  <c r="AC16" i="15"/>
  <c r="AD16" i="15" s="1"/>
  <c r="I17" i="15"/>
  <c r="H15" i="15" l="1"/>
  <c r="I15" i="15" s="1"/>
  <c r="AC14" i="15"/>
  <c r="AD14" i="15" s="1"/>
  <c r="H16" i="15"/>
  <c r="I16" i="15" s="1"/>
  <c r="AC15" i="15"/>
  <c r="AD15" i="15" s="1"/>
  <c r="I20" i="14" l="1"/>
  <c r="AD20" i="14"/>
  <c r="I21" i="14"/>
  <c r="AD21" i="14"/>
  <c r="I22" i="14"/>
  <c r="AD22" i="14"/>
  <c r="I23" i="14"/>
  <c r="AD23" i="14"/>
  <c r="I24" i="14"/>
  <c r="AD24" i="14"/>
  <c r="AC19" i="14"/>
  <c r="AD19" i="14" s="1"/>
  <c r="H19" i="14"/>
  <c r="I19" i="14" s="1"/>
  <c r="H13" i="15" l="1"/>
  <c r="I13" i="15" s="1"/>
  <c r="AC12" i="15"/>
  <c r="AD12" i="15" s="1"/>
  <c r="H14" i="15"/>
  <c r="I14" i="15" s="1"/>
  <c r="AC13" i="15"/>
  <c r="AD13" i="15" s="1"/>
  <c r="H14" i="14"/>
  <c r="I14" i="14" s="1"/>
  <c r="H15" i="14"/>
  <c r="I15" i="14" s="1"/>
  <c r="H16" i="14"/>
  <c r="I16" i="14" s="1"/>
  <c r="H17" i="14"/>
  <c r="I17" i="14" s="1"/>
  <c r="H18" i="14"/>
  <c r="I18" i="14" s="1"/>
  <c r="AC18" i="14"/>
  <c r="AD18" i="14" s="1"/>
  <c r="AC8" i="15" l="1"/>
  <c r="AD8" i="15" s="1"/>
  <c r="AC7" i="15"/>
  <c r="AD7" i="15" s="1"/>
  <c r="AC17" i="14" l="1"/>
  <c r="AD17" i="14" s="1"/>
  <c r="H13" i="14" l="1"/>
  <c r="I13" i="14" s="1"/>
  <c r="AC13" i="14"/>
  <c r="AD13" i="14" s="1"/>
  <c r="AC14" i="14"/>
  <c r="AD14" i="14" s="1"/>
  <c r="AC15" i="14"/>
  <c r="AD15" i="14" s="1"/>
  <c r="AC16" i="14"/>
  <c r="AD16" i="14" s="1"/>
  <c r="AC5" i="14" l="1"/>
  <c r="AC6" i="14"/>
  <c r="AC7" i="14"/>
  <c r="AC8" i="14"/>
  <c r="AC9" i="14"/>
  <c r="AC10" i="14"/>
  <c r="AC11" i="14"/>
  <c r="AC12" i="14"/>
  <c r="AD6" i="14" l="1"/>
  <c r="AD7" i="14"/>
  <c r="AD8" i="14"/>
  <c r="AD9" i="14"/>
  <c r="AD10" i="14"/>
  <c r="AD11" i="14"/>
  <c r="AD12" i="14"/>
  <c r="AD5" i="14"/>
  <c r="H12" i="15" l="1"/>
  <c r="I12" i="15" s="1"/>
  <c r="AC11" i="15"/>
  <c r="AD11" i="15" s="1"/>
  <c r="H11" i="15"/>
  <c r="I11" i="15" s="1"/>
  <c r="AC10" i="15"/>
  <c r="AD10" i="15" s="1"/>
  <c r="H10" i="15"/>
  <c r="I10" i="15" s="1"/>
  <c r="AC9" i="15"/>
  <c r="AD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AC4" i="15"/>
  <c r="AD4" i="15" s="1"/>
  <c r="H3" i="15"/>
  <c r="I3" i="15" s="1"/>
  <c r="AC3" i="15"/>
  <c r="AD3" i="15" s="1"/>
  <c r="AC4" i="14"/>
  <c r="AD4" i="14" s="1"/>
  <c r="AC3" i="14"/>
  <c r="AD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<sst xmlns="http://schemas.openxmlformats.org/spreadsheetml/2006/main" count="744" uniqueCount="211">
  <si>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</si>
  <si>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</si>
  <si>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</si>
  <si>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</si>
  <si>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</si>
  <si>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</si>
  <si>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</si>
  <si>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</si>
  <si>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</si>
  <si>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</si>
  <si>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</si>
  <si>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</si>
  <si>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</si>
  <si>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</si>
  <si>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</si>
  <si>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</si>
  <si>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</si>
  <si>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</si>
  <si>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</si>
  <si>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</si>
  <si>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</si>
  <si>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</si>
  <si>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</si>
  <si>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</si>
  <si>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</si>
  <si>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</si>
  <si>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</si>
  <si>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</si>
  <si>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</si>
  <si>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</si>
  <si>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</si>
  <si>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</si>
  <si>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</si>
  <si>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</si>
  <si>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</si>
  <si>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</si>
  <si>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</si>
  <si>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</si>
  <si>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</si>
  <si>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</si>
  <si>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</si>
  <si>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</si>
  <si>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</si>
  <si>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</si>
  <si>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</si>
  <si>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</si>
  <si>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</si>
  <si>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</si>
  <si>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</si>
  <si>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</si>
  <si>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</si>
  <si>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</si>
  <si>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</si>
  <si>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</si>
  <si>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</si>
  <si>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</si>
  <si>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</si>
  <si>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</si>
  <si>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</si>
  <si>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</si>
  <si>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</si>
  <si>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</si>
  <si>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</si>
  <si>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</si>
  <si>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</si>
  <si>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</si>
  <si>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</si>
  <si>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</si>
  <si>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</si>
  <si>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</si>
  <si>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</si>
  <si>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</si>
  <si>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</si>
  <si>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</si>
  <si>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</si>
  <si>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</si>
  <si>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</si>
  <si>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</si>
  <si>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</si>
  <si>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</si>
  <si>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</si>
  <si>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</si>
  <si>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</si>
  <si>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</si>
  <si>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</si>
  <si>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</si>
  <si>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</si>
  <si>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</si>
  <si>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</si>
  <si>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</si>
  <si>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</si>
  <si>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</si>
  <si>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</si>
  <si>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</si>
  <si>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</si>
  <si>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</si>
  <si>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</si>
  <si>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</si>
  <si>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</si>
  <si>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</si>
  <si>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</si>
  <si>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</si>
  <si>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</si>
  <si>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</si>
  <si>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</si>
  <si>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</si>
  <si>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</si>
  <si>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</si>
  <si>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</si>
  <si>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</si>
  <si>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</si>
  <si>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</si>
  <si>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</si>
  <si>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</si>
  <si>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</si>
  <si>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</si>
  <si>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</si>
  <si>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</si>
  <si>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</si>
  <si>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</si>
  <si>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</si>
  <si>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</si>
  <si>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</si>
  <si>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</si>
  <si>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</si>
  <si>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</si>
  <si>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</si>
  <si>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</si>
  <si>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</si>
  <si>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</si>
  <si>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</si>
  <si>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</si>
  <si>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</si>
  <si>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</si>
  <si>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</si>
  <si>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</si>
  <si>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</si>
  <si>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</si>
  <si>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</si>
  <si>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</si>
  <si>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</si>
  <si>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</si>
  <si>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</si>
  <si>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</si>
  <si>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</si>
  <si>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</si>
  <si>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</si>
  <si>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</si>
  <si>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</si>
  <si>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</si>
  <si>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</si>
  <si>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</si>
  <si>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</si>
  <si>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</si>
  <si>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</si>
  <si>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</si>
  <si>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</si>
  <si>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</si>
  <si>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</si>
  <si>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</si>
  <si>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</si>
  <si>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</si>
  <si>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</si>
  <si>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</si>
  <si>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</si>
  <si>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</si>
  <si>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</si>
  <si>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</si>
  <si>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</si>
  <si>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</si>
  <si>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</si>
  <si>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三</t>
  </si>
  <si>
    <t>四</t>
  </si>
  <si>
    <t>五</t>
  </si>
  <si>
    <t>日</t>
  </si>
  <si>
    <t>只赚50点</t>
  </si>
  <si>
    <t>交易跟踪 风险评估</t>
  </si>
  <si>
    <t>同时只能操作两对FX，能做到 0 仓位</t>
  </si>
  <si>
    <t>0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</si>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</sst>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/>
    <xf numFmtId="0" fontId="8" fillId="10" borderId="0" xfId="0" applyNumberFormat="1" applyFont="1" applyFill="1" applyAlignment="1">
      <alignment horizontal="center" vertical="center"/>
    </xf>
    <xf numFmtId="49" fontId="8" fillId="9" borderId="31" xfId="0" applyNumberFormat="1" applyFont="1" applyFill="1" applyBorder="1"/>
    <xf numFmtId="49" fontId="8" fillId="5" borderId="30" xfId="0" applyNumberFormat="1" applyFont="1" applyFill="1" applyBorder="1"/>
    <xf numFmtId="49" fontId="8" fillId="5" borderId="31" xfId="0" applyNumberFormat="1" applyFont="1" applyFill="1" applyBorder="1"/>
    <xf numFmtId="49" fontId="8" fillId="5" borderId="32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0" fontId="8" fillId="8" borderId="34" xfId="0" applyNumberFormat="1" applyFont="1" applyFill="1" applyBorder="1" applyAlignment="1">
      <alignment horizontal="center" vertical="center"/>
    </xf>
    <xf numFmtId="0" fontId="8" fillId="7" borderId="34" xfId="0" applyNumberFormat="1" applyFont="1" applyFill="1" applyBorder="1" applyAlignment="1">
      <alignment horizontal="center" vertical="center"/>
    </xf>
    <xf numFmtId="0" fontId="8" fillId="3" borderId="34" xfId="0" applyNumberFormat="1" applyFont="1" applyFill="1" applyBorder="1" applyAlignment="1">
      <alignment horizontal="center" vertical="center"/>
    </xf>
    <xf numFmtId="0" fontId="8" fillId="4" borderId="34" xfId="0" applyNumberFormat="1" applyFont="1" applyFill="1" applyBorder="1" applyAlignment="1">
      <alignment horizontal="center" vertical="center"/>
    </xf>
    <xf numFmtId="0" fontId="8" fillId="5" borderId="34" xfId="0" applyNumberFormat="1" applyFont="1" applyFill="1" applyBorder="1" applyAlignment="1">
      <alignment horizontal="center" vertical="center"/>
    </xf>
    <xf numFmtId="0" fontId="8" fillId="6" borderId="34" xfId="0" applyNumberFormat="1" applyFont="1" applyFill="1" applyBorder="1" applyAlignment="1">
      <alignment horizontal="center" vertical="center"/>
    </xf>
    <xf numFmtId="49" fontId="8" fillId="10" borderId="25" xfId="0" applyNumberFormat="1" applyFont="1" applyFill="1" applyBorder="1"/>
    <xf numFmtId="49" fontId="8" fillId="10" borderId="26" xfId="0" applyNumberFormat="1" applyFont="1" applyFill="1" applyBorder="1"/>
    <xf numFmtId="49" fontId="8" fillId="4" borderId="26" xfId="0" applyNumberFormat="1" applyFont="1" applyFill="1" applyBorder="1"/>
    <xf numFmtId="0" fontId="8" fillId="10" borderId="26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/>
    <xf numFmtId="49" fontId="8" fillId="0" borderId="0" xfId="0" applyNumberFormat="1" applyFont="1" applyBorder="1"/>
    <xf numFmtId="49" fontId="8" fillId="9" borderId="0" xfId="0" applyNumberFormat="1" applyFont="1" applyFill="1" applyBorder="1"/>
    <xf numFmtId="49" fontId="8" fillId="0" borderId="4" xfId="0" applyNumberFormat="1" applyFont="1" applyBorder="1"/>
    <xf numFmtId="49" fontId="8" fillId="4" borderId="3" xfId="0" applyNumberFormat="1" applyFont="1" applyFill="1" applyBorder="1"/>
    <xf numFmtId="49" fontId="8" fillId="4" borderId="0" xfId="0" applyNumberFormat="1" applyFont="1" applyFill="1" applyBorder="1"/>
    <xf numFmtId="49" fontId="8" fillId="4" borderId="4" xfId="0" applyNumberFormat="1" applyFont="1" applyFill="1" applyBorder="1"/>
    <xf numFmtId="0" fontId="8" fillId="0" borderId="3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9" fillId="7" borderId="36" xfId="0" applyNumberFormat="1" applyFont="1" applyFill="1" applyBorder="1" applyAlignment="1">
      <alignment horizontal="center" vertical="center"/>
    </xf>
    <xf numFmtId="0" fontId="9" fillId="4" borderId="36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10" borderId="0" xfId="0" applyNumberFormat="1" applyFont="1" applyFill="1"/>
    <xf numFmtId="49" fontId="8" fillId="5" borderId="3" xfId="0" applyNumberFormat="1" applyFont="1" applyFill="1" applyBorder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9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4" xfId="0" applyFont="1" applyFill="1" applyBorder="1"/>
    <xf numFmtId="0" fontId="11" fillId="2" borderId="49" xfId="0" applyFont="1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7" xfId="0" applyFill="1" applyBorder="1"/>
    <xf numFmtId="0" fontId="0" fillId="8" borderId="49" xfId="0" applyFill="1" applyBorder="1"/>
    <xf numFmtId="0" fontId="0" fillId="8" borderId="50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5" borderId="0" xfId="0" applyNumberFormat="1" applyFont="1" applyFill="1" applyBorder="1"/>
    <xf numFmtId="49" fontId="8" fillId="6" borderId="9" xfId="0" applyNumberFormat="1" applyFont="1" applyFill="1" applyBorder="1" applyAlignment="1">
      <alignment horizontal="right"/>
    </xf>
    <xf numFmtId="169" fontId="8" fillId="11" borderId="9" xfId="0" applyNumberFormat="1" applyFont="1" applyFill="1" applyBorder="1"/>
    <xf numFmtId="168" fontId="8" fillId="11" borderId="9" xfId="0" applyNumberFormat="1" applyFont="1" applyFill="1" applyBorder="1"/>
    <xf numFmtId="0" fontId="8" fillId="11" borderId="16" xfId="0" applyNumberFormat="1" applyFont="1" applyFill="1" applyBorder="1" applyAlignment="1">
      <alignment horizontal="center" vertical="center"/>
    </xf>
    <xf numFmtId="0" fontId="9" fillId="11" borderId="16" xfId="0" applyNumberFormat="1" applyFont="1" applyFill="1" applyBorder="1" applyAlignment="1">
      <alignment horizontal="center" vertical="center"/>
    </xf>
    <xf numFmtId="49" fontId="8" fillId="11" borderId="9" xfId="0" applyNumberFormat="1" applyFont="1" applyFill="1" applyBorder="1" applyAlignment="1">
      <alignment horizontal="center"/>
    </xf>
    <xf numFmtId="167" fontId="8" fillId="11" borderId="9" xfId="0" applyNumberFormat="1" applyFont="1" applyFill="1" applyBorder="1"/>
    <xf numFmtId="49" fontId="8" fillId="11" borderId="9" xfId="0" applyNumberFormat="1" applyFont="1" applyFill="1" applyBorder="1" applyAlignment="1">
      <alignment horizontal="right"/>
    </xf>
    <xf numFmtId="0" fontId="8" fillId="11" borderId="9" xfId="0" applyNumberFormat="1" applyFont="1" applyFill="1" applyBorder="1" applyAlignment="1">
      <alignment horizontal="center" vertical="center"/>
    </xf>
    <xf numFmtId="49" fontId="8" fillId="11" borderId="0" xfId="0" applyNumberFormat="1" applyFont="1" applyFill="1"/>
    <xf numFmtId="49" fontId="8" fillId="11" borderId="3" xfId="0" applyNumberFormat="1" applyFont="1" applyFill="1" applyBorder="1"/>
    <xf numFmtId="49" fontId="8" fillId="11" borderId="0" xfId="0" applyNumberFormat="1" applyFont="1" applyFill="1" applyBorder="1"/>
    <xf numFmtId="49" fontId="8" fillId="11" borderId="4" xfId="0" applyNumberFormat="1" applyFont="1" applyFill="1" applyBorder="1"/>
    <xf numFmtId="0" fontId="9" fillId="11" borderId="36" xfId="0" applyNumberFormat="1" applyFont="1" applyFill="1" applyBorder="1" applyAlignment="1">
      <alignment horizontal="center" vertical="center"/>
    </xf>
    <xf numFmtId="167" fontId="8" fillId="6" borderId="9" xfId="0" applyNumberFormat="1" applyFont="1" applyFill="1" applyBorder="1" applyAlignment="1">
      <alignment wrapText="1"/>
    </xf>
    <xf numFmtId="168" fontId="9" fillId="11" borderId="51" xfId="0" applyNumberFormat="1" applyFont="1" applyFill="1" applyBorder="1" applyAlignment="1">
      <alignment horizontal="center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49" fontId="8" fillId="5" borderId="4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168" fontId="9" fillId="11" borderId="51" xfId="0" applyNumberFormat="1" applyFont="1" applyFill="1" applyBorder="1" applyAlignment="1">
      <alignment horizontal="center"/>
    </xf>
    <xf numFmtId="168" fontId="9" fillId="11" borderId="52" xfId="0" applyNumberFormat="1" applyFont="1" applyFill="1" applyBorder="1" applyAlignment="1">
      <alignment horizontal="center"/>
    </xf>
    <xf numFmtId="168" fontId="9" fillId="11" borderId="53" xfId="0" applyNumberFormat="1" applyFont="1" applyFill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49" fontId="15" fillId="0" borderId="35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7" fillId="11" borderId="38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17" fillId="11" borderId="42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6" priority="3" timePeriod="today">
      <formula>FLOOR(B1,1)=TODAY()</formula>
    </cfRule>
    <cfRule type="expression" dxfId="5" priority="4">
      <formula>WEEKDAY(B1,2)&gt;=6</formula>
    </cfRule>
  </conditionalFormatting>
  <conditionalFormatting sqref="V1:V1048576">
    <cfRule type="timePeriod" dxfId="4" priority="1" timePeriod="today">
      <formula>FLOOR(V1,1)=TODAY()</formula>
    </cfRule>
    <cfRule type="expression" dxfId="3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4" sqref="L14:M14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E38" activePane="bottomRight" state="frozen"/>
      <selection pane="topRight" activeCell="B1" sqref="B1"/>
      <selection pane="bottomLeft" activeCell="A5" sqref="A5"/>
      <selection pane="bottomRight" activeCell="U53" sqref="U53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214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5" t="s">
        <v>15</v>
      </c>
      <c r="J3" s="266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15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7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16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8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17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8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17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9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18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7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16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213">
        <v>10</v>
      </c>
      <c r="R9" s="122">
        <f t="shared" si="0"/>
        <v>24</v>
      </c>
      <c r="V9" s="36"/>
      <c r="W9" s="21"/>
      <c r="X9" s="21"/>
    </row>
    <row r="10" spans="1:24" x14ac:dyDescent="0.3">
      <c r="A10" s="268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17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8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17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9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17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8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16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8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17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8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17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9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17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8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16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8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17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8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17">
        <f t="shared" ref="K19:K56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8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17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8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18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7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17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8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17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8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17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9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18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8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17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8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17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8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17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8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18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7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17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8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17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8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17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8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17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9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18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8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17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8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17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8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17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8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18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7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17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8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17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50" si="13">SUM(M40:Q40)</f>
        <v>6</v>
      </c>
      <c r="V40" s="36"/>
      <c r="W40" s="21"/>
      <c r="X40" s="21"/>
    </row>
    <row r="41" spans="1:24" x14ac:dyDescent="0.3">
      <c r="A41" s="268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17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9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18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7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17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8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17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8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17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19" t="s">
        <v>198</v>
      </c>
      <c r="U45" s="170" t="s">
        <v>155</v>
      </c>
      <c r="W45" s="21"/>
      <c r="X45" s="21" t="s">
        <v>142</v>
      </c>
    </row>
    <row r="46" spans="1:24" x14ac:dyDescent="0.3">
      <c r="A46" s="268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17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9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42">
        <v>50.4</v>
      </c>
      <c r="J47" s="143">
        <f t="shared" si="3"/>
        <v>0.12399999999999992</v>
      </c>
      <c r="K47" s="218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7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17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68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17">
        <f t="shared" si="9"/>
        <v>47.474999999999994</v>
      </c>
      <c r="L49" s="139"/>
      <c r="M49" s="217">
        <v>0</v>
      </c>
      <c r="N49" s="217">
        <v>2</v>
      </c>
      <c r="O49" s="217">
        <v>2</v>
      </c>
      <c r="P49" s="217">
        <v>0</v>
      </c>
      <c r="Q49" s="217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68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17">
        <f t="shared" si="9"/>
        <v>47.174999999999997</v>
      </c>
      <c r="L50" s="139"/>
      <c r="M50" s="217">
        <v>0</v>
      </c>
      <c r="N50" s="217">
        <v>2</v>
      </c>
      <c r="O50" s="217">
        <v>5</v>
      </c>
      <c r="P50" s="217">
        <v>2</v>
      </c>
      <c r="Q50" s="217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69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/>
      <c r="J51" s="143">
        <f t="shared" si="3"/>
        <v>-0.86</v>
      </c>
      <c r="K51" s="218">
        <f t="shared" si="9"/>
        <v>34.575000000000003</v>
      </c>
      <c r="L51" s="141"/>
      <c r="M51" s="218"/>
      <c r="N51" s="218"/>
      <c r="O51" s="218"/>
      <c r="P51" s="218"/>
      <c r="Q51" s="218"/>
      <c r="R51" s="145"/>
      <c r="X51" s="166" t="s">
        <v>146</v>
      </c>
    </row>
    <row r="52" spans="1:30" x14ac:dyDescent="0.3">
      <c r="A52" s="267" t="s">
        <v>12</v>
      </c>
      <c r="B52" s="9">
        <v>48</v>
      </c>
      <c r="C52" s="5">
        <v>43066</v>
      </c>
      <c r="D52" s="2">
        <v>43072</v>
      </c>
      <c r="E52" s="131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/>
      <c r="J52" s="134">
        <f t="shared" si="3"/>
        <v>0</v>
      </c>
      <c r="K52" s="217">
        <f t="shared" si="9"/>
        <v>22.25</v>
      </c>
      <c r="L52" s="132"/>
      <c r="M52" s="132"/>
      <c r="N52" s="132"/>
      <c r="O52" s="132"/>
      <c r="P52" s="132"/>
      <c r="Q52" s="132"/>
      <c r="R52" s="122"/>
      <c r="X52" s="36" t="s">
        <v>148</v>
      </c>
    </row>
    <row r="53" spans="1:30" x14ac:dyDescent="0.3">
      <c r="A53" s="268"/>
      <c r="B53" s="8">
        <v>49</v>
      </c>
      <c r="C53" s="6">
        <v>43073</v>
      </c>
      <c r="D53" s="3">
        <v>43079</v>
      </c>
      <c r="E53" s="13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/>
      <c r="J53" s="138">
        <f t="shared" si="3"/>
        <v>0</v>
      </c>
      <c r="K53" s="217">
        <f t="shared" si="9"/>
        <v>10.75</v>
      </c>
      <c r="L53" s="136"/>
      <c r="M53" s="136"/>
      <c r="N53" s="136"/>
      <c r="O53" s="136"/>
      <c r="P53" s="136"/>
      <c r="Q53" s="136"/>
      <c r="X53" t="s">
        <v>149</v>
      </c>
    </row>
    <row r="54" spans="1:30" x14ac:dyDescent="0.3">
      <c r="A54" s="268"/>
      <c r="B54" s="8">
        <v>50</v>
      </c>
      <c r="C54" s="6">
        <v>43080</v>
      </c>
      <c r="D54" s="3">
        <v>43086</v>
      </c>
      <c r="E54" s="13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/>
      <c r="J54" s="138">
        <f t="shared" si="3"/>
        <v>0</v>
      </c>
      <c r="K54" s="217">
        <f t="shared" si="9"/>
        <v>0</v>
      </c>
      <c r="L54" s="136"/>
      <c r="M54" s="136"/>
      <c r="N54" s="136"/>
      <c r="O54" s="136"/>
      <c r="P54" s="136"/>
      <c r="Q54" s="136"/>
    </row>
    <row r="55" spans="1:30" ht="14.4" customHeight="1" x14ac:dyDescent="0.3">
      <c r="A55" s="268"/>
      <c r="B55" s="8">
        <v>51</v>
      </c>
      <c r="C55" s="6">
        <v>43087</v>
      </c>
      <c r="D55" s="3">
        <v>43093</v>
      </c>
      <c r="E55" s="13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/>
      <c r="J55" s="138">
        <f t="shared" si="3"/>
        <v>0</v>
      </c>
      <c r="K55" s="217">
        <f t="shared" si="9"/>
        <v>0</v>
      </c>
      <c r="L55" s="136"/>
      <c r="M55" s="136"/>
      <c r="N55" s="136"/>
      <c r="O55" s="136"/>
      <c r="P55" s="136"/>
      <c r="Q55" s="136"/>
      <c r="X55" s="270" t="s">
        <v>163</v>
      </c>
      <c r="Y55" s="270"/>
      <c r="Z55" s="270"/>
      <c r="AA55" s="270"/>
      <c r="AB55" s="270"/>
      <c r="AC55" s="270"/>
      <c r="AD55" s="270"/>
    </row>
    <row r="56" spans="1:30" ht="15" customHeight="1" thickBot="1" x14ac:dyDescent="0.35">
      <c r="A56" s="269"/>
      <c r="B56" s="10">
        <v>52</v>
      </c>
      <c r="C56" s="7">
        <v>43094</v>
      </c>
      <c r="D56" s="4">
        <v>43100</v>
      </c>
      <c r="E56" s="135">
        <f t="shared" si="4"/>
        <v>384.32943536673156</v>
      </c>
      <c r="F56" s="135">
        <f t="shared" si="5"/>
        <v>232.5442947623178</v>
      </c>
      <c r="G56" s="135">
        <f t="shared" si="14"/>
        <v>73.42668567257823</v>
      </c>
      <c r="H56" s="141"/>
      <c r="I56" s="142"/>
      <c r="J56" s="143">
        <f t="shared" si="3"/>
        <v>0</v>
      </c>
      <c r="K56" s="218">
        <f t="shared" si="9"/>
        <v>0</v>
      </c>
      <c r="L56" s="141"/>
      <c r="M56" s="141"/>
      <c r="N56" s="141"/>
      <c r="O56" s="141"/>
      <c r="P56" s="141"/>
      <c r="Q56" s="141"/>
      <c r="R56" s="145"/>
      <c r="X56" s="270"/>
      <c r="Y56" s="270"/>
      <c r="Z56" s="270"/>
      <c r="AA56" s="270"/>
      <c r="AB56" s="270"/>
      <c r="AC56" s="270"/>
      <c r="AD56" s="270"/>
    </row>
    <row r="57" spans="1:30" ht="14.4" customHeight="1" x14ac:dyDescent="0.3">
      <c r="A57" s="262" t="s">
        <v>1</v>
      </c>
      <c r="B57" s="127">
        <v>1</v>
      </c>
      <c r="C57" s="5">
        <v>43101</v>
      </c>
      <c r="D57" s="2">
        <v>43107</v>
      </c>
      <c r="E57" s="131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132"/>
      <c r="J57" s="134">
        <f t="shared" si="3"/>
        <v>0</v>
      </c>
      <c r="K57" s="216"/>
      <c r="L57" s="132"/>
      <c r="M57" s="132"/>
      <c r="N57" s="132"/>
      <c r="O57" s="132"/>
      <c r="P57" s="132"/>
      <c r="Q57" s="132"/>
      <c r="R57" s="122"/>
      <c r="X57" s="270"/>
      <c r="Y57" s="270"/>
      <c r="Z57" s="270"/>
      <c r="AA57" s="270"/>
      <c r="AB57" s="270"/>
      <c r="AC57" s="270"/>
      <c r="AD57" s="270"/>
    </row>
    <row r="58" spans="1:30" x14ac:dyDescent="0.3">
      <c r="A58" s="263"/>
      <c r="B58" s="125">
        <v>2</v>
      </c>
      <c r="C58" s="6">
        <v>43108</v>
      </c>
      <c r="D58" s="3">
        <v>43114</v>
      </c>
      <c r="E58" s="13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36"/>
      <c r="J58" s="138">
        <f t="shared" si="3"/>
        <v>0</v>
      </c>
      <c r="K58" s="217"/>
      <c r="L58" s="136"/>
      <c r="M58" s="136"/>
      <c r="N58" s="136"/>
      <c r="O58" s="136"/>
      <c r="P58" s="136"/>
      <c r="Q58" s="136"/>
      <c r="W58" s="36" t="s">
        <v>150</v>
      </c>
    </row>
    <row r="59" spans="1:30" x14ac:dyDescent="0.3">
      <c r="A59" s="263"/>
      <c r="B59" s="125">
        <v>3</v>
      </c>
      <c r="C59" s="6">
        <v>43115</v>
      </c>
      <c r="D59" s="3">
        <v>43121</v>
      </c>
      <c r="E59" s="13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36"/>
      <c r="J59" s="138">
        <f t="shared" si="3"/>
        <v>0</v>
      </c>
      <c r="K59" s="217"/>
      <c r="L59" s="136"/>
      <c r="M59" s="136"/>
      <c r="O59" s="136"/>
      <c r="P59" s="136"/>
      <c r="Q59" s="136"/>
      <c r="W59" s="36" t="s">
        <v>151</v>
      </c>
    </row>
    <row r="60" spans="1:30" ht="15" thickBot="1" x14ac:dyDescent="0.35">
      <c r="A60" s="264"/>
      <c r="B60" s="128">
        <v>4</v>
      </c>
      <c r="C60" s="7">
        <v>43122</v>
      </c>
      <c r="D60" s="4">
        <v>43128</v>
      </c>
      <c r="E60" s="140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/>
      <c r="J60" s="143">
        <f t="shared" si="3"/>
        <v>0</v>
      </c>
      <c r="K60" s="218"/>
      <c r="L60" s="141"/>
      <c r="M60" s="141"/>
      <c r="N60" s="141"/>
      <c r="O60" s="141"/>
      <c r="P60" s="141"/>
      <c r="Q60" s="141"/>
      <c r="R60" s="145"/>
    </row>
    <row r="61" spans="1:30" x14ac:dyDescent="0.3">
      <c r="A61" s="262" t="s">
        <v>2</v>
      </c>
      <c r="B61" s="127">
        <v>5</v>
      </c>
      <c r="C61" s="5">
        <v>43129</v>
      </c>
      <c r="D61" s="2">
        <v>43135</v>
      </c>
      <c r="E61" s="131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/>
      <c r="J61" s="134">
        <f t="shared" si="3"/>
        <v>0</v>
      </c>
      <c r="K61" s="216"/>
      <c r="L61" s="132"/>
      <c r="M61" s="132"/>
      <c r="N61" s="132"/>
      <c r="O61" s="132"/>
      <c r="P61" s="132"/>
      <c r="Q61" s="132"/>
      <c r="R61" s="122"/>
    </row>
    <row r="62" spans="1:30" x14ac:dyDescent="0.3">
      <c r="A62" s="263"/>
      <c r="B62" s="125">
        <v>6</v>
      </c>
      <c r="C62" s="6">
        <v>43136</v>
      </c>
      <c r="D62" s="3">
        <v>43142</v>
      </c>
      <c r="E62" s="13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6"/>
      <c r="J62" s="138">
        <f t="shared" si="3"/>
        <v>0</v>
      </c>
      <c r="K62" s="217"/>
      <c r="L62" s="136"/>
      <c r="M62" s="136"/>
      <c r="N62" s="136"/>
      <c r="O62" s="136"/>
      <c r="P62" s="136"/>
      <c r="Q62" s="136"/>
      <c r="W62" s="36" t="s">
        <v>200</v>
      </c>
    </row>
    <row r="63" spans="1:30" x14ac:dyDescent="0.3">
      <c r="A63" s="263"/>
      <c r="B63" s="125">
        <v>7</v>
      </c>
      <c r="C63" s="6">
        <v>43143</v>
      </c>
      <c r="D63" s="3">
        <v>43149</v>
      </c>
      <c r="E63" s="13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6"/>
      <c r="J63" s="138">
        <f t="shared" si="3"/>
        <v>0</v>
      </c>
      <c r="K63" s="217"/>
      <c r="L63" s="136"/>
      <c r="M63" s="136"/>
      <c r="N63" s="136"/>
      <c r="O63" s="136"/>
      <c r="P63" s="136"/>
      <c r="Q63" s="136"/>
      <c r="W63" s="36" t="s">
        <v>199</v>
      </c>
    </row>
    <row r="64" spans="1:30" ht="15" thickBot="1" x14ac:dyDescent="0.35">
      <c r="A64" s="264"/>
      <c r="B64" s="128">
        <v>8</v>
      </c>
      <c r="C64" s="7">
        <v>43150</v>
      </c>
      <c r="D64" s="4">
        <v>43156</v>
      </c>
      <c r="E64" s="140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/>
      <c r="J64" s="143">
        <f t="shared" si="3"/>
        <v>0</v>
      </c>
      <c r="K64" s="218"/>
      <c r="L64" s="141"/>
      <c r="M64" s="141"/>
      <c r="N64" s="141"/>
      <c r="O64" s="141"/>
      <c r="P64" s="141"/>
      <c r="Q64" s="141"/>
      <c r="R64" s="145"/>
      <c r="W64" s="119" t="s">
        <v>157</v>
      </c>
    </row>
    <row r="65" spans="1:23" x14ac:dyDescent="0.3">
      <c r="A65" s="262" t="s">
        <v>3</v>
      </c>
      <c r="B65" s="127">
        <v>9</v>
      </c>
      <c r="C65" s="5">
        <v>43157</v>
      </c>
      <c r="D65" s="2">
        <v>43163</v>
      </c>
      <c r="E65" s="131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/>
      <c r="J65" s="134">
        <f t="shared" si="3"/>
        <v>0</v>
      </c>
      <c r="K65" s="216"/>
      <c r="L65" s="132"/>
      <c r="M65" s="132"/>
      <c r="N65" s="132"/>
      <c r="O65" s="132"/>
      <c r="P65" s="132"/>
      <c r="Q65" s="132"/>
      <c r="R65" s="122"/>
      <c r="W65" s="119" t="s">
        <v>158</v>
      </c>
    </row>
    <row r="66" spans="1:23" x14ac:dyDescent="0.3">
      <c r="A66" s="263"/>
      <c r="B66" s="125">
        <v>10</v>
      </c>
      <c r="C66" s="6">
        <v>43164</v>
      </c>
      <c r="D66" s="3">
        <v>43170</v>
      </c>
      <c r="E66" s="13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6"/>
      <c r="J66" s="138">
        <f t="shared" si="3"/>
        <v>0</v>
      </c>
      <c r="K66" s="217"/>
      <c r="L66" s="136"/>
      <c r="M66" s="136"/>
      <c r="N66" s="136"/>
      <c r="O66" s="136"/>
      <c r="P66" s="136"/>
      <c r="Q66" s="136"/>
      <c r="W66" s="119" t="s">
        <v>165</v>
      </c>
    </row>
    <row r="67" spans="1:23" x14ac:dyDescent="0.3">
      <c r="A67" s="263"/>
      <c r="B67" s="125">
        <v>11</v>
      </c>
      <c r="C67" s="6">
        <v>43171</v>
      </c>
      <c r="D67" s="3">
        <v>43177</v>
      </c>
      <c r="E67" s="13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6"/>
      <c r="J67" s="138">
        <f t="shared" si="3"/>
        <v>0</v>
      </c>
      <c r="K67" s="217"/>
      <c r="L67" s="136"/>
      <c r="M67" s="136"/>
      <c r="N67" s="136"/>
      <c r="O67" s="136"/>
      <c r="P67" s="136"/>
      <c r="Q67" s="136"/>
      <c r="W67" s="119" t="s">
        <v>159</v>
      </c>
    </row>
    <row r="68" spans="1:23" ht="15" thickBot="1" x14ac:dyDescent="0.35">
      <c r="A68" s="264"/>
      <c r="B68" s="128">
        <v>12</v>
      </c>
      <c r="C68" s="7">
        <v>43178</v>
      </c>
      <c r="D68" s="4">
        <v>43184</v>
      </c>
      <c r="E68" s="140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/>
      <c r="J68" s="143">
        <f t="shared" si="3"/>
        <v>0</v>
      </c>
      <c r="K68" s="218"/>
      <c r="L68" s="141"/>
      <c r="M68" s="141"/>
      <c r="N68" s="141"/>
      <c r="O68" s="141"/>
      <c r="P68" s="141"/>
      <c r="Q68" s="141"/>
      <c r="R68" s="145"/>
      <c r="W68" s="36" t="s">
        <v>164</v>
      </c>
    </row>
    <row r="69" spans="1:23" x14ac:dyDescent="0.3">
      <c r="A69" s="263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J69" s="15">
        <f t="shared" si="3"/>
        <v>0</v>
      </c>
      <c r="W69" s="36" t="s">
        <v>160</v>
      </c>
    </row>
    <row r="70" spans="1:23" x14ac:dyDescent="0.3">
      <c r="A70" s="263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J70" s="15">
        <f t="shared" si="3"/>
        <v>0</v>
      </c>
      <c r="W70" s="119" t="s">
        <v>177</v>
      </c>
    </row>
    <row r="71" spans="1:23" x14ac:dyDescent="0.3">
      <c r="A71" s="263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J71" s="15">
        <f t="shared" ref="J71:J108" si="15">(I71-I70)/G$1</f>
        <v>0</v>
      </c>
    </row>
    <row r="72" spans="1:23" x14ac:dyDescent="0.3">
      <c r="A72" s="263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J72" s="15">
        <f t="shared" si="15"/>
        <v>0</v>
      </c>
      <c r="W72" s="119" t="s">
        <v>161</v>
      </c>
    </row>
    <row r="73" spans="1:23" ht="15" thickBot="1" x14ac:dyDescent="0.35">
      <c r="A73" s="263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J73" s="15">
        <f t="shared" si="15"/>
        <v>0</v>
      </c>
      <c r="W73" s="119" t="s">
        <v>162</v>
      </c>
    </row>
    <row r="74" spans="1:23" x14ac:dyDescent="0.3">
      <c r="A74" s="262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/>
      <c r="J74" s="134">
        <f t="shared" si="15"/>
        <v>0</v>
      </c>
      <c r="K74" s="216"/>
      <c r="L74" s="132"/>
      <c r="M74" s="132"/>
      <c r="N74" s="132"/>
      <c r="O74" s="132"/>
      <c r="P74" s="132"/>
      <c r="Q74" s="132"/>
      <c r="R74" s="122"/>
    </row>
    <row r="75" spans="1:23" x14ac:dyDescent="0.3">
      <c r="A75" s="263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0</v>
      </c>
      <c r="K75" s="217"/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63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17"/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64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18"/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63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</row>
    <row r="79" spans="1:23" x14ac:dyDescent="0.3">
      <c r="A79" s="263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</row>
    <row r="80" spans="1:23" x14ac:dyDescent="0.3">
      <c r="A80" s="263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</row>
    <row r="81" spans="1:18" ht="15" thickBot="1" x14ac:dyDescent="0.35">
      <c r="A81" s="263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</row>
    <row r="82" spans="1:18" x14ac:dyDescent="0.3">
      <c r="A82" s="262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16"/>
      <c r="L82" s="132"/>
      <c r="M82" s="132"/>
      <c r="N82" s="132"/>
      <c r="O82" s="132"/>
      <c r="P82" s="132"/>
      <c r="Q82" s="132"/>
      <c r="R82" s="122"/>
    </row>
    <row r="83" spans="1:18" x14ac:dyDescent="0.3">
      <c r="A83" s="263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17"/>
      <c r="L83" s="136"/>
      <c r="M83" s="136"/>
      <c r="N83" s="136"/>
      <c r="O83" s="136"/>
      <c r="P83" s="136"/>
      <c r="Q83" s="136"/>
    </row>
    <row r="84" spans="1:18" x14ac:dyDescent="0.3">
      <c r="A84" s="263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17"/>
      <c r="L84" s="136"/>
      <c r="M84" s="136"/>
      <c r="N84" s="136"/>
      <c r="O84" s="136"/>
      <c r="P84" s="136"/>
      <c r="Q84" s="136"/>
    </row>
    <row r="85" spans="1:18" x14ac:dyDescent="0.3">
      <c r="A85" s="263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17"/>
      <c r="L85" s="136"/>
      <c r="M85" s="136"/>
      <c r="N85" s="136"/>
      <c r="O85" s="136"/>
      <c r="P85" s="136"/>
      <c r="Q85" s="136"/>
    </row>
    <row r="86" spans="1:18" ht="15" thickBot="1" x14ac:dyDescent="0.35">
      <c r="A86" s="264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18"/>
      <c r="L86" s="141"/>
      <c r="M86" s="141"/>
      <c r="N86" s="141"/>
      <c r="O86" s="141"/>
      <c r="P86" s="141"/>
      <c r="Q86" s="141"/>
      <c r="R86" s="145"/>
    </row>
    <row r="87" spans="1:18" x14ac:dyDescent="0.3">
      <c r="A87" s="263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</row>
    <row r="88" spans="1:18" x14ac:dyDescent="0.3">
      <c r="A88" s="263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</row>
    <row r="89" spans="1:18" x14ac:dyDescent="0.3">
      <c r="A89" s="263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</row>
    <row r="90" spans="1:18" ht="15" thickBot="1" x14ac:dyDescent="0.35">
      <c r="A90" s="263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</row>
    <row r="91" spans="1:18" x14ac:dyDescent="0.3">
      <c r="A91" s="262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16"/>
      <c r="L91" s="132"/>
      <c r="M91" s="132"/>
      <c r="N91" s="132"/>
      <c r="O91" s="132"/>
      <c r="P91" s="132"/>
      <c r="Q91" s="132"/>
      <c r="R91" s="122"/>
    </row>
    <row r="92" spans="1:18" x14ac:dyDescent="0.3">
      <c r="A92" s="263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17"/>
      <c r="L92" s="136"/>
      <c r="M92" s="136"/>
      <c r="N92" s="136"/>
      <c r="O92" s="136"/>
      <c r="P92" s="136"/>
      <c r="Q92" s="136"/>
    </row>
    <row r="93" spans="1:18" x14ac:dyDescent="0.3">
      <c r="A93" s="263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17"/>
      <c r="L93" s="136"/>
      <c r="M93" s="136"/>
      <c r="N93" s="136"/>
      <c r="O93" s="136"/>
      <c r="P93" s="136"/>
      <c r="Q93" s="136"/>
    </row>
    <row r="94" spans="1:18" x14ac:dyDescent="0.3">
      <c r="A94" s="263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17"/>
      <c r="L94" s="136"/>
      <c r="M94" s="136"/>
      <c r="N94" s="136"/>
      <c r="O94" s="136"/>
      <c r="P94" s="136"/>
      <c r="Q94" s="136"/>
    </row>
    <row r="95" spans="1:18" ht="15" thickBot="1" x14ac:dyDescent="0.35">
      <c r="A95" s="264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18"/>
      <c r="L95" s="141"/>
      <c r="M95" s="141"/>
      <c r="N95" s="141"/>
      <c r="O95" s="141"/>
      <c r="P95" s="141"/>
      <c r="Q95" s="141"/>
      <c r="R95" s="145"/>
    </row>
    <row r="96" spans="1:18" x14ac:dyDescent="0.3">
      <c r="A96" s="263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</row>
    <row r="97" spans="1:18" x14ac:dyDescent="0.3">
      <c r="A97" s="263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</row>
    <row r="98" spans="1:18" x14ac:dyDescent="0.3">
      <c r="A98" s="263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</row>
    <row r="99" spans="1:18" ht="15" thickBot="1" x14ac:dyDescent="0.35">
      <c r="A99" s="263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</row>
    <row r="100" spans="1:18" x14ac:dyDescent="0.3">
      <c r="A100" s="262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16"/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3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17"/>
      <c r="L101" s="136"/>
      <c r="M101" s="136"/>
      <c r="N101" s="136"/>
      <c r="O101" s="136"/>
      <c r="P101" s="136"/>
      <c r="Q101" s="136"/>
    </row>
    <row r="102" spans="1:18" x14ac:dyDescent="0.3">
      <c r="A102" s="263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17"/>
      <c r="L102" s="136"/>
      <c r="M102" s="136"/>
      <c r="N102" s="136"/>
      <c r="O102" s="136"/>
      <c r="P102" s="136"/>
      <c r="Q102" s="136"/>
    </row>
    <row r="103" spans="1:18" ht="15" thickBot="1" x14ac:dyDescent="0.35">
      <c r="A103" s="264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18"/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2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16"/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3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17"/>
      <c r="L105" s="136"/>
      <c r="M105" s="136"/>
      <c r="N105" s="136"/>
      <c r="O105" s="136"/>
      <c r="P105" s="136"/>
      <c r="Q105" s="136"/>
    </row>
    <row r="106" spans="1:18" x14ac:dyDescent="0.3">
      <c r="A106" s="263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17"/>
      <c r="L106" s="136"/>
      <c r="M106" s="136"/>
      <c r="N106" s="136"/>
      <c r="O106" s="136"/>
      <c r="P106" s="136"/>
      <c r="Q106" s="136"/>
    </row>
    <row r="107" spans="1:18" x14ac:dyDescent="0.3">
      <c r="A107" s="263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17"/>
      <c r="L107" s="136"/>
      <c r="M107" s="136"/>
      <c r="N107" s="136"/>
      <c r="O107" s="136"/>
      <c r="P107" s="136"/>
      <c r="Q107" s="136"/>
    </row>
    <row r="108" spans="1:18" ht="15" thickBot="1" x14ac:dyDescent="0.35">
      <c r="A108" s="264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18"/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16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17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17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17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18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16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17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17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18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16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17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17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18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16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17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17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17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18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16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17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17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17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18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16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17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17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18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16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17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17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18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16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17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17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18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16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17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17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18"/>
      <c r="L212" s="141"/>
      <c r="M212" s="141"/>
      <c r="N212" s="141"/>
      <c r="O212" s="141"/>
      <c r="P212" s="141"/>
      <c r="Q212" s="141"/>
      <c r="R212" s="145"/>
    </row>
  </sheetData>
  <mergeCells count="26"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">
    <cfRule type="expression" dxfId="2" priority="3">
      <formula>$I5&gt;$F5</formula>
    </cfRule>
  </conditionalFormatting>
  <conditionalFormatting sqref="J5:J108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K58"/>
  <sheetViews>
    <sheetView zoomScale="90" zoomScaleNormal="90" workbookViewId="0">
      <pane ySplit="2" topLeftCell="A27" activePane="bottomLeft" state="frozen"/>
      <selection pane="bottomLeft" activeCell="T42" sqref="T42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7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8.33203125" style="40" customWidth="1"/>
    <col min="25" max="25" width="12.6640625" style="54" customWidth="1"/>
    <col min="26" max="26" width="9" style="40" customWidth="1"/>
    <col min="27" max="27" width="8.88671875" style="40" customWidth="1"/>
    <col min="28" max="28" width="11.6640625" style="54" bestFit="1" customWidth="1"/>
    <col min="29" max="29" width="10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5.44140625" style="39" bestFit="1" customWidth="1"/>
    <col min="44" max="44" width="5.5546875" style="43" customWidth="1"/>
    <col min="45" max="45" width="9" style="40" bestFit="1" customWidth="1"/>
    <col min="46" max="46" width="12.109375" style="54" bestFit="1" customWidth="1"/>
    <col min="47" max="47" width="9" style="40" customWidth="1"/>
    <col min="48" max="48" width="9.109375" style="40" bestFit="1" customWidth="1"/>
    <col min="49" max="49" width="12.88671875" style="54" customWidth="1"/>
    <col min="50" max="50" width="9.109375" style="41" bestFit="1" customWidth="1"/>
    <col min="51" max="51" width="6.6640625" style="42" customWidth="1"/>
    <col min="52" max="52" width="5.44140625" style="183" customWidth="1"/>
    <col min="53" max="53" width="3.21875" style="200" bestFit="1" customWidth="1"/>
    <col min="54" max="57" width="3.21875" style="201" bestFit="1" customWidth="1"/>
    <col min="58" max="58" width="3.21875" style="202" bestFit="1" customWidth="1"/>
    <col min="59" max="62" width="3.21875" style="201" bestFit="1" customWidth="1"/>
    <col min="63" max="63" width="3.21875" style="203" bestFit="1" customWidth="1"/>
    <col min="64" max="16384" width="8.88671875" style="39"/>
  </cols>
  <sheetData>
    <row r="1" spans="1:63" ht="30" thickBot="1" x14ac:dyDescent="0.7">
      <c r="A1" s="274" t="s">
        <v>89</v>
      </c>
      <c r="B1" s="275"/>
      <c r="C1" s="275"/>
      <c r="D1" s="275"/>
      <c r="E1" s="275"/>
      <c r="F1" s="275"/>
      <c r="G1" s="275"/>
      <c r="H1" s="275"/>
      <c r="I1" s="276"/>
      <c r="J1" s="196"/>
      <c r="K1" s="277" t="s">
        <v>176</v>
      </c>
      <c r="L1" s="278"/>
      <c r="M1" s="278"/>
      <c r="N1" s="278"/>
      <c r="O1" s="278"/>
      <c r="P1" s="278"/>
      <c r="Q1" s="278"/>
      <c r="R1" s="278"/>
      <c r="S1" s="278"/>
      <c r="T1" s="278"/>
      <c r="U1" s="279"/>
      <c r="V1" s="274" t="s">
        <v>94</v>
      </c>
      <c r="W1" s="275"/>
      <c r="X1" s="275"/>
      <c r="Y1" s="275"/>
      <c r="Z1" s="275"/>
      <c r="AA1" s="275"/>
      <c r="AB1" s="275"/>
      <c r="AC1" s="275"/>
      <c r="AD1" s="276"/>
      <c r="AE1" s="220"/>
      <c r="AF1" s="277" t="s">
        <v>176</v>
      </c>
      <c r="AG1" s="278"/>
      <c r="AH1" s="278"/>
      <c r="AI1" s="278"/>
      <c r="AJ1" s="278"/>
      <c r="AK1" s="278"/>
      <c r="AL1" s="278"/>
      <c r="AM1" s="278"/>
      <c r="AN1" s="278"/>
      <c r="AO1" s="278"/>
      <c r="AP1" s="279"/>
      <c r="AQ1" s="274" t="s">
        <v>109</v>
      </c>
      <c r="AR1" s="275"/>
      <c r="AS1" s="275"/>
      <c r="AT1" s="275"/>
      <c r="AU1" s="275"/>
      <c r="AV1" s="275"/>
      <c r="AW1" s="275"/>
      <c r="AX1" s="275"/>
      <c r="AY1" s="276"/>
      <c r="AZ1" s="220"/>
      <c r="BA1" s="277" t="s">
        <v>176</v>
      </c>
      <c r="BB1" s="278"/>
      <c r="BC1" s="278"/>
      <c r="BD1" s="278"/>
      <c r="BE1" s="278"/>
      <c r="BF1" s="278"/>
      <c r="BG1" s="278"/>
      <c r="BH1" s="278"/>
      <c r="BI1" s="278"/>
      <c r="BJ1" s="278"/>
      <c r="BK1" s="279"/>
    </row>
    <row r="2" spans="1:63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9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  <c r="AQ2" s="61" t="s">
        <v>106</v>
      </c>
      <c r="AR2" s="62" t="s">
        <v>96</v>
      </c>
      <c r="AS2" s="63" t="s">
        <v>97</v>
      </c>
      <c r="AT2" s="64" t="s">
        <v>101</v>
      </c>
      <c r="AU2" s="63" t="s">
        <v>105</v>
      </c>
      <c r="AV2" s="63" t="s">
        <v>103</v>
      </c>
      <c r="AW2" s="64" t="s">
        <v>104</v>
      </c>
      <c r="AX2" s="65" t="s">
        <v>102</v>
      </c>
      <c r="AY2" s="66" t="s">
        <v>100</v>
      </c>
      <c r="BA2" s="186" t="s">
        <v>169</v>
      </c>
      <c r="BB2" s="187" t="s">
        <v>170</v>
      </c>
      <c r="BC2" s="187" t="s">
        <v>171</v>
      </c>
      <c r="BD2" s="187" t="s">
        <v>172</v>
      </c>
      <c r="BE2" s="187" t="s">
        <v>173</v>
      </c>
      <c r="BF2" s="185" t="s">
        <v>174</v>
      </c>
      <c r="BG2" s="187" t="s">
        <v>169</v>
      </c>
      <c r="BH2" s="187" t="s">
        <v>170</v>
      </c>
      <c r="BI2" s="187" t="s">
        <v>171</v>
      </c>
      <c r="BJ2" s="187" t="s">
        <v>172</v>
      </c>
      <c r="BK2" s="188" t="s">
        <v>173</v>
      </c>
    </row>
    <row r="3" spans="1:63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90" t="str">
        <f>IF(H3&gt;=0,"盈","亏")</f>
        <v>盈</v>
      </c>
      <c r="V3" s="211">
        <f>ROW()-2</f>
        <v>1</v>
      </c>
      <c r="W3" s="68" t="s">
        <v>98</v>
      </c>
      <c r="X3" s="69">
        <v>0.79339000000000004</v>
      </c>
      <c r="Y3" s="70">
        <v>42935</v>
      </c>
      <c r="Z3" s="74">
        <v>5</v>
      </c>
      <c r="AA3" s="69">
        <v>0.79303999999999997</v>
      </c>
      <c r="AB3" s="70">
        <v>42942</v>
      </c>
      <c r="AC3" s="71">
        <f>IF(W3="卖",X3-AA3,AA3-X3)</f>
        <v>-3.5000000000007248E-4</v>
      </c>
      <c r="AD3" s="72" t="str">
        <f>IF(AC3&gt;=0,"盈","亏")</f>
        <v>亏</v>
      </c>
      <c r="AQ3" s="176">
        <f>ROW()-2</f>
        <v>1</v>
      </c>
      <c r="AR3" s="80" t="s">
        <v>99</v>
      </c>
      <c r="AS3" s="87">
        <v>0.94947000000000004</v>
      </c>
      <c r="AT3" s="82">
        <v>42937</v>
      </c>
      <c r="AU3" s="87"/>
      <c r="AV3" s="87">
        <v>0.94830999999999999</v>
      </c>
      <c r="AW3" s="82">
        <v>42941</v>
      </c>
      <c r="AX3" s="87">
        <f>IF(AR3="卖",AS3-AV3,AV3-AS3)</f>
        <v>1.1600000000000499E-3</v>
      </c>
      <c r="AY3" s="60" t="str">
        <f>IF(AX3&gt;=0,"盈","亏")</f>
        <v>盈</v>
      </c>
    </row>
    <row r="4" spans="1:63" x14ac:dyDescent="0.4">
      <c r="A4" s="176">
        <f t="shared" ref="A4:A40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90" t="str">
        <f t="shared" ref="I4:I33" si="2">IF(H4&gt;=0,"盈","亏")</f>
        <v>盈</v>
      </c>
      <c r="V4" s="211">
        <f t="shared" ref="V4:V40" si="3">ROW()-2</f>
        <v>2</v>
      </c>
      <c r="W4" s="76" t="s">
        <v>98</v>
      </c>
      <c r="X4" s="85">
        <v>0.79201999999999995</v>
      </c>
      <c r="Y4" s="78">
        <v>42936</v>
      </c>
      <c r="Z4" s="77"/>
      <c r="AA4" s="85">
        <v>0.79429000000000005</v>
      </c>
      <c r="AB4" s="78">
        <v>42937</v>
      </c>
      <c r="AC4" s="79">
        <f t="shared" ref="AC4:AC16" si="4">IF(W4="卖",X4-AA4,AA4-X4)</f>
        <v>2.2700000000001053E-3</v>
      </c>
      <c r="AD4" s="86" t="str">
        <f>IF(AC4&gt;=0,"盈","亏")</f>
        <v>盈</v>
      </c>
      <c r="AQ4" s="176">
        <f t="shared" ref="AQ4:AQ40" si="5">ROW()-2</f>
        <v>2</v>
      </c>
      <c r="AR4" s="55"/>
      <c r="AS4" s="67"/>
      <c r="AT4" s="57"/>
      <c r="AU4" s="67"/>
      <c r="AV4" s="67"/>
      <c r="AW4" s="57"/>
      <c r="AX4" s="67">
        <f t="shared" ref="AX4:AX19" si="6">IF(AR4="卖",AS4-AV4,AV4-AS4)</f>
        <v>0</v>
      </c>
      <c r="AY4" s="60" t="str">
        <f t="shared" ref="AY4:AY27" si="7">IF(AX4&gt;=0,"盈","亏")</f>
        <v>盈</v>
      </c>
    </row>
    <row r="5" spans="1:63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90" t="str">
        <f t="shared" si="2"/>
        <v>盈</v>
      </c>
      <c r="V5" s="211">
        <f t="shared" si="3"/>
        <v>3</v>
      </c>
      <c r="W5" s="76" t="s">
        <v>98</v>
      </c>
      <c r="X5" s="85">
        <v>0.79156000000000004</v>
      </c>
      <c r="Y5" s="78">
        <v>42937</v>
      </c>
      <c r="Z5" s="77">
        <v>10</v>
      </c>
      <c r="AA5" s="85">
        <v>0.79220000000000002</v>
      </c>
      <c r="AB5" s="78">
        <v>42941</v>
      </c>
      <c r="AC5" s="79">
        <f t="shared" si="4"/>
        <v>6.3999999999997392E-4</v>
      </c>
      <c r="AD5" s="84" t="str">
        <f t="shared" ref="AD5:AD34" si="8">IF(AC5&gt;=0,"盈","亏")</f>
        <v>盈</v>
      </c>
      <c r="AQ5" s="176">
        <f t="shared" si="5"/>
        <v>3</v>
      </c>
      <c r="AR5" s="55"/>
      <c r="AS5" s="67"/>
      <c r="AT5" s="57"/>
      <c r="AU5" s="67"/>
      <c r="AV5" s="67"/>
      <c r="AW5" s="57"/>
      <c r="AX5" s="67">
        <f t="shared" si="6"/>
        <v>0</v>
      </c>
      <c r="AY5" s="60" t="str">
        <f t="shared" si="7"/>
        <v>盈</v>
      </c>
    </row>
    <row r="6" spans="1:63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90" t="str">
        <f t="shared" si="2"/>
        <v>盈</v>
      </c>
      <c r="V6" s="211">
        <f t="shared" si="3"/>
        <v>4</v>
      </c>
      <c r="W6" s="76" t="s">
        <v>98</v>
      </c>
      <c r="X6" s="85">
        <v>0.78856000000000004</v>
      </c>
      <c r="Y6" s="78">
        <v>42937</v>
      </c>
      <c r="Z6" s="77">
        <v>5</v>
      </c>
      <c r="AA6" s="85">
        <v>0.79215999999999998</v>
      </c>
      <c r="AB6" s="78">
        <v>42941</v>
      </c>
      <c r="AC6" s="79">
        <f t="shared" si="4"/>
        <v>3.5999999999999366E-3</v>
      </c>
      <c r="AD6" s="86" t="str">
        <f t="shared" si="8"/>
        <v>盈</v>
      </c>
      <c r="AQ6" s="176">
        <f t="shared" si="5"/>
        <v>4</v>
      </c>
      <c r="AR6" s="55"/>
      <c r="AS6" s="67"/>
      <c r="AT6" s="57"/>
      <c r="AU6" s="67"/>
      <c r="AV6" s="67"/>
      <c r="AW6" s="57"/>
      <c r="AX6" s="67">
        <f t="shared" si="6"/>
        <v>0</v>
      </c>
      <c r="AY6" s="60" t="str">
        <f t="shared" si="7"/>
        <v>盈</v>
      </c>
    </row>
    <row r="7" spans="1:63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90" t="str">
        <f t="shared" si="2"/>
        <v>盈</v>
      </c>
      <c r="V7" s="211">
        <f t="shared" si="3"/>
        <v>5</v>
      </c>
      <c r="W7" s="76" t="s">
        <v>98</v>
      </c>
      <c r="X7" s="85">
        <v>0.80052000000000001</v>
      </c>
      <c r="Y7" s="78">
        <v>42943</v>
      </c>
      <c r="Z7" s="77"/>
      <c r="AA7" s="85">
        <v>0.80118</v>
      </c>
      <c r="AB7" s="78">
        <v>42943</v>
      </c>
      <c r="AC7" s="79">
        <f t="shared" si="4"/>
        <v>6.5999999999999392E-4</v>
      </c>
      <c r="AD7" s="84" t="str">
        <f t="shared" si="8"/>
        <v>盈</v>
      </c>
      <c r="AQ7" s="176">
        <f t="shared" si="5"/>
        <v>5</v>
      </c>
      <c r="AR7" s="55"/>
      <c r="AS7" s="67"/>
      <c r="AT7" s="57"/>
      <c r="AU7" s="67"/>
      <c r="AV7" s="67"/>
      <c r="AW7" s="57"/>
      <c r="AX7" s="67">
        <f t="shared" si="6"/>
        <v>0</v>
      </c>
      <c r="AY7" s="60" t="str">
        <f t="shared" si="7"/>
        <v>盈</v>
      </c>
    </row>
    <row r="8" spans="1:63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90" t="str">
        <f t="shared" si="2"/>
        <v>盈</v>
      </c>
      <c r="V8" s="211">
        <f t="shared" si="3"/>
        <v>6</v>
      </c>
      <c r="W8" s="55"/>
      <c r="X8" s="67"/>
      <c r="Y8" s="57"/>
      <c r="Z8" s="56"/>
      <c r="AA8" s="67"/>
      <c r="AB8" s="57"/>
      <c r="AC8" s="58"/>
      <c r="AD8" s="59"/>
      <c r="AQ8" s="176">
        <f t="shared" si="5"/>
        <v>6</v>
      </c>
      <c r="AR8" s="55"/>
      <c r="AS8" s="67"/>
      <c r="AT8" s="57"/>
      <c r="AU8" s="67"/>
      <c r="AV8" s="67"/>
      <c r="AW8" s="57"/>
      <c r="AX8" s="67">
        <f t="shared" ref="AX8:AX10" si="9">IF(AR8="卖",AS8-AV8,AV8-AS8)</f>
        <v>0</v>
      </c>
      <c r="AY8" s="60" t="str">
        <f t="shared" ref="AY8:AY10" si="10">IF(AX8&gt;=0,"盈","亏")</f>
        <v>盈</v>
      </c>
    </row>
    <row r="9" spans="1:63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90" t="str">
        <f t="shared" si="2"/>
        <v>盈</v>
      </c>
      <c r="V9" s="211">
        <f t="shared" si="3"/>
        <v>7</v>
      </c>
      <c r="W9" s="51" t="s">
        <v>99</v>
      </c>
      <c r="X9" s="53">
        <v>0.78720000000000001</v>
      </c>
      <c r="Y9" s="75">
        <v>42957</v>
      </c>
      <c r="Z9" s="52" t="s">
        <v>125</v>
      </c>
      <c r="AA9" s="53">
        <v>0.79078999999999999</v>
      </c>
      <c r="AB9" s="75">
        <v>42959</v>
      </c>
      <c r="AC9" s="50">
        <f t="shared" ref="AC9" si="11">IF(W9="卖",X9-AA9,AA9-X9)</f>
        <v>-3.5899999999999821E-3</v>
      </c>
      <c r="AD9" s="49" t="str">
        <f t="shared" ref="AD9" si="12">IF(AC9&gt;=0,"盈","亏")</f>
        <v>亏</v>
      </c>
      <c r="AQ9" s="176">
        <f t="shared" si="5"/>
        <v>7</v>
      </c>
      <c r="AR9" s="55"/>
      <c r="AS9" s="67"/>
      <c r="AT9" s="57"/>
      <c r="AU9" s="67"/>
      <c r="AV9" s="67"/>
      <c r="AW9" s="57"/>
      <c r="AX9" s="67">
        <f t="shared" si="9"/>
        <v>0</v>
      </c>
      <c r="AY9" s="60" t="str">
        <f t="shared" si="10"/>
        <v>盈</v>
      </c>
    </row>
    <row r="10" spans="1:63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90" t="str">
        <f t="shared" si="2"/>
        <v>盈</v>
      </c>
      <c r="V10" s="211">
        <f t="shared" si="3"/>
        <v>8</v>
      </c>
      <c r="W10" s="96" t="s">
        <v>98</v>
      </c>
      <c r="X10" s="88">
        <v>0.79481999999999997</v>
      </c>
      <c r="Y10" s="94">
        <v>42976</v>
      </c>
      <c r="Z10" s="45"/>
      <c r="AA10" s="48">
        <v>0.8</v>
      </c>
      <c r="AB10" s="94">
        <v>42999</v>
      </c>
      <c r="AC10" s="46">
        <f t="shared" si="4"/>
        <v>5.1800000000000734E-3</v>
      </c>
      <c r="AD10" s="47" t="str">
        <f t="shared" si="8"/>
        <v>盈</v>
      </c>
      <c r="AQ10" s="176">
        <f t="shared" si="5"/>
        <v>8</v>
      </c>
      <c r="AR10" s="55"/>
      <c r="AS10" s="67"/>
      <c r="AT10" s="57"/>
      <c r="AU10" s="67"/>
      <c r="AV10" s="67"/>
      <c r="AW10" s="57"/>
      <c r="AX10" s="67">
        <f t="shared" si="9"/>
        <v>0</v>
      </c>
      <c r="AY10" s="60" t="str">
        <f t="shared" si="10"/>
        <v>盈</v>
      </c>
    </row>
    <row r="11" spans="1:63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90" t="str">
        <f t="shared" si="2"/>
        <v>盈</v>
      </c>
      <c r="V11" s="211">
        <f t="shared" si="3"/>
        <v>9</v>
      </c>
      <c r="W11" s="44" t="s">
        <v>98</v>
      </c>
      <c r="X11" s="48">
        <v>0.79810000000000003</v>
      </c>
      <c r="Y11" s="94">
        <v>42976</v>
      </c>
      <c r="Z11" s="45"/>
      <c r="AA11" s="48">
        <v>0.80559000000000003</v>
      </c>
      <c r="AB11" s="94">
        <v>42986</v>
      </c>
      <c r="AC11" s="46">
        <f t="shared" si="4"/>
        <v>7.4899999999999967E-3</v>
      </c>
      <c r="AD11" s="95" t="str">
        <f t="shared" si="8"/>
        <v>盈</v>
      </c>
      <c r="AQ11" s="176">
        <f t="shared" si="5"/>
        <v>9</v>
      </c>
      <c r="AR11" s="55"/>
      <c r="AS11" s="67"/>
      <c r="AT11" s="57"/>
      <c r="AU11" s="67"/>
      <c r="AV11" s="67"/>
      <c r="AW11" s="57"/>
      <c r="AX11" s="67">
        <f t="shared" si="6"/>
        <v>0</v>
      </c>
      <c r="AY11" s="60" t="str">
        <f t="shared" si="7"/>
        <v>盈</v>
      </c>
    </row>
    <row r="12" spans="1:63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91" t="str">
        <f t="shared" si="2"/>
        <v>盈</v>
      </c>
      <c r="V12" s="211">
        <f t="shared" si="3"/>
        <v>10</v>
      </c>
      <c r="W12" s="44" t="s">
        <v>98</v>
      </c>
      <c r="X12" s="48">
        <v>0.79642999999999997</v>
      </c>
      <c r="Y12" s="94">
        <v>42983</v>
      </c>
      <c r="Z12" s="45"/>
      <c r="AA12" s="48">
        <v>0.79900000000000004</v>
      </c>
      <c r="AB12" s="94">
        <v>42983</v>
      </c>
      <c r="AC12" s="46">
        <f t="shared" si="4"/>
        <v>2.5700000000000722E-3</v>
      </c>
      <c r="AD12" s="95" t="str">
        <f t="shared" si="8"/>
        <v>盈</v>
      </c>
      <c r="AQ12" s="176">
        <f t="shared" si="5"/>
        <v>10</v>
      </c>
      <c r="AR12" s="55"/>
      <c r="AS12" s="67"/>
      <c r="AT12" s="57"/>
      <c r="AU12" s="67"/>
      <c r="AV12" s="67"/>
      <c r="AW12" s="57"/>
      <c r="AX12" s="67">
        <f t="shared" si="6"/>
        <v>0</v>
      </c>
      <c r="AY12" s="60" t="str">
        <f t="shared" si="7"/>
        <v>盈</v>
      </c>
    </row>
    <row r="13" spans="1:63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91" t="str">
        <f t="shared" si="2"/>
        <v>盈</v>
      </c>
      <c r="V13" s="211">
        <f t="shared" si="3"/>
        <v>11</v>
      </c>
      <c r="W13" s="51" t="s">
        <v>98</v>
      </c>
      <c r="X13" s="53">
        <v>0.80415999999999999</v>
      </c>
      <c r="Y13" s="75">
        <v>42991</v>
      </c>
      <c r="Z13" s="97" t="s">
        <v>124</v>
      </c>
      <c r="AA13" s="53">
        <v>0.80074999999999996</v>
      </c>
      <c r="AB13" s="75">
        <v>42991</v>
      </c>
      <c r="AC13" s="50">
        <f t="shared" si="4"/>
        <v>-3.4100000000000241E-3</v>
      </c>
      <c r="AD13" s="49" t="str">
        <f t="shared" si="8"/>
        <v>亏</v>
      </c>
      <c r="AQ13" s="176">
        <f t="shared" si="5"/>
        <v>11</v>
      </c>
      <c r="AR13" s="55"/>
      <c r="AS13" s="67"/>
      <c r="AT13" s="57"/>
      <c r="AU13" s="67"/>
      <c r="AV13" s="67"/>
      <c r="AW13" s="57"/>
      <c r="AX13" s="67">
        <f t="shared" si="6"/>
        <v>0</v>
      </c>
      <c r="AY13" s="60" t="str">
        <f t="shared" si="7"/>
        <v>盈</v>
      </c>
    </row>
    <row r="14" spans="1:63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92" t="str">
        <f t="shared" si="2"/>
        <v>盈</v>
      </c>
      <c r="V14" s="211">
        <f t="shared" si="3"/>
        <v>12</v>
      </c>
      <c r="W14" s="51" t="s">
        <v>98</v>
      </c>
      <c r="X14" s="53">
        <v>0.80164999999999997</v>
      </c>
      <c r="Y14" s="75">
        <v>42996</v>
      </c>
      <c r="Z14" s="97" t="s">
        <v>124</v>
      </c>
      <c r="AA14" s="53">
        <v>0.79544000000000004</v>
      </c>
      <c r="AB14" s="75">
        <v>42997</v>
      </c>
      <c r="AC14" s="50">
        <f t="shared" si="4"/>
        <v>-6.2099999999999378E-3</v>
      </c>
      <c r="AD14" s="49" t="str">
        <f t="shared" si="8"/>
        <v>亏</v>
      </c>
      <c r="AQ14" s="176">
        <f t="shared" si="5"/>
        <v>12</v>
      </c>
      <c r="AR14" s="55"/>
      <c r="AS14" s="67"/>
      <c r="AT14" s="57"/>
      <c r="AU14" s="67"/>
      <c r="AV14" s="67"/>
      <c r="AW14" s="57"/>
      <c r="AX14" s="67">
        <f t="shared" si="6"/>
        <v>0</v>
      </c>
      <c r="AY14" s="60" t="str">
        <f t="shared" si="7"/>
        <v>盈</v>
      </c>
    </row>
    <row r="15" spans="1:63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92" t="str">
        <f t="shared" si="2"/>
        <v>盈</v>
      </c>
      <c r="V15" s="211">
        <f t="shared" si="3"/>
        <v>13</v>
      </c>
      <c r="W15" s="51" t="s">
        <v>98</v>
      </c>
      <c r="X15" s="53">
        <v>0.80693000000000004</v>
      </c>
      <c r="Y15" s="75">
        <v>42998</v>
      </c>
      <c r="Z15" s="97" t="s">
        <v>126</v>
      </c>
      <c r="AA15" s="53">
        <v>0.79235999999999995</v>
      </c>
      <c r="AB15" s="75">
        <v>42999</v>
      </c>
      <c r="AC15" s="50">
        <f t="shared" si="4"/>
        <v>-1.4570000000000083E-2</v>
      </c>
      <c r="AD15" s="49" t="str">
        <f t="shared" si="8"/>
        <v>亏</v>
      </c>
      <c r="AQ15" s="176">
        <f t="shared" si="5"/>
        <v>13</v>
      </c>
      <c r="AR15" s="55"/>
      <c r="AS15" s="67"/>
      <c r="AT15" s="57"/>
      <c r="AU15" s="67"/>
      <c r="AV15" s="67"/>
      <c r="AW15" s="57"/>
      <c r="AX15" s="67">
        <f t="shared" si="6"/>
        <v>0</v>
      </c>
      <c r="AY15" s="60" t="str">
        <f t="shared" si="7"/>
        <v>盈</v>
      </c>
    </row>
    <row r="16" spans="1:63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92" t="str">
        <f t="shared" si="2"/>
        <v>盈</v>
      </c>
      <c r="V16" s="211">
        <f t="shared" si="3"/>
        <v>14</v>
      </c>
      <c r="W16" s="55"/>
      <c r="X16" s="67"/>
      <c r="Y16" s="57"/>
      <c r="Z16" s="56"/>
      <c r="AA16" s="67"/>
      <c r="AB16" s="57"/>
      <c r="AC16" s="175">
        <f t="shared" si="4"/>
        <v>0</v>
      </c>
      <c r="AD16" s="59" t="str">
        <f t="shared" si="8"/>
        <v>盈</v>
      </c>
      <c r="AQ16" s="176">
        <f t="shared" si="5"/>
        <v>14</v>
      </c>
      <c r="AR16" s="55"/>
      <c r="AS16" s="67"/>
      <c r="AT16" s="57"/>
      <c r="AU16" s="67"/>
      <c r="AV16" s="67"/>
      <c r="AW16" s="57"/>
      <c r="AX16" s="67">
        <f t="shared" si="6"/>
        <v>0</v>
      </c>
      <c r="AY16" s="60" t="str">
        <f t="shared" si="7"/>
        <v>盈</v>
      </c>
    </row>
    <row r="17" spans="1:63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91" t="str">
        <f t="shared" si="2"/>
        <v>盈</v>
      </c>
      <c r="V17" s="211">
        <f t="shared" si="3"/>
        <v>15</v>
      </c>
      <c r="W17" s="55"/>
      <c r="X17" s="67"/>
      <c r="Y17" s="57"/>
      <c r="Z17" s="56"/>
      <c r="AA17" s="67"/>
      <c r="AB17" s="57"/>
      <c r="AC17" s="175">
        <f>IF(W17="卖",X17-AA17,AA17-X17)*AE17</f>
        <v>0</v>
      </c>
      <c r="AD17" s="59" t="str">
        <f t="shared" si="8"/>
        <v>盈</v>
      </c>
      <c r="AQ17" s="176">
        <f t="shared" si="5"/>
        <v>15</v>
      </c>
      <c r="AR17" s="55"/>
      <c r="AS17" s="67"/>
      <c r="AT17" s="57"/>
      <c r="AU17" s="67"/>
      <c r="AV17" s="67"/>
      <c r="AW17" s="57"/>
      <c r="AX17" s="67">
        <f t="shared" si="6"/>
        <v>0</v>
      </c>
      <c r="AY17" s="60" t="str">
        <f t="shared" si="7"/>
        <v>盈</v>
      </c>
      <c r="AZ17" s="183" t="s">
        <v>108</v>
      </c>
    </row>
    <row r="18" spans="1:63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91" t="str">
        <f t="shared" si="2"/>
        <v>盈</v>
      </c>
      <c r="V18" s="211">
        <f t="shared" si="3"/>
        <v>16</v>
      </c>
      <c r="W18" s="55"/>
      <c r="X18" s="67"/>
      <c r="Y18" s="57"/>
      <c r="Z18" s="56"/>
      <c r="AA18" s="67"/>
      <c r="AB18" s="57"/>
      <c r="AC18" s="175">
        <f t="shared" ref="AC18:AC34" si="13">IF(W18="卖",X18-AA18,AA18-X18)*AE18</f>
        <v>0</v>
      </c>
      <c r="AD18" s="59" t="str">
        <f t="shared" si="8"/>
        <v>盈</v>
      </c>
      <c r="AQ18" s="176">
        <f t="shared" si="5"/>
        <v>16</v>
      </c>
      <c r="AR18" s="55"/>
      <c r="AS18" s="67"/>
      <c r="AT18" s="57"/>
      <c r="AU18" s="67"/>
      <c r="AV18" s="67"/>
      <c r="AW18" s="57"/>
      <c r="AX18" s="67">
        <f t="shared" si="6"/>
        <v>0</v>
      </c>
      <c r="AY18" s="60" t="str">
        <f t="shared" si="7"/>
        <v>盈</v>
      </c>
      <c r="AZ18" s="183" t="s">
        <v>108</v>
      </c>
    </row>
    <row r="19" spans="1:63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93" t="str">
        <f t="shared" si="2"/>
        <v>盈</v>
      </c>
      <c r="J19" s="198"/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3"/>
        <v>17</v>
      </c>
      <c r="W19" s="93"/>
      <c r="X19" s="92"/>
      <c r="Y19" s="105"/>
      <c r="Z19" s="107">
        <v>2</v>
      </c>
      <c r="AA19" s="92"/>
      <c r="AB19" s="105"/>
      <c r="AC19" s="108">
        <f t="shared" ref="AC19" si="14">IF(W19="卖",X19-AA19,AA19-X19)</f>
        <v>0</v>
      </c>
      <c r="AD19" s="106" t="str">
        <f t="shared" ref="AD19" si="15">IF(AC19&gt;=0,"盈","亏")</f>
        <v>盈</v>
      </c>
      <c r="AE19" s="183" t="s">
        <v>107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  <c r="AQ19" s="177">
        <f t="shared" si="5"/>
        <v>17</v>
      </c>
      <c r="AR19" s="93"/>
      <c r="AS19" s="92"/>
      <c r="AT19" s="105"/>
      <c r="AU19" s="92">
        <v>2</v>
      </c>
      <c r="AV19" s="92"/>
      <c r="AW19" s="105"/>
      <c r="AX19" s="92">
        <f t="shared" si="6"/>
        <v>0</v>
      </c>
      <c r="AY19" s="109" t="str">
        <f t="shared" si="7"/>
        <v>盈</v>
      </c>
      <c r="AZ19" s="183" t="s">
        <v>108</v>
      </c>
      <c r="BA19" s="204"/>
      <c r="BB19" s="205"/>
      <c r="BC19" s="205"/>
      <c r="BD19" s="205"/>
      <c r="BE19" s="205"/>
      <c r="BF19" s="205"/>
      <c r="BG19" s="205"/>
      <c r="BH19" s="205"/>
      <c r="BI19" s="205"/>
      <c r="BJ19" s="205"/>
      <c r="BK19" s="206"/>
    </row>
    <row r="20" spans="1:63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4" t="str">
        <f t="shared" si="2"/>
        <v>盈</v>
      </c>
      <c r="J20" s="197" t="s">
        <v>108</v>
      </c>
      <c r="V20" s="211">
        <f t="shared" si="3"/>
        <v>18</v>
      </c>
      <c r="W20" s="111" t="s">
        <v>99</v>
      </c>
      <c r="X20" s="112">
        <v>0.77766000000000002</v>
      </c>
      <c r="Y20" s="113">
        <v>43032</v>
      </c>
      <c r="Z20" s="116"/>
      <c r="AA20" s="112">
        <v>0.77254999999999996</v>
      </c>
      <c r="AB20" s="113">
        <v>43033</v>
      </c>
      <c r="AC20" s="237">
        <f t="shared" si="13"/>
        <v>1.0220000000000118E-2</v>
      </c>
      <c r="AD20" s="115" t="str">
        <f t="shared" si="8"/>
        <v>盈</v>
      </c>
      <c r="AE20" s="183" t="s">
        <v>108</v>
      </c>
      <c r="AF20" s="221" t="s">
        <v>107</v>
      </c>
      <c r="AQ20" s="176">
        <f t="shared" si="5"/>
        <v>18</v>
      </c>
      <c r="AR20" s="96" t="s">
        <v>98</v>
      </c>
      <c r="AS20" s="88">
        <v>0.97824999999999995</v>
      </c>
      <c r="AT20" s="113">
        <v>43014</v>
      </c>
      <c r="AU20" s="112"/>
      <c r="AV20" s="112">
        <v>0.97907</v>
      </c>
      <c r="AW20" s="113">
        <v>43014</v>
      </c>
      <c r="AX20" s="112">
        <f t="shared" ref="AX20:AX27" si="16">IF(AR20="卖",AS20-AV20,AV20-AS20)*AZ17</f>
        <v>1.6400000000000858E-3</v>
      </c>
      <c r="AY20" s="117" t="str">
        <f t="shared" si="7"/>
        <v>盈</v>
      </c>
      <c r="AZ20" s="183" t="s">
        <v>107</v>
      </c>
    </row>
    <row r="21" spans="1:63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53" t="s">
        <v>203</v>
      </c>
      <c r="F21" s="52">
        <v>113.536</v>
      </c>
      <c r="G21" s="75">
        <v>43029</v>
      </c>
      <c r="H21" s="107">
        <f t="shared" ref="H21:H33" si="17">IF(B21="卖",C21-F21,F21-C21) * J21</f>
        <v>-3.5200000000000102</v>
      </c>
      <c r="I21" s="195" t="str">
        <f t="shared" si="2"/>
        <v>亏</v>
      </c>
      <c r="J21" s="197" t="s">
        <v>108</v>
      </c>
      <c r="V21" s="211">
        <f t="shared" si="3"/>
        <v>19</v>
      </c>
      <c r="W21" s="51" t="s">
        <v>99</v>
      </c>
      <c r="X21" s="53">
        <v>0.76985000000000003</v>
      </c>
      <c r="Y21" s="75">
        <v>43033</v>
      </c>
      <c r="Z21" s="52"/>
      <c r="AA21" s="53">
        <v>0.77088000000000001</v>
      </c>
      <c r="AB21" s="75">
        <v>43034</v>
      </c>
      <c r="AC21" s="239">
        <f t="shared" si="13"/>
        <v>-1.0299999999999754E-3</v>
      </c>
      <c r="AD21" s="49" t="str">
        <f t="shared" si="8"/>
        <v>亏</v>
      </c>
      <c r="AE21" s="183" t="s">
        <v>107</v>
      </c>
      <c r="AF21" s="221" t="s">
        <v>178</v>
      </c>
      <c r="AQ21" s="176">
        <f t="shared" si="5"/>
        <v>19</v>
      </c>
      <c r="AR21" s="96" t="s">
        <v>98</v>
      </c>
      <c r="AS21" s="53">
        <v>0.98046999999999995</v>
      </c>
      <c r="AT21" s="75">
        <v>43017</v>
      </c>
      <c r="AU21" s="53"/>
      <c r="AV21" s="53">
        <v>0.97411999999999999</v>
      </c>
      <c r="AW21" s="75">
        <v>43019</v>
      </c>
      <c r="AX21" s="53">
        <f t="shared" si="16"/>
        <v>-1.2699999999999934E-2</v>
      </c>
      <c r="AY21" s="72" t="str">
        <f t="shared" si="7"/>
        <v>亏</v>
      </c>
      <c r="AZ21" s="183" t="s">
        <v>107</v>
      </c>
    </row>
    <row r="22" spans="1:63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175</v>
      </c>
      <c r="F22" s="116">
        <v>112.357</v>
      </c>
      <c r="G22" s="113">
        <v>43027</v>
      </c>
      <c r="H22" s="116">
        <f t="shared" si="17"/>
        <v>0.19999999999998863</v>
      </c>
      <c r="I22" s="194" t="str">
        <f t="shared" si="2"/>
        <v>盈</v>
      </c>
      <c r="J22" s="197" t="s">
        <v>108</v>
      </c>
      <c r="V22" s="211">
        <f t="shared" si="3"/>
        <v>20</v>
      </c>
      <c r="W22" s="111" t="s">
        <v>99</v>
      </c>
      <c r="X22" s="112">
        <v>0.76976</v>
      </c>
      <c r="Y22" s="113">
        <v>43034</v>
      </c>
      <c r="Z22" s="116"/>
      <c r="AA22" s="112">
        <v>0.76624000000000003</v>
      </c>
      <c r="AB22" s="113">
        <v>43036</v>
      </c>
      <c r="AC22" s="237">
        <f t="shared" si="13"/>
        <v>7.0399999999999352E-3</v>
      </c>
      <c r="AD22" s="115" t="str">
        <f t="shared" si="8"/>
        <v>盈</v>
      </c>
      <c r="AE22" s="183" t="s">
        <v>108</v>
      </c>
      <c r="AF22" s="221" t="s">
        <v>178</v>
      </c>
      <c r="AQ22" s="176">
        <f t="shared" si="5"/>
        <v>20</v>
      </c>
      <c r="AR22" s="111" t="s">
        <v>98</v>
      </c>
      <c r="AS22" s="112">
        <v>0.97482000000000002</v>
      </c>
      <c r="AT22" s="113">
        <v>43020</v>
      </c>
      <c r="AU22" s="112"/>
      <c r="AV22" s="112">
        <v>0.97497999999999996</v>
      </c>
      <c r="AW22" s="113">
        <v>43020</v>
      </c>
      <c r="AX22" s="112">
        <f t="shared" si="16"/>
        <v>3.1999999999987594E-4</v>
      </c>
      <c r="AY22" s="117" t="str">
        <f t="shared" si="7"/>
        <v>盈</v>
      </c>
      <c r="AZ22" s="183" t="s">
        <v>107</v>
      </c>
    </row>
    <row r="23" spans="1:63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7"/>
        <v>0</v>
      </c>
      <c r="I23" s="191" t="str">
        <f t="shared" si="2"/>
        <v>盈</v>
      </c>
      <c r="J23" s="197" t="s">
        <v>107</v>
      </c>
      <c r="V23" s="211">
        <f t="shared" si="3"/>
        <v>21</v>
      </c>
      <c r="W23" s="55"/>
      <c r="X23" s="67"/>
      <c r="Y23" s="57"/>
      <c r="Z23" s="56"/>
      <c r="AA23" s="67"/>
      <c r="AB23" s="57"/>
      <c r="AC23" s="175">
        <f t="shared" si="13"/>
        <v>0</v>
      </c>
      <c r="AD23" s="59" t="str">
        <f t="shared" si="8"/>
        <v>盈</v>
      </c>
      <c r="AE23" s="183" t="s">
        <v>107</v>
      </c>
      <c r="AQ23" s="176">
        <f t="shared" si="5"/>
        <v>21</v>
      </c>
      <c r="AR23" s="55"/>
      <c r="AS23" s="67"/>
      <c r="AT23" s="57"/>
      <c r="AU23" s="67"/>
      <c r="AV23" s="67"/>
      <c r="AW23" s="57"/>
      <c r="AX23" s="67">
        <f t="shared" si="16"/>
        <v>0</v>
      </c>
      <c r="AY23" s="60" t="str">
        <f t="shared" si="7"/>
        <v>盈</v>
      </c>
      <c r="AZ23" s="183" t="s">
        <v>107</v>
      </c>
    </row>
    <row r="24" spans="1:63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7"/>
        <v>0</v>
      </c>
      <c r="I24" s="191" t="str">
        <f t="shared" si="2"/>
        <v>盈</v>
      </c>
      <c r="J24" s="197" t="s">
        <v>107</v>
      </c>
      <c r="V24" s="211">
        <f t="shared" si="3"/>
        <v>22</v>
      </c>
      <c r="W24" s="55"/>
      <c r="X24" s="67"/>
      <c r="Y24" s="57"/>
      <c r="Z24" s="56"/>
      <c r="AA24" s="67"/>
      <c r="AB24" s="57"/>
      <c r="AC24" s="175">
        <f t="shared" si="13"/>
        <v>0</v>
      </c>
      <c r="AD24" s="59" t="str">
        <f t="shared" si="8"/>
        <v>盈</v>
      </c>
      <c r="AE24" s="183" t="s">
        <v>107</v>
      </c>
      <c r="AQ24" s="176">
        <f t="shared" si="5"/>
        <v>22</v>
      </c>
      <c r="AR24" s="111" t="s">
        <v>98</v>
      </c>
      <c r="AS24" s="112">
        <v>0.98631000000000002</v>
      </c>
      <c r="AT24" s="113">
        <v>43031</v>
      </c>
      <c r="AU24" s="112"/>
      <c r="AV24" s="112">
        <v>0.99</v>
      </c>
      <c r="AW24" s="113">
        <v>43033</v>
      </c>
      <c r="AX24" s="112">
        <f t="shared" si="16"/>
        <v>3.6899999999999711E-3</v>
      </c>
      <c r="AY24" s="117" t="str">
        <f t="shared" si="7"/>
        <v>盈</v>
      </c>
      <c r="AZ24" s="183" t="s">
        <v>108</v>
      </c>
      <c r="BA24" s="221" t="s">
        <v>178</v>
      </c>
      <c r="BB24" s="238" t="s">
        <v>178</v>
      </c>
    </row>
    <row r="25" spans="1:63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7"/>
        <v>0</v>
      </c>
      <c r="I25" s="191" t="str">
        <f t="shared" si="2"/>
        <v>盈</v>
      </c>
      <c r="J25" s="197" t="s">
        <v>107</v>
      </c>
      <c r="V25" s="211">
        <f t="shared" si="3"/>
        <v>23</v>
      </c>
      <c r="W25" s="55"/>
      <c r="X25" s="67"/>
      <c r="Y25" s="57"/>
      <c r="Z25" s="56"/>
      <c r="AA25" s="67"/>
      <c r="AB25" s="57"/>
      <c r="AC25" s="175">
        <f t="shared" ref="AC25:AC32" si="18">IF(W25="卖",X25-AA25,AA25-X25)*AE25</f>
        <v>0</v>
      </c>
      <c r="AD25" s="59" t="str">
        <f t="shared" ref="AD25:AD32" si="19">IF(AC25&gt;=0,"盈","亏")</f>
        <v>盈</v>
      </c>
      <c r="AE25" s="183" t="s">
        <v>107</v>
      </c>
      <c r="AQ25" s="176">
        <f t="shared" si="5"/>
        <v>23</v>
      </c>
      <c r="AR25" s="111" t="s">
        <v>98</v>
      </c>
      <c r="AS25" s="112">
        <v>0.98951999999999996</v>
      </c>
      <c r="AT25" s="113">
        <v>43034</v>
      </c>
      <c r="AU25" s="112"/>
      <c r="AV25" s="112">
        <v>0.99487999999999999</v>
      </c>
      <c r="AW25" s="113">
        <v>43034</v>
      </c>
      <c r="AX25" s="112">
        <f t="shared" si="16"/>
        <v>5.3600000000000314E-3</v>
      </c>
      <c r="AY25" s="117" t="str">
        <f t="shared" si="7"/>
        <v>盈</v>
      </c>
      <c r="AZ25" s="183" t="s">
        <v>107</v>
      </c>
    </row>
    <row r="26" spans="1:63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56">
        <f t="shared" si="17"/>
        <v>0</v>
      </c>
      <c r="I26" s="191" t="str">
        <f t="shared" si="2"/>
        <v>盈</v>
      </c>
      <c r="J26" s="197" t="s">
        <v>107</v>
      </c>
      <c r="V26" s="211">
        <f t="shared" si="3"/>
        <v>24</v>
      </c>
      <c r="W26" s="55"/>
      <c r="X26" s="67"/>
      <c r="Y26" s="57"/>
      <c r="Z26" s="56"/>
      <c r="AA26" s="67"/>
      <c r="AB26" s="57"/>
      <c r="AC26" s="175">
        <f t="shared" ref="AC26:AC30" si="20">IF(W26="卖",X26-AA26,AA26-X26)*AE26</f>
        <v>0</v>
      </c>
      <c r="AD26" s="59" t="str">
        <f t="shared" ref="AD26:AD30" si="21">IF(AC26&gt;=0,"盈","亏")</f>
        <v>盈</v>
      </c>
      <c r="AE26" s="183" t="s">
        <v>107</v>
      </c>
      <c r="AQ26" s="176">
        <f t="shared" si="5"/>
        <v>24</v>
      </c>
      <c r="AR26" s="111" t="s">
        <v>98</v>
      </c>
      <c r="AS26" s="112">
        <v>0.99302999999999997</v>
      </c>
      <c r="AT26" s="113">
        <v>43034</v>
      </c>
      <c r="AU26" s="112"/>
      <c r="AV26" s="112">
        <v>0.99804000000000004</v>
      </c>
      <c r="AW26" s="113">
        <v>43036</v>
      </c>
      <c r="AX26" s="112">
        <f t="shared" si="16"/>
        <v>5.01000000000007E-3</v>
      </c>
      <c r="AY26" s="117" t="str">
        <f t="shared" si="7"/>
        <v>盈</v>
      </c>
      <c r="AZ26" s="183" t="s">
        <v>107</v>
      </c>
      <c r="BA26" s="221" t="s">
        <v>178</v>
      </c>
    </row>
    <row r="27" spans="1:63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56">
        <f t="shared" si="17"/>
        <v>0</v>
      </c>
      <c r="I27" s="191" t="str">
        <f t="shared" si="2"/>
        <v>盈</v>
      </c>
      <c r="J27" s="197" t="s">
        <v>107</v>
      </c>
      <c r="V27" s="211">
        <f t="shared" si="3"/>
        <v>25</v>
      </c>
      <c r="W27" s="55"/>
      <c r="X27" s="67"/>
      <c r="Y27" s="57"/>
      <c r="Z27" s="56"/>
      <c r="AA27" s="67"/>
      <c r="AB27" s="57"/>
      <c r="AC27" s="175">
        <f t="shared" si="20"/>
        <v>0</v>
      </c>
      <c r="AD27" s="59" t="str">
        <f t="shared" si="21"/>
        <v>盈</v>
      </c>
      <c r="AE27" s="183" t="s">
        <v>107</v>
      </c>
      <c r="AQ27" s="176">
        <f t="shared" si="5"/>
        <v>25</v>
      </c>
      <c r="AR27" s="55"/>
      <c r="AS27" s="67"/>
      <c r="AT27" s="57"/>
      <c r="AU27" s="67"/>
      <c r="AV27" s="67"/>
      <c r="AW27" s="57"/>
      <c r="AX27" s="67">
        <f t="shared" si="16"/>
        <v>0</v>
      </c>
      <c r="AY27" s="60" t="str">
        <f t="shared" si="7"/>
        <v>盈</v>
      </c>
      <c r="AZ27" s="183" t="s">
        <v>107</v>
      </c>
    </row>
    <row r="28" spans="1:63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56">
        <f t="shared" si="17"/>
        <v>0</v>
      </c>
      <c r="I28" s="191" t="str">
        <f t="shared" si="2"/>
        <v>盈</v>
      </c>
      <c r="J28" s="197" t="s">
        <v>107</v>
      </c>
      <c r="V28" s="211">
        <f t="shared" si="3"/>
        <v>26</v>
      </c>
      <c r="W28" s="55"/>
      <c r="X28" s="67"/>
      <c r="Y28" s="57"/>
      <c r="Z28" s="56"/>
      <c r="AA28" s="67"/>
      <c r="AB28" s="57"/>
      <c r="AC28" s="175">
        <f t="shared" si="20"/>
        <v>0</v>
      </c>
      <c r="AD28" s="59" t="str">
        <f t="shared" si="21"/>
        <v>盈</v>
      </c>
      <c r="AE28" s="183" t="s">
        <v>107</v>
      </c>
      <c r="AQ28" s="176">
        <f t="shared" si="5"/>
        <v>26</v>
      </c>
      <c r="AR28" s="96" t="s">
        <v>98</v>
      </c>
      <c r="AS28" s="88">
        <v>0.99365000000000003</v>
      </c>
      <c r="AT28" s="113">
        <v>43034</v>
      </c>
      <c r="AU28" s="112"/>
      <c r="AV28" s="112">
        <v>0.99794000000000005</v>
      </c>
      <c r="AW28" s="113">
        <v>43035</v>
      </c>
      <c r="AX28" s="112">
        <f t="shared" ref="AX28:AX33" si="22">IF(AR28="卖",AS28-AV28,AV28-AS28)*AZ25</f>
        <v>4.290000000000016E-3</v>
      </c>
      <c r="AY28" s="117" t="str">
        <f t="shared" ref="AY28:AY33" si="23">IF(AX28&gt;=0,"盈","亏")</f>
        <v>盈</v>
      </c>
      <c r="AZ28" s="183" t="s">
        <v>107</v>
      </c>
      <c r="BA28" s="221" t="s">
        <v>178</v>
      </c>
      <c r="BB28" s="238" t="s">
        <v>178</v>
      </c>
    </row>
    <row r="29" spans="1:63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7"/>
        <v>0</v>
      </c>
      <c r="I29" s="191" t="str">
        <f t="shared" si="2"/>
        <v>盈</v>
      </c>
      <c r="J29" s="197" t="s">
        <v>107</v>
      </c>
      <c r="V29" s="211">
        <f t="shared" si="3"/>
        <v>27</v>
      </c>
      <c r="W29" s="55"/>
      <c r="X29" s="67"/>
      <c r="Y29" s="57"/>
      <c r="Z29" s="56"/>
      <c r="AA29" s="67"/>
      <c r="AB29" s="57"/>
      <c r="AC29" s="175">
        <f t="shared" si="20"/>
        <v>0</v>
      </c>
      <c r="AD29" s="59" t="str">
        <f t="shared" si="21"/>
        <v>盈</v>
      </c>
      <c r="AE29" s="183" t="s">
        <v>107</v>
      </c>
      <c r="AQ29" s="176">
        <f t="shared" si="5"/>
        <v>27</v>
      </c>
      <c r="AR29" s="96" t="s">
        <v>98</v>
      </c>
      <c r="AS29" s="88">
        <v>0.99365000000000003</v>
      </c>
      <c r="AT29" s="113">
        <v>43034</v>
      </c>
      <c r="AU29" s="112"/>
      <c r="AV29" s="112">
        <v>0.99824999999999997</v>
      </c>
      <c r="AW29" s="113">
        <v>43042</v>
      </c>
      <c r="AX29" s="112">
        <f t="shared" si="22"/>
        <v>4.5999999999999375E-3</v>
      </c>
      <c r="AY29" s="117" t="str">
        <f t="shared" si="23"/>
        <v>盈</v>
      </c>
      <c r="AZ29" s="183" t="s">
        <v>107</v>
      </c>
      <c r="BA29" s="221" t="s">
        <v>178</v>
      </c>
      <c r="BB29" s="238" t="s">
        <v>178</v>
      </c>
      <c r="BC29" s="238" t="s">
        <v>178</v>
      </c>
      <c r="BD29" s="238" t="s">
        <v>178</v>
      </c>
      <c r="BE29" s="238" t="s">
        <v>178</v>
      </c>
      <c r="BF29" s="238"/>
      <c r="BG29" s="238" t="s">
        <v>178</v>
      </c>
    </row>
    <row r="30" spans="1:63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7"/>
        <v>0</v>
      </c>
      <c r="I30" s="191" t="str">
        <f t="shared" si="2"/>
        <v>盈</v>
      </c>
      <c r="J30" s="197" t="s">
        <v>107</v>
      </c>
      <c r="V30" s="211">
        <f t="shared" si="3"/>
        <v>28</v>
      </c>
      <c r="W30" s="55"/>
      <c r="X30" s="67"/>
      <c r="Y30" s="57"/>
      <c r="Z30" s="56"/>
      <c r="AA30" s="67"/>
      <c r="AB30" s="57"/>
      <c r="AC30" s="175">
        <f t="shared" si="20"/>
        <v>0</v>
      </c>
      <c r="AD30" s="59" t="str">
        <f t="shared" si="21"/>
        <v>盈</v>
      </c>
      <c r="AE30" s="183" t="s">
        <v>107</v>
      </c>
      <c r="AQ30" s="176">
        <f t="shared" si="5"/>
        <v>28</v>
      </c>
      <c r="AR30" s="55"/>
      <c r="AS30" s="67"/>
      <c r="AT30" s="57"/>
      <c r="AU30" s="67"/>
      <c r="AV30" s="67"/>
      <c r="AW30" s="57"/>
      <c r="AX30" s="67">
        <f t="shared" si="22"/>
        <v>0</v>
      </c>
      <c r="AY30" s="60" t="str">
        <f t="shared" si="23"/>
        <v>盈</v>
      </c>
      <c r="AZ30" s="183" t="s">
        <v>107</v>
      </c>
    </row>
    <row r="31" spans="1:63" ht="16.8" customHeight="1" x14ac:dyDescent="0.4">
      <c r="A31" s="243">
        <f t="shared" si="0"/>
        <v>29</v>
      </c>
      <c r="B31" s="244"/>
      <c r="C31" s="271" t="s">
        <v>11</v>
      </c>
      <c r="D31" s="272"/>
      <c r="E31" s="272"/>
      <c r="F31" s="272"/>
      <c r="G31" s="272"/>
      <c r="H31" s="272"/>
      <c r="I31" s="273"/>
      <c r="J31" s="254"/>
      <c r="K31" s="249"/>
      <c r="L31" s="250"/>
      <c r="M31" s="250"/>
      <c r="N31" s="250"/>
      <c r="O31" s="250"/>
      <c r="P31" s="250"/>
      <c r="Q31" s="250"/>
      <c r="R31" s="250"/>
      <c r="S31" s="250"/>
      <c r="T31" s="250"/>
      <c r="U31" s="251"/>
      <c r="V31" s="252">
        <f t="shared" si="3"/>
        <v>29</v>
      </c>
      <c r="W31" s="244"/>
      <c r="X31" s="271" t="s">
        <v>11</v>
      </c>
      <c r="Y31" s="272"/>
      <c r="Z31" s="272"/>
      <c r="AA31" s="272"/>
      <c r="AB31" s="272"/>
      <c r="AC31" s="272"/>
      <c r="AD31" s="273"/>
      <c r="AE31" s="248" t="s">
        <v>107</v>
      </c>
      <c r="AF31" s="249"/>
      <c r="AG31" s="250"/>
      <c r="AH31" s="250"/>
      <c r="AI31" s="250"/>
      <c r="AJ31" s="250"/>
      <c r="AK31" s="250"/>
      <c r="AL31" s="250"/>
      <c r="AM31" s="250"/>
      <c r="AN31" s="250"/>
      <c r="AO31" s="250"/>
      <c r="AP31" s="251"/>
      <c r="AQ31" s="243">
        <f t="shared" si="5"/>
        <v>29</v>
      </c>
      <c r="AR31" s="244"/>
      <c r="AS31" s="241"/>
      <c r="AT31" s="240"/>
      <c r="AU31" s="241"/>
      <c r="AV31" s="241"/>
      <c r="AW31" s="240"/>
      <c r="AX31" s="241">
        <f t="shared" si="22"/>
        <v>0</v>
      </c>
      <c r="AY31" s="242" t="str">
        <f t="shared" si="23"/>
        <v>盈</v>
      </c>
      <c r="AZ31" s="248" t="s">
        <v>107</v>
      </c>
      <c r="BA31" s="249"/>
      <c r="BB31" s="250"/>
      <c r="BC31" s="250"/>
      <c r="BD31" s="250"/>
      <c r="BE31" s="250"/>
      <c r="BF31" s="250"/>
      <c r="BG31" s="250"/>
      <c r="BH31" s="250"/>
      <c r="BI31" s="250"/>
      <c r="BJ31" s="250"/>
      <c r="BK31" s="251"/>
    </row>
    <row r="32" spans="1:63" ht="16.8" customHeight="1" x14ac:dyDescent="0.4">
      <c r="A32" s="176">
        <f t="shared" si="0"/>
        <v>30</v>
      </c>
      <c r="B32" s="55" t="s">
        <v>99</v>
      </c>
      <c r="C32" s="56">
        <v>112.68</v>
      </c>
      <c r="D32" s="57">
        <v>43054</v>
      </c>
      <c r="E32" s="56"/>
      <c r="F32" s="56"/>
      <c r="G32" s="57"/>
      <c r="H32" s="56">
        <f t="shared" si="17"/>
        <v>112.68</v>
      </c>
      <c r="I32" s="191" t="str">
        <f t="shared" si="2"/>
        <v>盈</v>
      </c>
      <c r="J32" s="197" t="s">
        <v>107</v>
      </c>
      <c r="K32" s="200" t="s">
        <v>107</v>
      </c>
      <c r="L32" s="201" t="s">
        <v>107</v>
      </c>
      <c r="M32" s="201" t="s">
        <v>107</v>
      </c>
      <c r="V32" s="211">
        <f t="shared" si="3"/>
        <v>30</v>
      </c>
      <c r="W32" s="51" t="s">
        <v>99</v>
      </c>
      <c r="X32" s="53">
        <v>0.76626000000000005</v>
      </c>
      <c r="Y32" s="75">
        <v>43042</v>
      </c>
      <c r="Z32" s="107" t="s">
        <v>202</v>
      </c>
      <c r="AA32" s="53">
        <v>0.76910999999999996</v>
      </c>
      <c r="AB32" s="75">
        <v>43042</v>
      </c>
      <c r="AC32" s="239">
        <f t="shared" si="18"/>
        <v>-2.8499999999999082E-3</v>
      </c>
      <c r="AD32" s="49" t="str">
        <f t="shared" si="19"/>
        <v>亏</v>
      </c>
      <c r="AE32" s="183" t="s">
        <v>107</v>
      </c>
      <c r="AQ32" s="176">
        <f t="shared" si="5"/>
        <v>30</v>
      </c>
      <c r="AR32" s="55"/>
      <c r="AS32" s="67"/>
      <c r="AT32" s="57"/>
      <c r="AU32" s="67"/>
      <c r="AV32" s="67"/>
      <c r="AW32" s="57"/>
      <c r="AX32" s="67">
        <f t="shared" si="22"/>
        <v>0</v>
      </c>
      <c r="AY32" s="60" t="str">
        <f t="shared" si="23"/>
        <v>盈</v>
      </c>
      <c r="AZ32" s="183" t="s">
        <v>107</v>
      </c>
    </row>
    <row r="33" spans="1:63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7"/>
        <v>0</v>
      </c>
      <c r="I33" s="191" t="str">
        <f t="shared" si="2"/>
        <v>盈</v>
      </c>
      <c r="J33" s="197" t="s">
        <v>107</v>
      </c>
      <c r="V33" s="211">
        <f t="shared" si="3"/>
        <v>31</v>
      </c>
      <c r="W33" s="55"/>
      <c r="X33" s="67"/>
      <c r="Y33" s="57"/>
      <c r="Z33" s="56"/>
      <c r="AA33" s="67"/>
      <c r="AB33" s="57"/>
      <c r="AC33" s="175">
        <f t="shared" si="13"/>
        <v>0</v>
      </c>
      <c r="AD33" s="59" t="str">
        <f t="shared" si="8"/>
        <v>盈</v>
      </c>
      <c r="AE33" s="183" t="s">
        <v>107</v>
      </c>
      <c r="AQ33" s="176">
        <f t="shared" si="5"/>
        <v>31</v>
      </c>
      <c r="AR33" s="55"/>
      <c r="AS33" s="67"/>
      <c r="AT33" s="57"/>
      <c r="AU33" s="67"/>
      <c r="AV33" s="67"/>
      <c r="AW33" s="57"/>
      <c r="AX33" s="67">
        <f t="shared" si="22"/>
        <v>0</v>
      </c>
      <c r="AY33" s="60" t="str">
        <f t="shared" si="23"/>
        <v>盈</v>
      </c>
      <c r="AZ33" s="183" t="s">
        <v>107</v>
      </c>
    </row>
    <row r="34" spans="1:63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ref="H34:H40" si="24">IF(B34="卖",C34-F34,F34-C34) * J34</f>
        <v>0</v>
      </c>
      <c r="I34" s="191" t="str">
        <f t="shared" ref="I34:I40" si="25">IF(H34&gt;=0,"盈","亏")</f>
        <v>盈</v>
      </c>
      <c r="J34" s="197" t="s">
        <v>107</v>
      </c>
      <c r="V34" s="211">
        <f t="shared" si="3"/>
        <v>32</v>
      </c>
      <c r="W34" s="55"/>
      <c r="X34" s="67"/>
      <c r="Y34" s="57"/>
      <c r="Z34" s="56"/>
      <c r="AA34" s="67"/>
      <c r="AB34" s="57"/>
      <c r="AC34" s="175">
        <f t="shared" si="13"/>
        <v>0</v>
      </c>
      <c r="AD34" s="59" t="str">
        <f t="shared" si="8"/>
        <v>盈</v>
      </c>
      <c r="AE34" s="183" t="s">
        <v>107</v>
      </c>
      <c r="AQ34" s="176">
        <f t="shared" si="5"/>
        <v>32</v>
      </c>
      <c r="AR34" s="55"/>
      <c r="AS34" s="67"/>
      <c r="AT34" s="57"/>
      <c r="AU34" s="67"/>
      <c r="AV34" s="67"/>
      <c r="AW34" s="57"/>
      <c r="AX34" s="67">
        <f t="shared" ref="AX34:AX40" si="26">IF(AR34="卖",AS34-AV34,AV34-AS34)*AZ31</f>
        <v>0</v>
      </c>
      <c r="AY34" s="60" t="str">
        <f t="shared" ref="AY34:AY40" si="27">IF(AX34&gt;=0,"盈","亏")</f>
        <v>盈</v>
      </c>
      <c r="AZ34" s="183" t="s">
        <v>107</v>
      </c>
    </row>
    <row r="35" spans="1:63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24"/>
        <v>0</v>
      </c>
      <c r="I35" s="191" t="str">
        <f t="shared" si="25"/>
        <v>盈</v>
      </c>
      <c r="J35" s="197" t="s">
        <v>107</v>
      </c>
      <c r="V35" s="211">
        <f t="shared" si="3"/>
        <v>33</v>
      </c>
      <c r="W35" s="55"/>
      <c r="X35" s="67"/>
      <c r="Y35" s="57"/>
      <c r="Z35" s="56"/>
      <c r="AA35" s="67"/>
      <c r="AB35" s="57"/>
      <c r="AC35" s="175">
        <f t="shared" ref="AC35:AC40" si="28">IF(W35="卖",X35-AA35,AA35-X35)*AE35</f>
        <v>0</v>
      </c>
      <c r="AD35" s="59" t="str">
        <f t="shared" ref="AD35:AD40" si="29">IF(AC35&gt;=0,"盈","亏")</f>
        <v>盈</v>
      </c>
      <c r="AE35" s="183" t="s">
        <v>107</v>
      </c>
      <c r="AQ35" s="176">
        <f t="shared" si="5"/>
        <v>33</v>
      </c>
      <c r="AR35" s="55"/>
      <c r="AS35" s="67"/>
      <c r="AT35" s="57"/>
      <c r="AU35" s="67"/>
      <c r="AV35" s="67"/>
      <c r="AW35" s="57"/>
      <c r="AX35" s="67">
        <f t="shared" si="26"/>
        <v>0</v>
      </c>
      <c r="AY35" s="60" t="str">
        <f t="shared" si="27"/>
        <v>盈</v>
      </c>
      <c r="AZ35" s="183" t="s">
        <v>107</v>
      </c>
    </row>
    <row r="36" spans="1:63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24"/>
        <v>0</v>
      </c>
      <c r="I36" s="191" t="str">
        <f t="shared" si="25"/>
        <v>盈</v>
      </c>
      <c r="J36" s="197" t="s">
        <v>107</v>
      </c>
      <c r="V36" s="211">
        <f t="shared" si="3"/>
        <v>34</v>
      </c>
      <c r="W36" s="55"/>
      <c r="X36" s="67"/>
      <c r="Y36" s="57"/>
      <c r="Z36" s="56"/>
      <c r="AA36" s="67"/>
      <c r="AB36" s="57"/>
      <c r="AC36" s="175">
        <f t="shared" si="28"/>
        <v>0</v>
      </c>
      <c r="AD36" s="59" t="str">
        <f t="shared" si="29"/>
        <v>盈</v>
      </c>
      <c r="AE36" s="183" t="s">
        <v>107</v>
      </c>
      <c r="AQ36" s="176">
        <f t="shared" si="5"/>
        <v>34</v>
      </c>
      <c r="AR36" s="55"/>
      <c r="AS36" s="67"/>
      <c r="AT36" s="57"/>
      <c r="AU36" s="67"/>
      <c r="AV36" s="67"/>
      <c r="AW36" s="57"/>
      <c r="AX36" s="67">
        <f t="shared" si="26"/>
        <v>0</v>
      </c>
      <c r="AY36" s="60" t="str">
        <f t="shared" si="27"/>
        <v>盈</v>
      </c>
      <c r="AZ36" s="183" t="s">
        <v>107</v>
      </c>
    </row>
    <row r="37" spans="1:63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24"/>
        <v>0</v>
      </c>
      <c r="I37" s="191" t="str">
        <f t="shared" si="25"/>
        <v>盈</v>
      </c>
      <c r="J37" s="197" t="s">
        <v>107</v>
      </c>
      <c r="K37" s="200"/>
      <c r="L37" s="201"/>
      <c r="M37" s="201"/>
      <c r="N37" s="201"/>
      <c r="O37" s="201"/>
      <c r="P37" s="202"/>
      <c r="Q37" s="201"/>
      <c r="R37" s="201"/>
      <c r="S37" s="201"/>
      <c r="T37" s="201"/>
      <c r="U37" s="203"/>
      <c r="V37" s="211">
        <f t="shared" si="3"/>
        <v>35</v>
      </c>
      <c r="W37" s="55"/>
      <c r="X37" s="67"/>
      <c r="Y37" s="57"/>
      <c r="Z37" s="56"/>
      <c r="AA37" s="67"/>
      <c r="AB37" s="57"/>
      <c r="AC37" s="175">
        <f t="shared" si="28"/>
        <v>0</v>
      </c>
      <c r="AD37" s="59" t="str">
        <f t="shared" si="29"/>
        <v>盈</v>
      </c>
      <c r="AE37" s="183" t="s">
        <v>107</v>
      </c>
      <c r="AF37" s="200"/>
      <c r="AG37" s="201"/>
      <c r="AH37" s="201"/>
      <c r="AI37" s="201"/>
      <c r="AJ37" s="201"/>
      <c r="AK37" s="202"/>
      <c r="AL37" s="201"/>
      <c r="AM37" s="201"/>
      <c r="AN37" s="201"/>
      <c r="AO37" s="201"/>
      <c r="AP37" s="203"/>
      <c r="AQ37" s="176">
        <f t="shared" si="5"/>
        <v>35</v>
      </c>
      <c r="AR37" s="55"/>
      <c r="AS37" s="67"/>
      <c r="AT37" s="57"/>
      <c r="AU37" s="67"/>
      <c r="AV37" s="67"/>
      <c r="AW37" s="57"/>
      <c r="AX37" s="67">
        <f t="shared" si="26"/>
        <v>0</v>
      </c>
      <c r="AY37" s="60" t="str">
        <f t="shared" si="27"/>
        <v>盈</v>
      </c>
      <c r="AZ37" s="183" t="s">
        <v>107</v>
      </c>
      <c r="BA37" s="200"/>
      <c r="BB37" s="201"/>
      <c r="BC37" s="201"/>
      <c r="BD37" s="201"/>
      <c r="BE37" s="201"/>
      <c r="BF37" s="202"/>
      <c r="BG37" s="201"/>
      <c r="BH37" s="201"/>
      <c r="BI37" s="201"/>
      <c r="BJ37" s="201"/>
      <c r="BK37" s="203"/>
    </row>
    <row r="38" spans="1:63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24"/>
        <v>0</v>
      </c>
      <c r="I38" s="191" t="str">
        <f t="shared" si="25"/>
        <v>盈</v>
      </c>
      <c r="J38" s="197" t="s">
        <v>107</v>
      </c>
      <c r="K38" s="200"/>
      <c r="L38" s="201"/>
      <c r="M38" s="201"/>
      <c r="N38" s="201"/>
      <c r="O38" s="201"/>
      <c r="P38" s="202"/>
      <c r="Q38" s="201"/>
      <c r="R38" s="201"/>
      <c r="S38" s="201"/>
      <c r="T38" s="201"/>
      <c r="U38" s="203"/>
      <c r="V38" s="211">
        <f t="shared" si="3"/>
        <v>36</v>
      </c>
      <c r="W38" s="55"/>
      <c r="X38" s="67"/>
      <c r="Y38" s="57"/>
      <c r="Z38" s="56"/>
      <c r="AA38" s="67"/>
      <c r="AB38" s="57"/>
      <c r="AC38" s="175">
        <f t="shared" si="28"/>
        <v>0</v>
      </c>
      <c r="AD38" s="59" t="str">
        <f t="shared" si="29"/>
        <v>盈</v>
      </c>
      <c r="AE38" s="183" t="s">
        <v>107</v>
      </c>
      <c r="AF38" s="200"/>
      <c r="AG38" s="201"/>
      <c r="AH38" s="201"/>
      <c r="AI38" s="201"/>
      <c r="AJ38" s="201"/>
      <c r="AK38" s="202"/>
      <c r="AL38" s="201"/>
      <c r="AM38" s="201"/>
      <c r="AN38" s="201"/>
      <c r="AO38" s="201"/>
      <c r="AP38" s="203"/>
      <c r="AQ38" s="176">
        <f t="shared" si="5"/>
        <v>36</v>
      </c>
      <c r="AR38" s="55"/>
      <c r="AS38" s="67"/>
      <c r="AT38" s="57"/>
      <c r="AU38" s="67"/>
      <c r="AV38" s="67"/>
      <c r="AW38" s="57"/>
      <c r="AX38" s="67">
        <f t="shared" si="26"/>
        <v>0</v>
      </c>
      <c r="AY38" s="60" t="str">
        <f t="shared" si="27"/>
        <v>盈</v>
      </c>
      <c r="AZ38" s="183" t="s">
        <v>107</v>
      </c>
      <c r="BA38" s="200"/>
      <c r="BB38" s="201"/>
      <c r="BC38" s="201"/>
      <c r="BD38" s="201"/>
      <c r="BE38" s="201"/>
      <c r="BF38" s="202"/>
      <c r="BG38" s="201"/>
      <c r="BH38" s="201"/>
      <c r="BI38" s="201"/>
      <c r="BJ38" s="201"/>
      <c r="BK38" s="203"/>
    </row>
    <row r="39" spans="1:63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24"/>
        <v>0</v>
      </c>
      <c r="I39" s="191" t="str">
        <f t="shared" si="25"/>
        <v>盈</v>
      </c>
      <c r="J39" s="197" t="s">
        <v>107</v>
      </c>
      <c r="K39" s="200"/>
      <c r="L39" s="201"/>
      <c r="M39" s="201"/>
      <c r="N39" s="201"/>
      <c r="O39" s="201"/>
      <c r="P39" s="202"/>
      <c r="Q39" s="201"/>
      <c r="R39" s="201"/>
      <c r="S39" s="201"/>
      <c r="T39" s="201"/>
      <c r="U39" s="203"/>
      <c r="V39" s="211">
        <f t="shared" si="3"/>
        <v>37</v>
      </c>
      <c r="W39" s="55"/>
      <c r="X39" s="67"/>
      <c r="Y39" s="57"/>
      <c r="Z39" s="56"/>
      <c r="AA39" s="67"/>
      <c r="AB39" s="57"/>
      <c r="AC39" s="175">
        <f t="shared" si="28"/>
        <v>0</v>
      </c>
      <c r="AD39" s="59" t="str">
        <f t="shared" si="29"/>
        <v>盈</v>
      </c>
      <c r="AE39" s="183" t="s">
        <v>107</v>
      </c>
      <c r="AF39" s="200"/>
      <c r="AG39" s="201"/>
      <c r="AH39" s="201"/>
      <c r="AI39" s="201"/>
      <c r="AJ39" s="201"/>
      <c r="AK39" s="202"/>
      <c r="AL39" s="201"/>
      <c r="AM39" s="201"/>
      <c r="AN39" s="201"/>
      <c r="AO39" s="201"/>
      <c r="AP39" s="203"/>
      <c r="AQ39" s="176">
        <f t="shared" si="5"/>
        <v>37</v>
      </c>
      <c r="AR39" s="55"/>
      <c r="AS39" s="67"/>
      <c r="AT39" s="57"/>
      <c r="AU39" s="67"/>
      <c r="AV39" s="67"/>
      <c r="AW39" s="57"/>
      <c r="AX39" s="67">
        <f t="shared" si="26"/>
        <v>0</v>
      </c>
      <c r="AY39" s="60" t="str">
        <f t="shared" si="27"/>
        <v>盈</v>
      </c>
      <c r="AZ39" s="183" t="s">
        <v>107</v>
      </c>
      <c r="BA39" s="200"/>
      <c r="BB39" s="201"/>
      <c r="BC39" s="201"/>
      <c r="BD39" s="201"/>
      <c r="BE39" s="201"/>
      <c r="BF39" s="202"/>
      <c r="BG39" s="201"/>
      <c r="BH39" s="201"/>
      <c r="BI39" s="201"/>
      <c r="BJ39" s="201"/>
      <c r="BK39" s="203"/>
    </row>
    <row r="40" spans="1:63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24"/>
        <v>0</v>
      </c>
      <c r="I40" s="191" t="str">
        <f t="shared" si="25"/>
        <v>盈</v>
      </c>
      <c r="J40" s="197" t="s">
        <v>107</v>
      </c>
      <c r="K40" s="200"/>
      <c r="L40" s="201"/>
      <c r="M40" s="201"/>
      <c r="N40" s="201"/>
      <c r="O40" s="201"/>
      <c r="P40" s="202"/>
      <c r="Q40" s="201"/>
      <c r="R40" s="201"/>
      <c r="S40" s="201"/>
      <c r="T40" s="201"/>
      <c r="U40" s="203"/>
      <c r="V40" s="211">
        <f t="shared" si="3"/>
        <v>38</v>
      </c>
      <c r="W40" s="55"/>
      <c r="X40" s="67"/>
      <c r="Y40" s="57"/>
      <c r="Z40" s="56"/>
      <c r="AA40" s="67"/>
      <c r="AB40" s="57"/>
      <c r="AC40" s="175">
        <f t="shared" si="28"/>
        <v>0</v>
      </c>
      <c r="AD40" s="59" t="str">
        <f t="shared" si="29"/>
        <v>盈</v>
      </c>
      <c r="AE40" s="183" t="s">
        <v>107</v>
      </c>
      <c r="AF40" s="200"/>
      <c r="AG40" s="201"/>
      <c r="AH40" s="201"/>
      <c r="AI40" s="201"/>
      <c r="AJ40" s="201"/>
      <c r="AK40" s="202"/>
      <c r="AL40" s="201"/>
      <c r="AM40" s="201"/>
      <c r="AN40" s="201"/>
      <c r="AO40" s="201"/>
      <c r="AP40" s="203"/>
      <c r="AQ40" s="176">
        <f t="shared" si="5"/>
        <v>38</v>
      </c>
      <c r="AR40" s="55"/>
      <c r="AS40" s="67"/>
      <c r="AT40" s="57"/>
      <c r="AU40" s="67"/>
      <c r="AV40" s="67"/>
      <c r="AW40" s="57"/>
      <c r="AX40" s="67">
        <f t="shared" si="26"/>
        <v>0</v>
      </c>
      <c r="AY40" s="60" t="str">
        <f t="shared" si="27"/>
        <v>盈</v>
      </c>
      <c r="AZ40" s="183" t="s">
        <v>107</v>
      </c>
      <c r="BA40" s="200"/>
      <c r="BB40" s="201"/>
      <c r="BC40" s="201"/>
      <c r="BD40" s="201"/>
      <c r="BE40" s="201"/>
      <c r="BF40" s="202"/>
      <c r="BG40" s="201"/>
      <c r="BH40" s="201"/>
      <c r="BI40" s="201"/>
      <c r="BJ40" s="201"/>
      <c r="BK40" s="203"/>
    </row>
    <row r="41" spans="1:63" s="42" customFormat="1" x14ac:dyDescent="0.4">
      <c r="A41" s="39"/>
      <c r="B41" s="43"/>
      <c r="C41" s="40"/>
      <c r="D41" s="54"/>
      <c r="E41" s="40"/>
      <c r="F41" s="40"/>
      <c r="G41" s="54"/>
      <c r="H41" s="41"/>
      <c r="J41" s="199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  <c r="AQ41" s="39"/>
      <c r="AR41" s="43"/>
      <c r="AS41" s="40"/>
      <c r="AT41" s="54"/>
      <c r="AU41" s="40"/>
      <c r="AV41" s="40"/>
      <c r="AW41" s="54"/>
      <c r="AX41" s="41"/>
      <c r="AZ41" s="184"/>
      <c r="BA41" s="207"/>
      <c r="BB41" s="208"/>
      <c r="BC41" s="208"/>
      <c r="BD41" s="208"/>
      <c r="BE41" s="208"/>
      <c r="BF41" s="209"/>
      <c r="BG41" s="208"/>
      <c r="BH41" s="208"/>
      <c r="BI41" s="208"/>
      <c r="BJ41" s="208"/>
      <c r="BK41" s="210"/>
    </row>
    <row r="42" spans="1:63" s="42" customFormat="1" x14ac:dyDescent="0.4">
      <c r="A42" s="39"/>
      <c r="B42" s="43"/>
      <c r="C42" s="40"/>
      <c r="D42" s="54"/>
      <c r="E42" s="40"/>
      <c r="F42" s="40"/>
      <c r="G42" s="54"/>
      <c r="H42" s="41"/>
      <c r="J42" s="199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89" t="s">
        <v>119</v>
      </c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  <c r="AQ42" s="39"/>
      <c r="AR42" s="43"/>
      <c r="AS42" s="40"/>
      <c r="AT42" s="54"/>
      <c r="AU42" s="40"/>
      <c r="AV42" s="40"/>
      <c r="AW42" s="54"/>
      <c r="AX42" s="41"/>
      <c r="AZ42" s="184"/>
      <c r="BA42" s="207"/>
      <c r="BB42" s="208"/>
      <c r="BC42" s="208"/>
      <c r="BD42" s="208"/>
      <c r="BE42" s="208"/>
      <c r="BF42" s="209"/>
      <c r="BG42" s="208"/>
      <c r="BH42" s="208"/>
      <c r="BI42" s="208"/>
      <c r="BJ42" s="208"/>
      <c r="BK42" s="210"/>
    </row>
    <row r="43" spans="1:63" s="42" customFormat="1" x14ac:dyDescent="0.4">
      <c r="A43" s="39"/>
      <c r="B43" s="43"/>
      <c r="C43" s="40"/>
      <c r="D43" s="54"/>
      <c r="E43" s="40"/>
      <c r="F43" s="40"/>
      <c r="G43" s="54"/>
      <c r="H43" s="41"/>
      <c r="J43" s="199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89" t="s">
        <v>120</v>
      </c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  <c r="AQ43" s="39"/>
      <c r="AR43" s="43"/>
      <c r="AS43" s="40"/>
      <c r="AT43" s="54"/>
      <c r="AU43" s="40"/>
      <c r="AV43" s="40"/>
      <c r="AW43" s="54"/>
      <c r="AX43" s="41"/>
      <c r="AZ43" s="184"/>
      <c r="BA43" s="207"/>
      <c r="BB43" s="208"/>
      <c r="BC43" s="208"/>
      <c r="BD43" s="208"/>
      <c r="BE43" s="208"/>
      <c r="BF43" s="209"/>
      <c r="BG43" s="208"/>
      <c r="BH43" s="208"/>
      <c r="BI43" s="208"/>
      <c r="BJ43" s="208"/>
      <c r="BK43" s="210"/>
    </row>
    <row r="44" spans="1:63" s="42" customFormat="1" x14ac:dyDescent="0.4">
      <c r="A44" s="39"/>
      <c r="B44" s="43"/>
      <c r="C44" s="40"/>
      <c r="D44" s="54"/>
      <c r="E44" s="40"/>
      <c r="F44" s="40"/>
      <c r="G44" s="54"/>
      <c r="H44" s="41"/>
      <c r="J44" s="199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89" t="s">
        <v>121</v>
      </c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  <c r="AQ44" s="39"/>
      <c r="AR44" s="43"/>
      <c r="AS44" s="40"/>
      <c r="AT44" s="54"/>
      <c r="AU44" s="40"/>
      <c r="AV44" s="40"/>
      <c r="AW44" s="54"/>
      <c r="AX44" s="41"/>
      <c r="AZ44" s="184"/>
      <c r="BA44" s="207"/>
      <c r="BB44" s="208"/>
      <c r="BC44" s="208"/>
      <c r="BD44" s="208"/>
      <c r="BE44" s="208"/>
      <c r="BF44" s="209"/>
      <c r="BG44" s="208"/>
      <c r="BH44" s="208"/>
      <c r="BI44" s="208"/>
      <c r="BJ44" s="208"/>
      <c r="BK44" s="210"/>
    </row>
    <row r="45" spans="1:63" s="42" customFormat="1" x14ac:dyDescent="0.4">
      <c r="A45" s="39"/>
      <c r="B45" s="43"/>
      <c r="C45" s="40"/>
      <c r="D45" s="54"/>
      <c r="E45" s="40"/>
      <c r="F45" s="40"/>
      <c r="G45" s="54"/>
      <c r="H45" s="41"/>
      <c r="J45" s="19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89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  <c r="AQ45" s="39"/>
      <c r="AR45" s="43"/>
      <c r="AS45" s="40"/>
      <c r="AT45" s="54"/>
      <c r="AU45" s="40"/>
      <c r="AV45" s="40"/>
      <c r="AW45" s="54"/>
      <c r="AX45" s="41"/>
      <c r="AZ45" s="184"/>
      <c r="BA45" s="207"/>
      <c r="BB45" s="208"/>
      <c r="BC45" s="208"/>
      <c r="BD45" s="208"/>
      <c r="BE45" s="208"/>
      <c r="BF45" s="209"/>
      <c r="BG45" s="208"/>
      <c r="BH45" s="208"/>
      <c r="BI45" s="208"/>
      <c r="BJ45" s="208"/>
      <c r="BK45" s="210"/>
    </row>
    <row r="46" spans="1:63" s="42" customFormat="1" x14ac:dyDescent="0.4">
      <c r="A46" s="39"/>
      <c r="B46" s="43"/>
      <c r="C46" s="40"/>
      <c r="D46" s="54"/>
      <c r="E46" s="40"/>
      <c r="F46" s="40"/>
      <c r="G46" s="54"/>
      <c r="H46" s="41"/>
      <c r="J46" s="19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  <c r="AQ46" s="39"/>
      <c r="AR46" s="43"/>
      <c r="AS46" s="40"/>
      <c r="AT46" s="54"/>
      <c r="AU46" s="40"/>
      <c r="AV46" s="40"/>
      <c r="AW46" s="54"/>
      <c r="AX46" s="41"/>
      <c r="AZ46" s="184"/>
      <c r="BA46" s="207"/>
      <c r="BB46" s="208"/>
      <c r="BC46" s="208"/>
      <c r="BD46" s="208"/>
      <c r="BE46" s="208"/>
      <c r="BF46" s="209"/>
      <c r="BG46" s="208"/>
      <c r="BH46" s="208"/>
      <c r="BI46" s="208"/>
      <c r="BJ46" s="208"/>
      <c r="BK46" s="210"/>
    </row>
    <row r="47" spans="1:63" s="42" customFormat="1" x14ac:dyDescent="0.4">
      <c r="A47" s="39"/>
      <c r="B47" s="43"/>
      <c r="C47" s="40"/>
      <c r="D47" s="54"/>
      <c r="E47" s="40"/>
      <c r="F47" s="40"/>
      <c r="G47" s="54"/>
      <c r="H47" s="41"/>
      <c r="J47" s="199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73" t="s">
        <v>110</v>
      </c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  <c r="AQ47" s="39"/>
      <c r="AR47" s="43"/>
      <c r="AS47" s="40"/>
      <c r="AT47" s="54"/>
      <c r="AU47" s="40"/>
      <c r="AV47" s="40"/>
      <c r="AW47" s="54"/>
      <c r="AX47" s="41"/>
      <c r="AZ47" s="184"/>
      <c r="BA47" s="207"/>
      <c r="BB47" s="208"/>
      <c r="BC47" s="208"/>
      <c r="BD47" s="208"/>
      <c r="BE47" s="208"/>
      <c r="BF47" s="209"/>
      <c r="BG47" s="208"/>
      <c r="BH47" s="208"/>
      <c r="BI47" s="208"/>
      <c r="BJ47" s="208"/>
      <c r="BK47" s="210"/>
    </row>
    <row r="48" spans="1:63" s="42" customFormat="1" x14ac:dyDescent="0.4">
      <c r="A48" s="39"/>
      <c r="B48" s="43"/>
      <c r="C48" s="40"/>
      <c r="D48" s="54"/>
      <c r="E48" s="40"/>
      <c r="F48" s="40"/>
      <c r="G48" s="54"/>
      <c r="H48" s="41"/>
      <c r="J48" s="199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73" t="s">
        <v>116</v>
      </c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39"/>
      <c r="AR48" s="43"/>
      <c r="AS48" s="40"/>
      <c r="AT48" s="54"/>
      <c r="AU48" s="40"/>
      <c r="AV48" s="40"/>
      <c r="AW48" s="54"/>
      <c r="AX48" s="41"/>
      <c r="AZ48" s="184"/>
      <c r="BA48" s="207"/>
      <c r="BB48" s="208"/>
      <c r="BC48" s="208"/>
      <c r="BD48" s="208"/>
      <c r="BE48" s="208"/>
      <c r="BF48" s="209"/>
      <c r="BG48" s="208"/>
      <c r="BH48" s="208"/>
      <c r="BI48" s="208"/>
      <c r="BJ48" s="208"/>
      <c r="BK48" s="210"/>
    </row>
    <row r="49" spans="1:63" s="42" customFormat="1" x14ac:dyDescent="0.4">
      <c r="A49" s="39"/>
      <c r="B49" s="43"/>
      <c r="C49" s="40"/>
      <c r="D49" s="54"/>
      <c r="E49" s="40"/>
      <c r="F49" s="40"/>
      <c r="G49" s="54"/>
      <c r="H49" s="41"/>
      <c r="J49" s="199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39"/>
      <c r="AR49" s="43"/>
      <c r="AS49" s="40"/>
      <c r="AT49" s="54"/>
      <c r="AU49" s="40"/>
      <c r="AV49" s="40"/>
      <c r="AW49" s="54"/>
      <c r="AX49" s="41"/>
      <c r="AZ49" s="184"/>
      <c r="BA49" s="207"/>
      <c r="BB49" s="208"/>
      <c r="BC49" s="208"/>
      <c r="BD49" s="208"/>
      <c r="BE49" s="208"/>
      <c r="BF49" s="209"/>
      <c r="BG49" s="208"/>
      <c r="BH49" s="208"/>
      <c r="BI49" s="208"/>
      <c r="BJ49" s="208"/>
      <c r="BK49" s="210"/>
    </row>
    <row r="50" spans="1:63" s="42" customFormat="1" x14ac:dyDescent="0.4">
      <c r="A50" s="39"/>
      <c r="B50" s="43"/>
      <c r="C50" s="40"/>
      <c r="D50" s="54"/>
      <c r="E50" s="40"/>
      <c r="F50" s="40"/>
      <c r="G50" s="54"/>
      <c r="H50" s="41"/>
      <c r="J50" s="199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73" t="s">
        <v>111</v>
      </c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39"/>
      <c r="AR50" s="43"/>
      <c r="AS50" s="40"/>
      <c r="AT50" s="54"/>
      <c r="AU50" s="40"/>
      <c r="AV50" s="40"/>
      <c r="AW50" s="54"/>
      <c r="AX50" s="41"/>
      <c r="AZ50" s="184"/>
      <c r="BA50" s="207"/>
      <c r="BB50" s="208"/>
      <c r="BC50" s="208"/>
      <c r="BD50" s="208"/>
      <c r="BE50" s="208"/>
      <c r="BF50" s="209"/>
      <c r="BG50" s="208"/>
      <c r="BH50" s="208"/>
      <c r="BI50" s="208"/>
      <c r="BJ50" s="208"/>
      <c r="BK50" s="210"/>
    </row>
    <row r="51" spans="1:63" s="42" customFormat="1" x14ac:dyDescent="0.4">
      <c r="A51" s="39"/>
      <c r="B51" s="43"/>
      <c r="C51" s="40"/>
      <c r="D51" s="54"/>
      <c r="E51" s="40"/>
      <c r="F51" s="40"/>
      <c r="G51" s="54"/>
      <c r="H51" s="41"/>
      <c r="J51" s="199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39"/>
      <c r="AR51" s="43"/>
      <c r="AS51" s="40"/>
      <c r="AT51" s="54"/>
      <c r="AU51" s="40"/>
      <c r="AV51" s="40"/>
      <c r="AW51" s="54"/>
      <c r="AX51" s="41"/>
      <c r="AZ51" s="184"/>
      <c r="BA51" s="207"/>
      <c r="BB51" s="208"/>
      <c r="BC51" s="208"/>
      <c r="BD51" s="208"/>
      <c r="BE51" s="208"/>
      <c r="BF51" s="209"/>
      <c r="BG51" s="208"/>
      <c r="BH51" s="208"/>
      <c r="BI51" s="208"/>
      <c r="BJ51" s="208"/>
      <c r="BK51" s="210"/>
    </row>
    <row r="52" spans="1:63" s="42" customFormat="1" x14ac:dyDescent="0.4">
      <c r="A52" s="39"/>
      <c r="B52" s="43"/>
      <c r="C52" s="40"/>
      <c r="D52" s="54"/>
      <c r="E52" s="40"/>
      <c r="F52" s="40"/>
      <c r="G52" s="54"/>
      <c r="H52" s="41"/>
      <c r="J52" s="199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73" t="s">
        <v>117</v>
      </c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39"/>
      <c r="AR52" s="43"/>
      <c r="AS52" s="40"/>
      <c r="AT52" s="54"/>
      <c r="AU52" s="40"/>
      <c r="AV52" s="40"/>
      <c r="AW52" s="54"/>
      <c r="AX52" s="41"/>
      <c r="AZ52" s="183"/>
      <c r="BA52" s="207"/>
      <c r="BB52" s="208"/>
      <c r="BC52" s="208"/>
      <c r="BD52" s="208"/>
      <c r="BE52" s="208"/>
      <c r="BF52" s="209"/>
      <c r="BG52" s="208"/>
      <c r="BH52" s="208"/>
      <c r="BI52" s="208"/>
      <c r="BJ52" s="208"/>
      <c r="BK52" s="210"/>
    </row>
    <row r="53" spans="1:63" s="42" customFormat="1" x14ac:dyDescent="0.4">
      <c r="A53" s="39"/>
      <c r="B53" s="43"/>
      <c r="C53" s="40"/>
      <c r="D53" s="54"/>
      <c r="E53" s="40"/>
      <c r="F53" s="40"/>
      <c r="G53" s="54"/>
      <c r="H53" s="41"/>
      <c r="J53" s="199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113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39"/>
      <c r="AR53" s="43"/>
      <c r="AS53" s="40"/>
      <c r="AT53" s="54"/>
      <c r="AU53" s="40"/>
      <c r="AV53" s="40"/>
      <c r="AW53" s="54"/>
      <c r="AX53" s="41"/>
      <c r="AZ53" s="183"/>
      <c r="BA53" s="207"/>
      <c r="BB53" s="208"/>
      <c r="BC53" s="208"/>
      <c r="BD53" s="208"/>
      <c r="BE53" s="208"/>
      <c r="BF53" s="209"/>
      <c r="BG53" s="208"/>
      <c r="BH53" s="208"/>
      <c r="BI53" s="208"/>
      <c r="BJ53" s="208"/>
      <c r="BK53" s="210"/>
    </row>
    <row r="54" spans="1:63" s="42" customFormat="1" x14ac:dyDescent="0.4">
      <c r="A54" s="39"/>
      <c r="B54" s="43"/>
      <c r="C54" s="40"/>
      <c r="D54" s="54"/>
      <c r="E54" s="40"/>
      <c r="F54" s="40"/>
      <c r="G54" s="54"/>
      <c r="H54" s="41"/>
      <c r="J54" s="199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 t="s">
        <v>118</v>
      </c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39"/>
      <c r="AR54" s="43"/>
      <c r="AS54" s="40"/>
      <c r="AT54" s="54"/>
      <c r="AU54" s="40"/>
      <c r="AV54" s="40"/>
      <c r="AW54" s="54"/>
      <c r="AX54" s="41"/>
      <c r="AZ54" s="183"/>
      <c r="BA54" s="207"/>
      <c r="BB54" s="208"/>
      <c r="BC54" s="208"/>
      <c r="BD54" s="208"/>
      <c r="BE54" s="208"/>
      <c r="BF54" s="209"/>
      <c r="BG54" s="208"/>
      <c r="BH54" s="208"/>
      <c r="BI54" s="208"/>
      <c r="BJ54" s="208"/>
      <c r="BK54" s="210"/>
    </row>
    <row r="55" spans="1:63" s="42" customFormat="1" x14ac:dyDescent="0.4">
      <c r="A55" s="39"/>
      <c r="B55" s="43"/>
      <c r="C55" s="40"/>
      <c r="D55" s="54"/>
      <c r="E55" s="40"/>
      <c r="F55" s="40"/>
      <c r="G55" s="54"/>
      <c r="H55" s="41"/>
      <c r="J55" s="199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114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39"/>
      <c r="AR55" s="43"/>
      <c r="AS55" s="40"/>
      <c r="AT55" s="54"/>
      <c r="AU55" s="40"/>
      <c r="AV55" s="40"/>
      <c r="AW55" s="54"/>
      <c r="AX55" s="41"/>
      <c r="AZ55" s="183"/>
      <c r="BA55" s="207"/>
      <c r="BB55" s="208"/>
      <c r="BC55" s="208"/>
      <c r="BD55" s="208"/>
      <c r="BE55" s="208"/>
      <c r="BF55" s="209"/>
      <c r="BG55" s="208"/>
      <c r="BH55" s="208"/>
      <c r="BI55" s="208"/>
      <c r="BJ55" s="208"/>
      <c r="BK55" s="210"/>
    </row>
    <row r="56" spans="1:63" s="42" customFormat="1" x14ac:dyDescent="0.4">
      <c r="A56" s="39"/>
      <c r="B56" s="43"/>
      <c r="C56" s="40"/>
      <c r="D56" s="54"/>
      <c r="E56" s="40"/>
      <c r="F56" s="40"/>
      <c r="G56" s="54"/>
      <c r="H56" s="41"/>
      <c r="J56" s="199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54"/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39"/>
      <c r="AR56" s="43"/>
      <c r="AS56" s="40"/>
      <c r="AT56" s="54"/>
      <c r="AU56" s="40"/>
      <c r="AV56" s="40"/>
      <c r="AW56" s="54"/>
      <c r="AX56" s="41"/>
      <c r="AZ56" s="183"/>
      <c r="BA56" s="207"/>
      <c r="BB56" s="208"/>
      <c r="BC56" s="208"/>
      <c r="BD56" s="208"/>
      <c r="BE56" s="208"/>
      <c r="BF56" s="209"/>
      <c r="BG56" s="208"/>
      <c r="BH56" s="208"/>
      <c r="BI56" s="208"/>
      <c r="BJ56" s="208"/>
      <c r="BK56" s="210"/>
    </row>
    <row r="57" spans="1:63" s="42" customFormat="1" x14ac:dyDescent="0.4">
      <c r="A57" s="39"/>
      <c r="B57" s="43"/>
      <c r="C57" s="40"/>
      <c r="D57" s="54"/>
      <c r="E57" s="40"/>
      <c r="F57" s="40"/>
      <c r="G57" s="54"/>
      <c r="H57" s="41"/>
      <c r="J57" s="199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54"/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39"/>
      <c r="AR57" s="43"/>
      <c r="AS57" s="40"/>
      <c r="AT57" s="54"/>
      <c r="AU57" s="40"/>
      <c r="AV57" s="40"/>
      <c r="AW57" s="54"/>
      <c r="AX57" s="41"/>
      <c r="AZ57" s="183"/>
      <c r="BA57" s="207"/>
      <c r="BB57" s="208"/>
      <c r="BC57" s="208"/>
      <c r="BD57" s="208"/>
      <c r="BE57" s="208"/>
      <c r="BF57" s="209"/>
      <c r="BG57" s="208"/>
      <c r="BH57" s="208"/>
      <c r="BI57" s="208"/>
      <c r="BJ57" s="208"/>
      <c r="BK57" s="210"/>
    </row>
    <row r="58" spans="1:63" s="42" customFormat="1" x14ac:dyDescent="0.4">
      <c r="A58" s="39"/>
      <c r="B58" s="43"/>
      <c r="C58" s="40"/>
      <c r="D58" s="54"/>
      <c r="E58" s="40"/>
      <c r="F58" s="40"/>
      <c r="G58" s="54"/>
      <c r="H58" s="41"/>
      <c r="J58" s="199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54"/>
      <c r="Z58" s="40"/>
      <c r="AA58" s="40"/>
      <c r="AB58" s="54"/>
      <c r="AC58" s="41"/>
      <c r="AE58" s="183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39"/>
      <c r="AR58" s="43"/>
      <c r="AS58" s="40"/>
      <c r="AT58" s="54"/>
      <c r="AU58" s="40"/>
      <c r="AV58" s="40"/>
      <c r="AW58" s="54"/>
      <c r="AX58" s="41"/>
      <c r="AZ58" s="183"/>
      <c r="BA58" s="207"/>
      <c r="BB58" s="208"/>
      <c r="BC58" s="208"/>
      <c r="BD58" s="208"/>
      <c r="BE58" s="208"/>
      <c r="BF58" s="209"/>
      <c r="BG58" s="208"/>
      <c r="BH58" s="208"/>
      <c r="BI58" s="208"/>
      <c r="BJ58" s="208"/>
      <c r="BK58" s="210"/>
    </row>
  </sheetData>
  <mergeCells count="8">
    <mergeCell ref="X31:AD31"/>
    <mergeCell ref="AQ1:AY1"/>
    <mergeCell ref="BA1:BK1"/>
    <mergeCell ref="A1:I1"/>
    <mergeCell ref="V1:AD1"/>
    <mergeCell ref="K1:U1"/>
    <mergeCell ref="AF1:AP1"/>
    <mergeCell ref="C31:I3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AR2:AR1048576 W2:W1048576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V68"/>
  <sheetViews>
    <sheetView zoomScale="90" zoomScaleNormal="90" workbookViewId="0">
      <pane ySplit="2" topLeftCell="A27" activePane="bottomLeft" state="frozen"/>
      <selection pane="bottomLeft" activeCell="R41" sqref="R41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44140625" style="39" bestFit="1" customWidth="1"/>
    <col min="23" max="23" width="5.5546875" style="43" customWidth="1"/>
    <col min="24" max="24" width="9.109375" style="40" customWidth="1"/>
    <col min="25" max="25" width="12.109375" style="54" bestFit="1" customWidth="1"/>
    <col min="26" max="26" width="9" style="40" customWidth="1"/>
    <col min="27" max="27" width="8.88671875" style="40" customWidth="1"/>
    <col min="28" max="28" width="12.109375" style="54" bestFit="1" customWidth="1"/>
    <col min="29" max="29" width="10.33203125" style="41" customWidth="1"/>
    <col min="30" max="30" width="6.6640625" style="42" customWidth="1"/>
    <col min="31" max="31" width="4.4414062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43" width="12" style="54" customWidth="1"/>
    <col min="44" max="16384" width="8.88671875" style="39"/>
  </cols>
  <sheetData>
    <row r="1" spans="1:42" ht="30" thickBot="1" x14ac:dyDescent="0.7">
      <c r="A1" s="274" t="s">
        <v>93</v>
      </c>
      <c r="B1" s="275"/>
      <c r="C1" s="275"/>
      <c r="D1" s="275"/>
      <c r="E1" s="275"/>
      <c r="F1" s="275"/>
      <c r="G1" s="275"/>
      <c r="H1" s="275"/>
      <c r="I1" s="276"/>
      <c r="J1" s="220"/>
      <c r="K1" s="277" t="s">
        <v>176</v>
      </c>
      <c r="L1" s="278"/>
      <c r="M1" s="278"/>
      <c r="N1" s="278"/>
      <c r="O1" s="278"/>
      <c r="P1" s="278"/>
      <c r="Q1" s="278"/>
      <c r="R1" s="278"/>
      <c r="S1" s="278"/>
      <c r="T1" s="278"/>
      <c r="U1" s="279"/>
      <c r="V1" s="274" t="s">
        <v>90</v>
      </c>
      <c r="W1" s="275"/>
      <c r="X1" s="275"/>
      <c r="Y1" s="275"/>
      <c r="Z1" s="275"/>
      <c r="AA1" s="275"/>
      <c r="AB1" s="275"/>
      <c r="AC1" s="275"/>
      <c r="AD1" s="276"/>
      <c r="AE1" s="220"/>
      <c r="AF1" s="277" t="s">
        <v>176</v>
      </c>
      <c r="AG1" s="278"/>
      <c r="AH1" s="278"/>
      <c r="AI1" s="278"/>
      <c r="AJ1" s="278"/>
      <c r="AK1" s="278"/>
      <c r="AL1" s="278"/>
      <c r="AM1" s="278"/>
      <c r="AN1" s="278"/>
      <c r="AO1" s="278"/>
      <c r="AP1" s="279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182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V3" s="211">
        <f>ROW()-2</f>
        <v>1</v>
      </c>
      <c r="W3" s="68" t="s">
        <v>98</v>
      </c>
      <c r="X3" s="69">
        <v>1.1406799999999999</v>
      </c>
      <c r="Y3" s="70">
        <v>42926</v>
      </c>
      <c r="Z3" s="98"/>
      <c r="AA3" s="69">
        <v>1.13856</v>
      </c>
      <c r="AB3" s="70">
        <v>42926</v>
      </c>
      <c r="AC3" s="69">
        <f>IF(W3="卖",X3-AA3,AA3-X3)</f>
        <v>-2.1199999999998997E-3</v>
      </c>
      <c r="AD3" s="72" t="str">
        <f>IF(AC3&gt;=0,"盈","亏")</f>
        <v>亏</v>
      </c>
    </row>
    <row r="4" spans="1:42" x14ac:dyDescent="0.4">
      <c r="A4" s="176">
        <f t="shared" ref="A4:A43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V4" s="211">
        <f t="shared" ref="V4:V43" si="2">ROW()-2</f>
        <v>2</v>
      </c>
      <c r="W4" s="51" t="s">
        <v>99</v>
      </c>
      <c r="X4" s="53">
        <v>1.13862</v>
      </c>
      <c r="Y4" s="75">
        <v>42926</v>
      </c>
      <c r="Z4" s="99"/>
      <c r="AA4" s="53">
        <v>1.1471800000000001</v>
      </c>
      <c r="AB4" s="75">
        <v>42928</v>
      </c>
      <c r="AC4" s="53">
        <f t="shared" ref="AC4:AC12" si="3">IF(W4="卖",X4-AA4,AA4-X4)</f>
        <v>-8.5600000000001231E-3</v>
      </c>
      <c r="AD4" s="49" t="str">
        <f>IF(AC4&gt;=0,"盈","亏")</f>
        <v>亏</v>
      </c>
    </row>
    <row r="5" spans="1:42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V5" s="211">
        <f t="shared" si="2"/>
        <v>3</v>
      </c>
      <c r="W5" s="76" t="s">
        <v>98</v>
      </c>
      <c r="X5" s="85">
        <v>1.15621</v>
      </c>
      <c r="Y5" s="78">
        <v>42934</v>
      </c>
      <c r="Z5" s="100"/>
      <c r="AA5" s="85">
        <v>1.1625099999999999</v>
      </c>
      <c r="AB5" s="78">
        <v>42937</v>
      </c>
      <c r="AC5" s="87">
        <f t="shared" si="3"/>
        <v>6.2999999999999723E-3</v>
      </c>
      <c r="AD5" s="86" t="str">
        <f>IF(AC5&gt;=0,"盈","亏")</f>
        <v>盈</v>
      </c>
    </row>
    <row r="6" spans="1:42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V6" s="211">
        <f t="shared" si="2"/>
        <v>4</v>
      </c>
      <c r="W6" s="51" t="s">
        <v>98</v>
      </c>
      <c r="X6" s="53">
        <v>1.1666300000000001</v>
      </c>
      <c r="Y6" s="75">
        <v>42937</v>
      </c>
      <c r="Z6" s="99">
        <v>5</v>
      </c>
      <c r="AA6" s="53">
        <v>1.16384</v>
      </c>
      <c r="AB6" s="75">
        <v>42942</v>
      </c>
      <c r="AC6" s="53">
        <f t="shared" si="3"/>
        <v>-2.7900000000000702E-3</v>
      </c>
      <c r="AD6" s="49" t="str">
        <f t="shared" ref="AD6:AD12" si="5">IF(AC6&gt;=0,"盈","亏")</f>
        <v>亏</v>
      </c>
    </row>
    <row r="7" spans="1:42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V7" s="211">
        <f t="shared" si="2"/>
        <v>5</v>
      </c>
      <c r="W7" s="51" t="s">
        <v>98</v>
      </c>
      <c r="X7" s="53">
        <v>1.16913</v>
      </c>
      <c r="Y7" s="75">
        <v>42941</v>
      </c>
      <c r="Z7" s="99">
        <v>5</v>
      </c>
      <c r="AA7" s="53">
        <v>1.1622600000000001</v>
      </c>
      <c r="AB7" s="75">
        <v>42942</v>
      </c>
      <c r="AC7" s="69">
        <f t="shared" si="3"/>
        <v>-6.8699999999999317E-3</v>
      </c>
      <c r="AD7" s="49" t="str">
        <f t="shared" si="5"/>
        <v>亏</v>
      </c>
    </row>
    <row r="8" spans="1:42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V8" s="211">
        <f t="shared" si="2"/>
        <v>6</v>
      </c>
      <c r="W8" s="96" t="s">
        <v>98</v>
      </c>
      <c r="X8" s="88">
        <v>1.1649799999999999</v>
      </c>
      <c r="Y8" s="94">
        <v>42942</v>
      </c>
      <c r="Z8" s="101"/>
      <c r="AA8" s="48">
        <v>1.1839900000000001</v>
      </c>
      <c r="AB8" s="94">
        <v>42951</v>
      </c>
      <c r="AC8" s="48">
        <f t="shared" si="3"/>
        <v>1.9010000000000193E-2</v>
      </c>
      <c r="AD8" s="86" t="str">
        <f t="shared" si="5"/>
        <v>盈</v>
      </c>
    </row>
    <row r="9" spans="1:42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V9" s="211">
        <f t="shared" si="2"/>
        <v>7</v>
      </c>
      <c r="W9" s="76" t="s">
        <v>98</v>
      </c>
      <c r="X9" s="85">
        <v>1.1686700000000001</v>
      </c>
      <c r="Y9" s="78">
        <v>42944</v>
      </c>
      <c r="Z9" s="100"/>
      <c r="AA9" s="85">
        <v>1.17364</v>
      </c>
      <c r="AB9" s="78">
        <v>42944</v>
      </c>
      <c r="AC9" s="87">
        <f t="shared" si="3"/>
        <v>4.9699999999999189E-3</v>
      </c>
      <c r="AD9" s="86" t="str">
        <f t="shared" si="5"/>
        <v>盈</v>
      </c>
    </row>
    <row r="10" spans="1:42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V10" s="211">
        <f t="shared" si="2"/>
        <v>8</v>
      </c>
      <c r="W10" s="76" t="s">
        <v>98</v>
      </c>
      <c r="X10" s="85">
        <v>1.1731199999999999</v>
      </c>
      <c r="Y10" s="78">
        <v>42944</v>
      </c>
      <c r="Z10" s="100"/>
      <c r="AA10" s="85">
        <v>1.175</v>
      </c>
      <c r="AB10" s="78">
        <v>42944</v>
      </c>
      <c r="AC10" s="85">
        <f t="shared" si="3"/>
        <v>1.8800000000001038E-3</v>
      </c>
      <c r="AD10" s="86" t="str">
        <f t="shared" si="5"/>
        <v>盈</v>
      </c>
    </row>
    <row r="11" spans="1:42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V11" s="211">
        <f t="shared" si="2"/>
        <v>9</v>
      </c>
      <c r="W11" s="76" t="s">
        <v>98</v>
      </c>
      <c r="X11" s="85">
        <v>1.1742300000000001</v>
      </c>
      <c r="Y11" s="78">
        <v>42944</v>
      </c>
      <c r="Z11" s="100"/>
      <c r="AA11" s="85">
        <v>1.1795</v>
      </c>
      <c r="AB11" s="78">
        <v>42948</v>
      </c>
      <c r="AC11" s="87">
        <f t="shared" si="3"/>
        <v>5.2699999999998859E-3</v>
      </c>
      <c r="AD11" s="86" t="str">
        <f t="shared" si="5"/>
        <v>盈</v>
      </c>
    </row>
    <row r="12" spans="1:42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V12" s="211">
        <f t="shared" si="2"/>
        <v>10</v>
      </c>
      <c r="W12" s="76" t="s">
        <v>98</v>
      </c>
      <c r="X12" s="85">
        <v>1.1778</v>
      </c>
      <c r="Y12" s="78">
        <v>42947</v>
      </c>
      <c r="Z12" s="100"/>
      <c r="AA12" s="85">
        <v>1.18241</v>
      </c>
      <c r="AB12" s="78">
        <v>42948</v>
      </c>
      <c r="AC12" s="85">
        <f t="shared" si="3"/>
        <v>4.610000000000003E-3</v>
      </c>
      <c r="AD12" s="86" t="str">
        <f t="shared" si="5"/>
        <v>盈</v>
      </c>
    </row>
    <row r="13" spans="1:42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V13" s="211">
        <f t="shared" si="2"/>
        <v>11</v>
      </c>
      <c r="W13" s="93" t="s">
        <v>99</v>
      </c>
      <c r="X13" s="92">
        <v>1.18072</v>
      </c>
      <c r="Y13" s="78">
        <v>42951</v>
      </c>
      <c r="Z13" s="102" t="s">
        <v>127</v>
      </c>
      <c r="AA13" s="85">
        <v>1.17577</v>
      </c>
      <c r="AB13" s="78">
        <v>42951</v>
      </c>
      <c r="AC13" s="85">
        <f t="shared" ref="AC13:AC16" si="8">IF(W13="卖",X13-AA13,AA13-X13)</f>
        <v>4.9500000000000099E-3</v>
      </c>
      <c r="AD13" s="86" t="str">
        <f t="shared" ref="AD13:AD16" si="9">IF(AC13&gt;=0,"盈","亏")</f>
        <v>盈</v>
      </c>
    </row>
    <row r="14" spans="1:42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V14" s="211">
        <f t="shared" si="2"/>
        <v>12</v>
      </c>
      <c r="W14" s="93" t="s">
        <v>99</v>
      </c>
      <c r="X14" s="92">
        <v>1.1765099999999999</v>
      </c>
      <c r="Y14" s="78">
        <v>42951</v>
      </c>
      <c r="Z14" s="102" t="s">
        <v>127</v>
      </c>
      <c r="AA14" s="85">
        <v>1.175</v>
      </c>
      <c r="AB14" s="78">
        <v>42951</v>
      </c>
      <c r="AC14" s="85">
        <f t="shared" si="8"/>
        <v>1.5099999999999003E-3</v>
      </c>
      <c r="AD14" s="86" t="str">
        <f t="shared" si="9"/>
        <v>盈</v>
      </c>
    </row>
    <row r="15" spans="1:42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V15" s="211">
        <f t="shared" si="2"/>
        <v>13</v>
      </c>
      <c r="W15" s="51" t="s">
        <v>98</v>
      </c>
      <c r="X15" s="53">
        <v>1.1816800000000001</v>
      </c>
      <c r="Y15" s="75">
        <v>42957</v>
      </c>
      <c r="Z15" s="103" t="s">
        <v>123</v>
      </c>
      <c r="AA15" s="53">
        <v>1.1737299999999999</v>
      </c>
      <c r="AB15" s="75">
        <v>42957</v>
      </c>
      <c r="AC15" s="53">
        <f t="shared" si="8"/>
        <v>-7.9500000000001236E-3</v>
      </c>
      <c r="AD15" s="49" t="str">
        <f t="shared" si="9"/>
        <v>亏</v>
      </c>
    </row>
    <row r="16" spans="1:42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V16" s="211">
        <f t="shared" si="2"/>
        <v>14</v>
      </c>
      <c r="W16" s="76" t="s">
        <v>98</v>
      </c>
      <c r="X16" s="85">
        <v>1.1878</v>
      </c>
      <c r="Y16" s="78">
        <v>42972</v>
      </c>
      <c r="Z16" s="100"/>
      <c r="AA16" s="85">
        <v>1.19275</v>
      </c>
      <c r="AB16" s="78">
        <v>42972</v>
      </c>
      <c r="AC16" s="85">
        <f t="shared" si="8"/>
        <v>4.9500000000000099E-3</v>
      </c>
      <c r="AD16" s="86" t="str">
        <f t="shared" si="9"/>
        <v>盈</v>
      </c>
    </row>
    <row r="17" spans="1:42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V17" s="211">
        <f t="shared" si="2"/>
        <v>15</v>
      </c>
      <c r="W17" s="96" t="s">
        <v>98</v>
      </c>
      <c r="X17" s="88">
        <v>1.19533</v>
      </c>
      <c r="Y17" s="94">
        <v>42976</v>
      </c>
      <c r="Z17" s="101"/>
      <c r="AA17" s="48">
        <v>1.2073</v>
      </c>
      <c r="AB17" s="94">
        <v>42986</v>
      </c>
      <c r="AC17" s="48">
        <f t="shared" ref="AC17:AC19" si="12">IF(W17="卖",X17-AA17,AA17-X17)</f>
        <v>1.1970000000000036E-2</v>
      </c>
      <c r="AD17" s="47" t="str">
        <f t="shared" ref="AD17:AD19" si="13">IF(AC17&gt;=0,"盈","亏")</f>
        <v>盈</v>
      </c>
    </row>
    <row r="18" spans="1:42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V18" s="211">
        <f t="shared" si="2"/>
        <v>16</v>
      </c>
      <c r="W18" s="76" t="s">
        <v>98</v>
      </c>
      <c r="X18" s="85">
        <v>1.1924699999999999</v>
      </c>
      <c r="Y18" s="78">
        <v>42984</v>
      </c>
      <c r="Z18" s="100"/>
      <c r="AA18" s="85">
        <v>1.19309</v>
      </c>
      <c r="AB18" s="78">
        <v>42984</v>
      </c>
      <c r="AC18" s="85">
        <f t="shared" si="12"/>
        <v>6.2000000000006494E-4</v>
      </c>
      <c r="AD18" s="86" t="str">
        <f t="shared" si="13"/>
        <v>盈</v>
      </c>
    </row>
    <row r="19" spans="1:42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204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12">
        <f t="shared" si="2"/>
        <v>17</v>
      </c>
      <c r="W19" s="93"/>
      <c r="X19" s="92"/>
      <c r="Y19" s="105"/>
      <c r="Z19" s="107">
        <v>2</v>
      </c>
      <c r="AA19" s="92"/>
      <c r="AB19" s="105"/>
      <c r="AC19" s="92">
        <f t="shared" si="12"/>
        <v>0</v>
      </c>
      <c r="AD19" s="106" t="str">
        <f t="shared" si="13"/>
        <v>盈</v>
      </c>
      <c r="AF19" s="204"/>
      <c r="AG19" s="205"/>
      <c r="AH19" s="205"/>
      <c r="AI19" s="205"/>
      <c r="AJ19" s="205"/>
      <c r="AK19" s="205"/>
      <c r="AL19" s="205"/>
      <c r="AM19" s="205"/>
      <c r="AN19" s="205"/>
      <c r="AO19" s="205"/>
      <c r="AP19" s="206"/>
    </row>
    <row r="20" spans="1:42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V20" s="211">
        <f t="shared" si="2"/>
        <v>18</v>
      </c>
      <c r="W20" s="96" t="s">
        <v>99</v>
      </c>
      <c r="X20" s="88">
        <v>1.18669</v>
      </c>
      <c r="Y20" s="113">
        <v>42999</v>
      </c>
      <c r="Z20" s="114"/>
      <c r="AA20" s="112">
        <v>1.1811</v>
      </c>
      <c r="AB20" s="113">
        <v>43007</v>
      </c>
      <c r="AC20" s="112">
        <f>IF(W20="卖",X20-AA20,AA20-X20)*AE20</f>
        <v>1.1179999999999968E-2</v>
      </c>
      <c r="AD20" s="115" t="str">
        <f t="shared" ref="AD20:AD24" si="17">IF(AC20&gt;=0,"盈","亏")</f>
        <v>盈</v>
      </c>
      <c r="AE20" s="183" t="s">
        <v>108</v>
      </c>
    </row>
    <row r="21" spans="1:42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8">IF(B21="卖",C21-F21,F21-C21)*J21</f>
        <v>0</v>
      </c>
      <c r="I21" s="59" t="str">
        <f t="shared" si="16"/>
        <v>盈</v>
      </c>
      <c r="J21" s="183" t="s">
        <v>107</v>
      </c>
      <c r="V21" s="211">
        <f t="shared" si="2"/>
        <v>19</v>
      </c>
      <c r="W21" s="96" t="s">
        <v>99</v>
      </c>
      <c r="X21" s="88">
        <v>1.1747000000000001</v>
      </c>
      <c r="Y21" s="113">
        <v>43005</v>
      </c>
      <c r="Z21" s="114"/>
      <c r="AA21" s="112">
        <v>1.17265</v>
      </c>
      <c r="AB21" s="113">
        <v>43014</v>
      </c>
      <c r="AC21" s="112">
        <f t="shared" ref="AC21:AC25" si="19">IF(W21="卖",X21-AA21,AA21-X21)*AE21</f>
        <v>4.1000000000002146E-3</v>
      </c>
      <c r="AD21" s="115" t="str">
        <f t="shared" si="17"/>
        <v>盈</v>
      </c>
      <c r="AE21" s="183" t="s">
        <v>108</v>
      </c>
    </row>
    <row r="22" spans="1:42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8"/>
        <v>0</v>
      </c>
      <c r="I22" s="59" t="str">
        <f t="shared" si="16"/>
        <v>盈</v>
      </c>
      <c r="J22" s="183" t="s">
        <v>107</v>
      </c>
      <c r="V22" s="211">
        <f t="shared" si="2"/>
        <v>20</v>
      </c>
      <c r="W22" s="111" t="s">
        <v>99</v>
      </c>
      <c r="X22" s="112">
        <v>1.17424</v>
      </c>
      <c r="Y22" s="113">
        <v>43006</v>
      </c>
      <c r="Z22" s="114"/>
      <c r="AA22" s="112">
        <v>1.173</v>
      </c>
      <c r="AB22" s="113">
        <v>43006</v>
      </c>
      <c r="AC22" s="112">
        <f t="shared" si="19"/>
        <v>2.4799999999998157E-3</v>
      </c>
      <c r="AD22" s="115" t="str">
        <f t="shared" si="17"/>
        <v>盈</v>
      </c>
      <c r="AE22" s="183" t="s">
        <v>108</v>
      </c>
    </row>
    <row r="23" spans="1:42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8"/>
        <v>0</v>
      </c>
      <c r="I23" s="59" t="str">
        <f t="shared" si="16"/>
        <v>盈</v>
      </c>
      <c r="J23" s="183" t="s">
        <v>107</v>
      </c>
      <c r="V23" s="211">
        <f t="shared" si="2"/>
        <v>21</v>
      </c>
      <c r="W23" s="111" t="s">
        <v>99</v>
      </c>
      <c r="X23" s="112">
        <v>1.17753</v>
      </c>
      <c r="Y23" s="113">
        <v>43010</v>
      </c>
      <c r="Z23" s="114"/>
      <c r="AA23" s="112">
        <v>1.17557</v>
      </c>
      <c r="AB23" s="113">
        <v>43011</v>
      </c>
      <c r="AC23" s="112">
        <f t="shared" si="19"/>
        <v>3.9199999999999235E-3</v>
      </c>
      <c r="AD23" s="115" t="str">
        <f t="shared" si="17"/>
        <v>盈</v>
      </c>
      <c r="AE23" s="183" t="s">
        <v>108</v>
      </c>
    </row>
    <row r="24" spans="1:42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8"/>
        <v>0</v>
      </c>
      <c r="I24" s="59" t="str">
        <f t="shared" si="16"/>
        <v>盈</v>
      </c>
      <c r="J24" s="183" t="s">
        <v>107</v>
      </c>
      <c r="V24" s="211">
        <f t="shared" si="2"/>
        <v>22</v>
      </c>
      <c r="W24" s="111" t="s">
        <v>99</v>
      </c>
      <c r="X24" s="112">
        <v>1.175</v>
      </c>
      <c r="Y24" s="113">
        <v>43012</v>
      </c>
      <c r="Z24" s="114"/>
      <c r="AA24" s="112">
        <v>1.1739999999999999</v>
      </c>
      <c r="AB24" s="113">
        <v>43013</v>
      </c>
      <c r="AC24" s="112">
        <f t="shared" si="19"/>
        <v>2.0000000000002238E-3</v>
      </c>
      <c r="AD24" s="115" t="str">
        <f t="shared" si="17"/>
        <v>盈</v>
      </c>
      <c r="AE24" s="183" t="s">
        <v>108</v>
      </c>
    </row>
    <row r="25" spans="1:42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8"/>
        <v>0</v>
      </c>
      <c r="I25" s="59" t="str">
        <f t="shared" ref="I25:I28" si="20">IF(H25&gt;=0,"盈","亏")</f>
        <v>盈</v>
      </c>
      <c r="J25" s="183" t="s">
        <v>107</v>
      </c>
      <c r="V25" s="211">
        <f t="shared" si="2"/>
        <v>23</v>
      </c>
      <c r="W25" s="111" t="s">
        <v>99</v>
      </c>
      <c r="X25" s="112">
        <v>1.17431</v>
      </c>
      <c r="Y25" s="113">
        <v>43012</v>
      </c>
      <c r="Z25" s="114"/>
      <c r="AA25" s="112">
        <v>1.1726300000000001</v>
      </c>
      <c r="AB25" s="113">
        <v>43013</v>
      </c>
      <c r="AC25" s="112">
        <f t="shared" si="19"/>
        <v>3.3599999999998076E-3</v>
      </c>
      <c r="AD25" s="115" t="str">
        <f t="shared" ref="AD25:AD28" si="21">IF(AC25&gt;=0,"盈","亏")</f>
        <v>盈</v>
      </c>
      <c r="AE25" s="183" t="s">
        <v>108</v>
      </c>
    </row>
    <row r="26" spans="1:42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8"/>
        <v>0</v>
      </c>
      <c r="I26" s="59" t="str">
        <f t="shared" si="20"/>
        <v>盈</v>
      </c>
      <c r="J26" s="183" t="s">
        <v>107</v>
      </c>
      <c r="V26" s="211">
        <f t="shared" si="2"/>
        <v>24</v>
      </c>
      <c r="W26" s="96" t="s">
        <v>99</v>
      </c>
      <c r="X26" s="88">
        <v>1.1758900000000001</v>
      </c>
      <c r="Y26" s="113">
        <v>43025</v>
      </c>
      <c r="Z26" s="114"/>
      <c r="AA26" s="112">
        <v>1.1758</v>
      </c>
      <c r="AB26" s="113">
        <v>43034</v>
      </c>
      <c r="AC26" s="112">
        <f>IF(W26="卖",X26-AA26,AA26-X26)*AE26</f>
        <v>9.0000000000145519E-5</v>
      </c>
      <c r="AD26" s="115" t="str">
        <f t="shared" si="21"/>
        <v>盈</v>
      </c>
      <c r="AE26" s="183" t="s">
        <v>107</v>
      </c>
      <c r="AF26" s="221" t="s">
        <v>107</v>
      </c>
      <c r="AG26" s="238" t="s">
        <v>107</v>
      </c>
      <c r="AH26" s="238" t="s">
        <v>108</v>
      </c>
    </row>
    <row r="27" spans="1:42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8"/>
        <v>0</v>
      </c>
      <c r="I27" s="59" t="str">
        <f t="shared" si="20"/>
        <v>盈</v>
      </c>
      <c r="J27" s="183" t="s">
        <v>107</v>
      </c>
      <c r="V27" s="211">
        <f t="shared" si="2"/>
        <v>25</v>
      </c>
      <c r="W27" s="111" t="s">
        <v>99</v>
      </c>
      <c r="X27" s="112">
        <v>1.17598</v>
      </c>
      <c r="Y27" s="113">
        <v>43025</v>
      </c>
      <c r="Z27" s="114"/>
      <c r="AA27" s="112">
        <v>1.17578</v>
      </c>
      <c r="AB27" s="113">
        <v>43025</v>
      </c>
      <c r="AC27" s="112">
        <f t="shared" ref="AC27:AC29" si="22">IF(W27="卖",X27-AA27,AA27-X27)*AE27</f>
        <v>1.9999999999997797E-4</v>
      </c>
      <c r="AD27" s="115" t="str">
        <f t="shared" si="21"/>
        <v>盈</v>
      </c>
      <c r="AE27" s="183" t="s">
        <v>107</v>
      </c>
    </row>
    <row r="28" spans="1:42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8"/>
        <v>0</v>
      </c>
      <c r="I28" s="59" t="str">
        <f t="shared" si="20"/>
        <v>盈</v>
      </c>
      <c r="J28" s="183" t="s">
        <v>107</v>
      </c>
      <c r="V28" s="211">
        <f t="shared" si="2"/>
        <v>26</v>
      </c>
      <c r="W28" s="111" t="s">
        <v>99</v>
      </c>
      <c r="X28" s="112">
        <v>1.1812400000000001</v>
      </c>
      <c r="Y28" s="113">
        <v>43028</v>
      </c>
      <c r="Z28" s="114"/>
      <c r="AA28" s="112">
        <v>1.18024</v>
      </c>
      <c r="AB28" s="113">
        <v>43028</v>
      </c>
      <c r="AC28" s="112">
        <f t="shared" si="22"/>
        <v>1.0000000000001119E-3</v>
      </c>
      <c r="AD28" s="115" t="str">
        <f t="shared" si="21"/>
        <v>盈</v>
      </c>
      <c r="AE28" s="183" t="s">
        <v>107</v>
      </c>
    </row>
    <row r="29" spans="1:42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8"/>
        <v>0</v>
      </c>
      <c r="I29" s="59" t="str">
        <f t="shared" ref="I29:I33" si="23">IF(H29&gt;=0,"盈","亏")</f>
        <v>盈</v>
      </c>
      <c r="J29" s="183" t="s">
        <v>107</v>
      </c>
      <c r="V29" s="211">
        <f t="shared" si="2"/>
        <v>27</v>
      </c>
      <c r="W29" s="111" t="s">
        <v>99</v>
      </c>
      <c r="X29" s="112">
        <v>1.17561</v>
      </c>
      <c r="Y29" s="113">
        <v>43031</v>
      </c>
      <c r="Z29" s="114"/>
      <c r="AA29" s="112">
        <v>1.17547</v>
      </c>
      <c r="AB29" s="113">
        <v>43032</v>
      </c>
      <c r="AC29" s="112">
        <f t="shared" si="22"/>
        <v>2.8000000000005798E-4</v>
      </c>
      <c r="AD29" s="115" t="str">
        <f t="shared" ref="AD29" si="24">IF(AC29&gt;=0,"盈","亏")</f>
        <v>盈</v>
      </c>
      <c r="AE29" s="183" t="s">
        <v>108</v>
      </c>
      <c r="AF29" s="221" t="s">
        <v>107</v>
      </c>
    </row>
    <row r="30" spans="1:42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5">IF(B30="卖",C30-F30,F30-C30)*J30</f>
        <v>0</v>
      </c>
      <c r="I30" s="59" t="str">
        <f t="shared" ref="I30:I31" si="26">IF(H30&gt;=0,"盈","亏")</f>
        <v>盈</v>
      </c>
      <c r="J30" s="183" t="s">
        <v>107</v>
      </c>
      <c r="V30" s="211">
        <f t="shared" si="2"/>
        <v>28</v>
      </c>
      <c r="W30" s="111" t="s">
        <v>99</v>
      </c>
      <c r="X30" s="112">
        <v>1.17597</v>
      </c>
      <c r="Y30" s="113">
        <v>43032</v>
      </c>
      <c r="Z30" s="114"/>
      <c r="AA30" s="112">
        <v>1.17214</v>
      </c>
      <c r="AB30" s="113">
        <v>43034</v>
      </c>
      <c r="AC30" s="112">
        <f t="shared" ref="AC30:AC31" si="27">IF(W30="卖",X30-AA30,AA30-X30)*AE30</f>
        <v>3.8300000000000001E-3</v>
      </c>
      <c r="AD30" s="115" t="str">
        <f t="shared" ref="AD30:AD31" si="28">IF(AC30&gt;=0,"盈","亏")</f>
        <v>盈</v>
      </c>
      <c r="AE30" s="183" t="s">
        <v>107</v>
      </c>
      <c r="AF30" s="221" t="s">
        <v>107</v>
      </c>
      <c r="AG30" s="238" t="s">
        <v>108</v>
      </c>
    </row>
    <row r="31" spans="1:42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5"/>
        <v>0</v>
      </c>
      <c r="I31" s="59" t="str">
        <f t="shared" si="26"/>
        <v>盈</v>
      </c>
      <c r="J31" s="183" t="s">
        <v>107</v>
      </c>
      <c r="V31" s="211">
        <f t="shared" si="2"/>
        <v>29</v>
      </c>
      <c r="W31" s="55" t="s">
        <v>99</v>
      </c>
      <c r="X31" s="67">
        <v>1.15872</v>
      </c>
      <c r="Y31" s="57">
        <v>43036</v>
      </c>
      <c r="Z31" s="104"/>
      <c r="AA31" s="67"/>
      <c r="AB31" s="57"/>
      <c r="AC31" s="67">
        <f t="shared" si="27"/>
        <v>1.15872</v>
      </c>
      <c r="AD31" s="59" t="str">
        <f t="shared" si="28"/>
        <v>盈</v>
      </c>
      <c r="AE31" s="183" t="s">
        <v>107</v>
      </c>
      <c r="AF31" s="200" t="s">
        <v>178</v>
      </c>
      <c r="AG31" s="201" t="s">
        <v>178</v>
      </c>
      <c r="AH31" s="201" t="s">
        <v>178</v>
      </c>
      <c r="AI31" s="201" t="s">
        <v>178</v>
      </c>
      <c r="AJ31" s="201" t="s">
        <v>107</v>
      </c>
      <c r="AL31" s="201" t="s">
        <v>107</v>
      </c>
      <c r="AM31" s="201" t="s">
        <v>107</v>
      </c>
      <c r="AN31" s="201" t="s">
        <v>107</v>
      </c>
      <c r="AO31" s="201" t="s">
        <v>107</v>
      </c>
      <c r="AP31" s="203" t="s">
        <v>107</v>
      </c>
    </row>
    <row r="32" spans="1:42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8"/>
        <v>0</v>
      </c>
      <c r="I32" s="59" t="str">
        <f t="shared" si="23"/>
        <v>盈</v>
      </c>
      <c r="J32" s="183" t="s">
        <v>107</v>
      </c>
      <c r="V32" s="211">
        <f t="shared" si="2"/>
        <v>30</v>
      </c>
      <c r="W32" s="55"/>
      <c r="X32" s="67"/>
      <c r="Y32" s="57"/>
      <c r="Z32" s="104"/>
      <c r="AA32" s="67"/>
      <c r="AB32" s="57"/>
      <c r="AC32" s="67"/>
      <c r="AD32" s="59"/>
      <c r="AE32" s="183" t="s">
        <v>107</v>
      </c>
      <c r="AF32" s="200" t="s">
        <v>107</v>
      </c>
      <c r="AG32" s="201" t="s">
        <v>107</v>
      </c>
      <c r="AH32" s="201" t="s">
        <v>108</v>
      </c>
      <c r="AI32" s="201" t="s">
        <v>108</v>
      </c>
      <c r="AJ32" s="201" t="s">
        <v>108</v>
      </c>
      <c r="AL32" s="201" t="s">
        <v>210</v>
      </c>
    </row>
    <row r="33" spans="1:48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8"/>
        <v>0</v>
      </c>
      <c r="I33" s="59" t="str">
        <f t="shared" si="23"/>
        <v>盈</v>
      </c>
      <c r="J33" s="183" t="s">
        <v>107</v>
      </c>
      <c r="V33" s="211">
        <f t="shared" si="2"/>
        <v>31</v>
      </c>
      <c r="W33" s="51" t="s">
        <v>99</v>
      </c>
      <c r="X33" s="53">
        <v>1.1679999999999999</v>
      </c>
      <c r="Y33" s="75">
        <v>43036</v>
      </c>
      <c r="Z33" s="102" t="s">
        <v>201</v>
      </c>
      <c r="AA33" s="53">
        <v>1.16845</v>
      </c>
      <c r="AB33" s="75">
        <v>43042</v>
      </c>
      <c r="AC33" s="53">
        <f t="shared" ref="AC33" si="29">IF(W33="卖",X33-AA33,AA33-X33)*AE33</f>
        <v>-4.5000000000006146E-4</v>
      </c>
      <c r="AD33" s="49" t="str">
        <f t="shared" ref="AD33" si="30">IF(AC33&gt;=0,"盈","亏")</f>
        <v>亏</v>
      </c>
      <c r="AE33" s="183" t="s">
        <v>107</v>
      </c>
      <c r="AF33" s="221" t="s">
        <v>178</v>
      </c>
      <c r="AG33" s="238" t="s">
        <v>178</v>
      </c>
      <c r="AH33" s="238" t="s">
        <v>178</v>
      </c>
      <c r="AI33" s="238" t="s">
        <v>178</v>
      </c>
      <c r="AJ33" s="238" t="s">
        <v>107</v>
      </c>
    </row>
    <row r="34" spans="1:48" ht="16.8" customHeight="1" x14ac:dyDescent="0.4">
      <c r="A34" s="243">
        <f t="shared" si="0"/>
        <v>32</v>
      </c>
      <c r="B34" s="244"/>
      <c r="C34" s="245"/>
      <c r="D34" s="240"/>
      <c r="E34" s="245"/>
      <c r="F34" s="245"/>
      <c r="G34" s="240"/>
      <c r="H34" s="246">
        <f t="shared" ref="H34:H39" si="31">IF(B34="卖",C34-F34,F34-C34)*J34</f>
        <v>0</v>
      </c>
      <c r="I34" s="247" t="str">
        <f t="shared" ref="I34:I39" si="32">IF(H34&gt;=0,"盈","亏")</f>
        <v>盈</v>
      </c>
      <c r="J34" s="248" t="s">
        <v>107</v>
      </c>
      <c r="K34" s="249"/>
      <c r="L34" s="250"/>
      <c r="M34" s="250"/>
      <c r="N34" s="250"/>
      <c r="O34" s="250"/>
      <c r="P34" s="250"/>
      <c r="Q34" s="250"/>
      <c r="R34" s="250"/>
      <c r="S34" s="250"/>
      <c r="T34" s="250"/>
      <c r="U34" s="251"/>
      <c r="V34" s="252">
        <f t="shared" si="2"/>
        <v>32</v>
      </c>
      <c r="W34" s="244"/>
      <c r="X34" s="271" t="s">
        <v>11</v>
      </c>
      <c r="Y34" s="272"/>
      <c r="Z34" s="272"/>
      <c r="AA34" s="272"/>
      <c r="AB34" s="272"/>
      <c r="AC34" s="272"/>
      <c r="AD34" s="273"/>
      <c r="AE34" s="248" t="s">
        <v>107</v>
      </c>
      <c r="AF34" s="249"/>
      <c r="AG34" s="250"/>
      <c r="AH34" s="250"/>
      <c r="AI34" s="250"/>
      <c r="AJ34" s="250"/>
      <c r="AK34" s="250"/>
      <c r="AL34" s="250"/>
      <c r="AM34" s="250"/>
      <c r="AN34" s="250"/>
      <c r="AO34" s="250"/>
      <c r="AP34" s="251"/>
    </row>
    <row r="35" spans="1:48" ht="16.8" customHeight="1" x14ac:dyDescent="0.4">
      <c r="A35" s="176">
        <f t="shared" si="0"/>
        <v>33</v>
      </c>
      <c r="B35" s="55" t="s">
        <v>99</v>
      </c>
      <c r="C35" s="56">
        <v>131.619</v>
      </c>
      <c r="D35" s="57">
        <v>43047</v>
      </c>
      <c r="E35" s="56"/>
      <c r="F35" s="56"/>
      <c r="G35" s="57"/>
      <c r="H35" s="175">
        <f t="shared" si="31"/>
        <v>131.619</v>
      </c>
      <c r="I35" s="59" t="str">
        <f t="shared" si="32"/>
        <v>盈</v>
      </c>
      <c r="J35" s="183" t="s">
        <v>107</v>
      </c>
      <c r="K35" s="200" t="s">
        <v>107</v>
      </c>
      <c r="L35" s="201" t="s">
        <v>107</v>
      </c>
      <c r="M35" s="201" t="s">
        <v>107</v>
      </c>
      <c r="N35" s="201" t="s">
        <v>107</v>
      </c>
      <c r="O35" s="201" t="s">
        <v>108</v>
      </c>
      <c r="Q35" s="201" t="s">
        <v>108</v>
      </c>
      <c r="R35" s="201" t="s">
        <v>108</v>
      </c>
      <c r="V35" s="211">
        <f t="shared" si="2"/>
        <v>33</v>
      </c>
      <c r="W35" s="51" t="s">
        <v>99</v>
      </c>
      <c r="X35" s="53">
        <v>1.1605000000000001</v>
      </c>
      <c r="Y35" s="75">
        <v>43038</v>
      </c>
      <c r="Z35" s="99"/>
      <c r="AA35" s="53">
        <v>1.1736800000000001</v>
      </c>
      <c r="AB35" s="75">
        <v>43053</v>
      </c>
      <c r="AC35" s="53">
        <f t="shared" ref="AC35:AC39" si="33">IF(W35="卖",X35-AA35,AA35-X35)*AE35</f>
        <v>-1.317999999999997E-2</v>
      </c>
      <c r="AD35" s="49" t="str">
        <f t="shared" ref="AD35:AD39" si="34">IF(AC35&gt;=0,"盈","亏")</f>
        <v>亏</v>
      </c>
      <c r="AE35" s="183" t="s">
        <v>107</v>
      </c>
      <c r="AF35" s="221" t="s">
        <v>178</v>
      </c>
      <c r="AG35" s="238" t="s">
        <v>178</v>
      </c>
      <c r="AH35" s="238" t="s">
        <v>178</v>
      </c>
      <c r="AI35" s="238" t="s">
        <v>107</v>
      </c>
      <c r="AJ35" s="238" t="s">
        <v>107</v>
      </c>
      <c r="AK35" s="238"/>
      <c r="AL35" s="238" t="s">
        <v>107</v>
      </c>
      <c r="AM35" s="238" t="s">
        <v>107</v>
      </c>
      <c r="AN35" s="238" t="s">
        <v>107</v>
      </c>
      <c r="AO35" s="238" t="s">
        <v>107</v>
      </c>
      <c r="AP35" s="258" t="s">
        <v>107</v>
      </c>
      <c r="AQ35" s="257">
        <v>43053</v>
      </c>
      <c r="AR35" s="255" t="s">
        <v>204</v>
      </c>
      <c r="AS35" s="255"/>
      <c r="AT35" s="255"/>
      <c r="AU35" s="255"/>
      <c r="AV35" s="255"/>
    </row>
    <row r="36" spans="1:48" ht="16.8" customHeigh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175">
        <f t="shared" si="31"/>
        <v>0</v>
      </c>
      <c r="I36" s="59" t="str">
        <f t="shared" si="32"/>
        <v>盈</v>
      </c>
      <c r="J36" s="183" t="s">
        <v>107</v>
      </c>
      <c r="V36" s="211">
        <f t="shared" si="2"/>
        <v>34</v>
      </c>
      <c r="W36" s="55"/>
      <c r="X36" s="67"/>
      <c r="Y36" s="57"/>
      <c r="Z36" s="104"/>
      <c r="AA36" s="67"/>
      <c r="AB36" s="57"/>
      <c r="AC36" s="67">
        <f t="shared" si="33"/>
        <v>0</v>
      </c>
      <c r="AD36" s="59" t="str">
        <f t="shared" si="34"/>
        <v>盈</v>
      </c>
      <c r="AE36" s="183" t="s">
        <v>107</v>
      </c>
      <c r="AF36" s="221" t="s">
        <v>107</v>
      </c>
      <c r="AR36" s="255" t="s">
        <v>205</v>
      </c>
      <c r="AS36" s="255"/>
      <c r="AT36" s="255"/>
      <c r="AU36" s="255"/>
      <c r="AV36" s="255"/>
    </row>
    <row r="37" spans="1:48" ht="16.8" customHeight="1" x14ac:dyDescent="0.4">
      <c r="A37" s="261">
        <f t="shared" si="0"/>
        <v>35</v>
      </c>
      <c r="B37" s="111" t="s">
        <v>99</v>
      </c>
      <c r="C37" s="116">
        <v>133.18799999999999</v>
      </c>
      <c r="D37" s="113">
        <v>43054</v>
      </c>
      <c r="E37" s="116"/>
      <c r="F37" s="116">
        <v>133</v>
      </c>
      <c r="G37" s="113">
        <v>43055</v>
      </c>
      <c r="H37" s="237">
        <f t="shared" si="31"/>
        <v>0.18799999999998818</v>
      </c>
      <c r="I37" s="115" t="str">
        <f t="shared" si="32"/>
        <v>盈</v>
      </c>
      <c r="J37" s="183" t="s">
        <v>107</v>
      </c>
      <c r="V37" s="211">
        <f t="shared" si="2"/>
        <v>35</v>
      </c>
      <c r="W37" s="51" t="s">
        <v>99</v>
      </c>
      <c r="X37" s="53">
        <v>1.16018</v>
      </c>
      <c r="Y37" s="75">
        <v>43042</v>
      </c>
      <c r="Z37" s="99"/>
      <c r="AA37" s="53">
        <v>1.1736500000000001</v>
      </c>
      <c r="AB37" s="75">
        <v>43053</v>
      </c>
      <c r="AC37" s="53">
        <f t="shared" si="33"/>
        <v>-1.3470000000000093E-2</v>
      </c>
      <c r="AD37" s="49" t="str">
        <f t="shared" si="34"/>
        <v>亏</v>
      </c>
      <c r="AE37" s="183" t="s">
        <v>107</v>
      </c>
      <c r="AF37" s="221" t="s">
        <v>107</v>
      </c>
      <c r="AG37" s="238" t="s">
        <v>107</v>
      </c>
      <c r="AH37" s="238" t="s">
        <v>107</v>
      </c>
      <c r="AI37" s="238" t="s">
        <v>107</v>
      </c>
      <c r="AJ37" s="238" t="s">
        <v>107</v>
      </c>
      <c r="AK37" s="238"/>
      <c r="AL37" s="238" t="s">
        <v>107</v>
      </c>
      <c r="AM37" s="238" t="s">
        <v>107</v>
      </c>
      <c r="AR37" s="255" t="s">
        <v>206</v>
      </c>
      <c r="AS37" s="255"/>
      <c r="AT37" s="255"/>
      <c r="AU37" s="255"/>
      <c r="AV37" s="255"/>
    </row>
    <row r="38" spans="1:48" ht="16.8" customHeight="1" x14ac:dyDescent="0.4">
      <c r="A38" s="176">
        <f t="shared" si="0"/>
        <v>36</v>
      </c>
      <c r="B38" s="55" t="s">
        <v>99</v>
      </c>
      <c r="C38" s="56">
        <v>132.78800000000001</v>
      </c>
      <c r="D38" s="57">
        <v>43056</v>
      </c>
      <c r="E38" s="56"/>
      <c r="F38" s="56"/>
      <c r="G38" s="57"/>
      <c r="H38" s="175">
        <f t="shared" si="31"/>
        <v>132.78800000000001</v>
      </c>
      <c r="I38" s="59" t="str">
        <f t="shared" si="32"/>
        <v>盈</v>
      </c>
      <c r="J38" s="183" t="s">
        <v>107</v>
      </c>
      <c r="K38" s="200" t="s">
        <v>108</v>
      </c>
      <c r="V38" s="211">
        <f t="shared" si="2"/>
        <v>36</v>
      </c>
      <c r="W38" s="111" t="s">
        <v>99</v>
      </c>
      <c r="X38" s="112">
        <v>1.1603399999999999</v>
      </c>
      <c r="Y38" s="113">
        <v>43046</v>
      </c>
      <c r="Z38" s="114"/>
      <c r="AA38" s="112">
        <v>1.159</v>
      </c>
      <c r="AB38" s="113">
        <v>43046</v>
      </c>
      <c r="AC38" s="112">
        <f t="shared" si="33"/>
        <v>1.3399999999998968E-3</v>
      </c>
      <c r="AD38" s="115" t="str">
        <f t="shared" si="34"/>
        <v>盈</v>
      </c>
      <c r="AE38" s="183" t="s">
        <v>107</v>
      </c>
      <c r="AR38" s="255" t="s">
        <v>207</v>
      </c>
      <c r="AS38" s="255"/>
      <c r="AT38" s="255"/>
      <c r="AU38" s="255"/>
    </row>
    <row r="39" spans="1:48" ht="16.8" customHeigh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175">
        <f t="shared" si="31"/>
        <v>0</v>
      </c>
      <c r="I39" s="59" t="str">
        <f t="shared" si="32"/>
        <v>盈</v>
      </c>
      <c r="J39" s="183" t="s">
        <v>107</v>
      </c>
      <c r="V39" s="211">
        <f t="shared" si="2"/>
        <v>37</v>
      </c>
      <c r="W39" s="51" t="s">
        <v>99</v>
      </c>
      <c r="X39" s="53">
        <v>1.15937</v>
      </c>
      <c r="Y39" s="75">
        <v>43047</v>
      </c>
      <c r="Z39" s="99"/>
      <c r="AA39" s="53">
        <v>1.1838299999999999</v>
      </c>
      <c r="AB39" s="75">
        <v>43054</v>
      </c>
      <c r="AC39" s="53">
        <f t="shared" si="33"/>
        <v>-2.4459999999999926E-2</v>
      </c>
      <c r="AD39" s="49" t="str">
        <f t="shared" si="34"/>
        <v>亏</v>
      </c>
      <c r="AE39" s="183" t="s">
        <v>107</v>
      </c>
      <c r="AF39" s="221" t="s">
        <v>107</v>
      </c>
      <c r="AG39" s="238" t="s">
        <v>107</v>
      </c>
      <c r="AH39" s="238" t="s">
        <v>107</v>
      </c>
      <c r="AI39" s="238" t="s">
        <v>107</v>
      </c>
      <c r="AJ39" s="238" t="s">
        <v>108</v>
      </c>
      <c r="AK39" s="238"/>
      <c r="AL39" s="238" t="s">
        <v>108</v>
      </c>
    </row>
    <row r="40" spans="1:48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1" si="35">IF(B40="卖",C40-F40,F40-C40)*J40</f>
        <v>0</v>
      </c>
      <c r="I40" s="59" t="str">
        <f t="shared" ref="I40:I41" si="36">IF(H40&gt;=0,"盈","亏")</f>
        <v>盈</v>
      </c>
      <c r="J40" s="183" t="s">
        <v>107</v>
      </c>
      <c r="V40" s="211">
        <f t="shared" si="2"/>
        <v>38</v>
      </c>
      <c r="W40" s="55"/>
      <c r="X40" s="67"/>
      <c r="Y40" s="57"/>
      <c r="Z40" s="104"/>
      <c r="AA40" s="67"/>
      <c r="AB40" s="57"/>
      <c r="AC40" s="67">
        <f t="shared" ref="AC40:AC41" si="37">IF(W40="卖",X40-AA40,AA40-X40)*AE40</f>
        <v>0</v>
      </c>
      <c r="AD40" s="59" t="str">
        <f t="shared" ref="AD40:AD41" si="38">IF(AC40&gt;=0,"盈","亏")</f>
        <v>盈</v>
      </c>
      <c r="AE40" s="183" t="s">
        <v>107</v>
      </c>
    </row>
    <row r="41" spans="1:48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V41" s="211">
        <f t="shared" si="2"/>
        <v>39</v>
      </c>
      <c r="W41" s="55"/>
      <c r="X41" s="67"/>
      <c r="Y41" s="57"/>
      <c r="Z41" s="104"/>
      <c r="AA41" s="67"/>
      <c r="AB41" s="57"/>
      <c r="AC41" s="67">
        <f t="shared" si="37"/>
        <v>0</v>
      </c>
      <c r="AD41" s="59" t="str">
        <f t="shared" si="38"/>
        <v>盈</v>
      </c>
      <c r="AE41" s="183" t="s">
        <v>107</v>
      </c>
    </row>
    <row r="42" spans="1:48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ref="H42:H43" si="39">IF(B42="卖",C42-F42,F42-C42)*J42</f>
        <v>0</v>
      </c>
      <c r="I42" s="59" t="str">
        <f t="shared" ref="I42:I43" si="40">IF(H42&gt;=0,"盈","亏")</f>
        <v>盈</v>
      </c>
      <c r="J42" s="183" t="s">
        <v>107</v>
      </c>
      <c r="V42" s="211">
        <f t="shared" si="2"/>
        <v>40</v>
      </c>
      <c r="W42" s="55"/>
      <c r="X42" s="67"/>
      <c r="Y42" s="57"/>
      <c r="Z42" s="104"/>
      <c r="AA42" s="67"/>
      <c r="AB42" s="57"/>
      <c r="AC42" s="67">
        <f t="shared" ref="AC42:AC43" si="41">IF(W42="卖",X42-AA42,AA42-X42)*AE42</f>
        <v>0</v>
      </c>
      <c r="AD42" s="59" t="str">
        <f t="shared" ref="AD42:AD43" si="42">IF(AC42&gt;=0,"盈","亏")</f>
        <v>盈</v>
      </c>
      <c r="AE42" s="183" t="s">
        <v>107</v>
      </c>
    </row>
    <row r="43" spans="1:48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9"/>
        <v>0</v>
      </c>
      <c r="I43" s="59" t="str">
        <f t="shared" si="40"/>
        <v>盈</v>
      </c>
      <c r="J43" s="183" t="s">
        <v>107</v>
      </c>
      <c r="V43" s="211">
        <f t="shared" si="2"/>
        <v>41</v>
      </c>
      <c r="W43" s="55"/>
      <c r="X43" s="67"/>
      <c r="Y43" s="57"/>
      <c r="Z43" s="104"/>
      <c r="AA43" s="67"/>
      <c r="AB43" s="57"/>
      <c r="AC43" s="67">
        <f t="shared" si="41"/>
        <v>0</v>
      </c>
      <c r="AD43" s="59" t="str">
        <f t="shared" si="42"/>
        <v>盈</v>
      </c>
      <c r="AE43" s="183" t="s">
        <v>107</v>
      </c>
    </row>
    <row r="44" spans="1:48" x14ac:dyDescent="0.4">
      <c r="D44" s="39"/>
      <c r="E44" s="39"/>
    </row>
    <row r="45" spans="1:48" x14ac:dyDescent="0.4">
      <c r="D45" s="39"/>
      <c r="E45" s="39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Y45" s="89" t="s">
        <v>119</v>
      </c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8" x14ac:dyDescent="0.4">
      <c r="D46" s="39"/>
      <c r="E46" s="39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Y46" s="89" t="s">
        <v>120</v>
      </c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8" s="42" customFormat="1" x14ac:dyDescent="0.4">
      <c r="A47" s="39"/>
      <c r="B47" s="43"/>
      <c r="C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89" t="s">
        <v>121</v>
      </c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  <c r="AQ47" s="256"/>
    </row>
    <row r="48" spans="1:48" s="42" customFormat="1" x14ac:dyDescent="0.4">
      <c r="A48" s="39"/>
      <c r="B48" s="43"/>
      <c r="C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  <c r="AQ48" s="256"/>
    </row>
    <row r="49" spans="1:43" s="42" customFormat="1" x14ac:dyDescent="0.4">
      <c r="A49" s="39"/>
      <c r="B49" s="43"/>
      <c r="C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  <c r="AQ49" s="256"/>
    </row>
    <row r="50" spans="1:43" s="42" customFormat="1" x14ac:dyDescent="0.4">
      <c r="A50" s="39"/>
      <c r="B50" s="43"/>
      <c r="C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73" t="s">
        <v>110</v>
      </c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  <c r="AQ50" s="256"/>
    </row>
    <row r="51" spans="1:43" s="42" customFormat="1" x14ac:dyDescent="0.4">
      <c r="A51" s="39"/>
      <c r="B51" s="43"/>
      <c r="C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73" t="s">
        <v>116</v>
      </c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  <c r="AQ51" s="256"/>
    </row>
    <row r="52" spans="1:43" s="42" customFormat="1" x14ac:dyDescent="0.4">
      <c r="A52" s="39"/>
      <c r="B52" s="43"/>
      <c r="C52" s="40"/>
      <c r="F52" s="40"/>
      <c r="G52" s="54"/>
      <c r="H52" s="41"/>
      <c r="J52" s="184"/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V52" s="39"/>
      <c r="W52" s="43"/>
      <c r="X52" s="40"/>
      <c r="Y52" s="54"/>
      <c r="Z52" s="40"/>
      <c r="AA52" s="40"/>
      <c r="AB52" s="54"/>
      <c r="AC52" s="41"/>
      <c r="AE52" s="184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  <c r="AQ52" s="256"/>
    </row>
    <row r="53" spans="1:43" s="42" customFormat="1" x14ac:dyDescent="0.4">
      <c r="A53" s="39"/>
      <c r="B53" s="43"/>
      <c r="C53" s="40"/>
      <c r="F53" s="40"/>
      <c r="G53" s="54"/>
      <c r="H53" s="41"/>
      <c r="J53" s="184"/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V53" s="39"/>
      <c r="W53" s="43"/>
      <c r="X53" s="40"/>
      <c r="Y53" s="73" t="s">
        <v>111</v>
      </c>
      <c r="Z53" s="40"/>
      <c r="AA53" s="40"/>
      <c r="AB53" s="54"/>
      <c r="AC53" s="41"/>
      <c r="AE53" s="184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  <c r="AQ53" s="256"/>
    </row>
    <row r="54" spans="1:43" s="42" customFormat="1" x14ac:dyDescent="0.4">
      <c r="A54" s="39"/>
      <c r="B54" s="43"/>
      <c r="C54" s="40"/>
      <c r="F54" s="40"/>
      <c r="G54" s="54"/>
      <c r="H54" s="41"/>
      <c r="J54" s="184"/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V54" s="39"/>
      <c r="W54" s="43"/>
      <c r="X54" s="40"/>
      <c r="Y54" s="73"/>
      <c r="Z54" s="40"/>
      <c r="AA54" s="40"/>
      <c r="AB54" s="54"/>
      <c r="AC54" s="41"/>
      <c r="AE54" s="184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  <c r="AQ54" s="256"/>
    </row>
    <row r="55" spans="1:43" s="42" customFormat="1" x14ac:dyDescent="0.4">
      <c r="A55" s="39"/>
      <c r="B55" s="43"/>
      <c r="C55" s="40"/>
      <c r="F55" s="40"/>
      <c r="G55" s="54"/>
      <c r="H55" s="41"/>
      <c r="J55" s="184"/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V55" s="39"/>
      <c r="W55" s="43"/>
      <c r="X55" s="40"/>
      <c r="Y55" s="73" t="s">
        <v>117</v>
      </c>
      <c r="Z55" s="40"/>
      <c r="AA55" s="40"/>
      <c r="AB55" s="54"/>
      <c r="AC55" s="41"/>
      <c r="AE55" s="184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  <c r="AQ55" s="256"/>
    </row>
    <row r="56" spans="1:43" s="42" customFormat="1" x14ac:dyDescent="0.4">
      <c r="A56" s="39"/>
      <c r="B56" s="43"/>
      <c r="C56" s="40"/>
      <c r="F56" s="40"/>
      <c r="G56" s="54"/>
      <c r="H56" s="41"/>
      <c r="J56" s="184"/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V56" s="39"/>
      <c r="W56" s="43"/>
      <c r="X56" s="40"/>
      <c r="Y56" s="73" t="s">
        <v>113</v>
      </c>
      <c r="Z56" s="40"/>
      <c r="AA56" s="40"/>
      <c r="AB56" s="54"/>
      <c r="AC56" s="41"/>
      <c r="AE56" s="184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  <c r="AQ56" s="256"/>
    </row>
    <row r="57" spans="1:43" s="42" customFormat="1" x14ac:dyDescent="0.4">
      <c r="A57" s="39"/>
      <c r="B57" s="43"/>
      <c r="C57" s="40"/>
      <c r="F57" s="40"/>
      <c r="G57" s="54"/>
      <c r="H57" s="41"/>
      <c r="J57" s="184"/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V57" s="39"/>
      <c r="W57" s="43"/>
      <c r="X57" s="40"/>
      <c r="Y57" s="73" t="s">
        <v>118</v>
      </c>
      <c r="Z57" s="40"/>
      <c r="AA57" s="40"/>
      <c r="AB57" s="54"/>
      <c r="AC57" s="41"/>
      <c r="AE57" s="184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  <c r="AQ57" s="256"/>
    </row>
    <row r="58" spans="1:43" s="42" customFormat="1" x14ac:dyDescent="0.4">
      <c r="A58" s="39"/>
      <c r="B58" s="43"/>
      <c r="C58" s="40"/>
      <c r="D58" s="54"/>
      <c r="E58" s="40"/>
      <c r="F58" s="40"/>
      <c r="G58" s="54"/>
      <c r="H58" s="41"/>
      <c r="J58" s="184"/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V58" s="39"/>
      <c r="W58" s="43"/>
      <c r="X58" s="40"/>
      <c r="Y58" s="73" t="s">
        <v>114</v>
      </c>
      <c r="Z58" s="40"/>
      <c r="AA58" s="40"/>
      <c r="AB58" s="54"/>
      <c r="AC58" s="41"/>
      <c r="AE58" s="184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  <c r="AQ58" s="256"/>
    </row>
    <row r="59" spans="1:43" s="42" customFormat="1" x14ac:dyDescent="0.4">
      <c r="A59" s="39"/>
      <c r="B59" s="43"/>
      <c r="C59" s="40"/>
      <c r="D59" s="54"/>
      <c r="E59" s="40"/>
      <c r="F59" s="40"/>
      <c r="G59" s="54"/>
      <c r="H59" s="41"/>
      <c r="J59" s="184"/>
      <c r="K59" s="207"/>
      <c r="L59" s="208"/>
      <c r="M59" s="208"/>
      <c r="N59" s="208"/>
      <c r="O59" s="208"/>
      <c r="P59" s="209"/>
      <c r="Q59" s="208"/>
      <c r="R59" s="208"/>
      <c r="S59" s="208"/>
      <c r="T59" s="208"/>
      <c r="U59" s="210"/>
      <c r="V59" s="39"/>
      <c r="W59" s="43"/>
      <c r="X59" s="40"/>
      <c r="Y59" s="54"/>
      <c r="Z59" s="40"/>
      <c r="AA59" s="40"/>
      <c r="AB59" s="54"/>
      <c r="AC59" s="41"/>
      <c r="AE59" s="184"/>
      <c r="AF59" s="207"/>
      <c r="AG59" s="208"/>
      <c r="AH59" s="208"/>
      <c r="AI59" s="208"/>
      <c r="AJ59" s="208"/>
      <c r="AK59" s="209"/>
      <c r="AL59" s="208"/>
      <c r="AM59" s="208"/>
      <c r="AN59" s="208"/>
      <c r="AO59" s="208"/>
      <c r="AP59" s="210"/>
      <c r="AQ59" s="256"/>
    </row>
    <row r="60" spans="1:43" s="42" customFormat="1" x14ac:dyDescent="0.4">
      <c r="A60" s="39"/>
      <c r="B60" s="43"/>
      <c r="C60" s="40"/>
      <c r="D60" s="54"/>
      <c r="E60" s="40"/>
      <c r="F60" s="40"/>
      <c r="G60" s="54"/>
      <c r="H60" s="41"/>
      <c r="J60" s="184"/>
      <c r="K60" s="207"/>
      <c r="L60" s="208"/>
      <c r="M60" s="208"/>
      <c r="N60" s="208"/>
      <c r="O60" s="208"/>
      <c r="P60" s="209"/>
      <c r="Q60" s="208"/>
      <c r="R60" s="208"/>
      <c r="S60" s="208"/>
      <c r="T60" s="208"/>
      <c r="U60" s="210"/>
      <c r="V60" s="39"/>
      <c r="W60" s="43"/>
      <c r="X60" s="40"/>
      <c r="Y60" s="54"/>
      <c r="Z60" s="40"/>
      <c r="AA60" s="40"/>
      <c r="AB60" s="54"/>
      <c r="AC60" s="41"/>
      <c r="AE60" s="184"/>
      <c r="AF60" s="207"/>
      <c r="AG60" s="208"/>
      <c r="AH60" s="208"/>
      <c r="AI60" s="208"/>
      <c r="AJ60" s="208"/>
      <c r="AK60" s="209"/>
      <c r="AL60" s="208"/>
      <c r="AM60" s="208"/>
      <c r="AN60" s="208"/>
      <c r="AO60" s="208"/>
      <c r="AP60" s="210"/>
      <c r="AQ60" s="256"/>
    </row>
    <row r="61" spans="1:43" s="42" customFormat="1" x14ac:dyDescent="0.4">
      <c r="A61" s="39"/>
      <c r="B61" s="43"/>
      <c r="C61" s="40"/>
      <c r="D61" s="54"/>
      <c r="E61" s="40"/>
      <c r="F61" s="40"/>
      <c r="G61" s="54"/>
      <c r="H61" s="41"/>
      <c r="J61" s="184"/>
      <c r="K61" s="207"/>
      <c r="L61" s="208"/>
      <c r="M61" s="208"/>
      <c r="N61" s="208"/>
      <c r="O61" s="208"/>
      <c r="P61" s="209"/>
      <c r="Q61" s="208"/>
      <c r="R61" s="208"/>
      <c r="S61" s="208"/>
      <c r="T61" s="208"/>
      <c r="U61" s="210"/>
      <c r="V61" s="39"/>
      <c r="W61" s="43"/>
      <c r="X61" s="40"/>
      <c r="Y61" s="54"/>
      <c r="Z61" s="40"/>
      <c r="AA61" s="40"/>
      <c r="AB61" s="54"/>
      <c r="AC61" s="41"/>
      <c r="AE61" s="184"/>
      <c r="AF61" s="207"/>
      <c r="AG61" s="208"/>
      <c r="AH61" s="208"/>
      <c r="AI61" s="208"/>
      <c r="AJ61" s="208"/>
      <c r="AK61" s="209"/>
      <c r="AL61" s="208"/>
      <c r="AM61" s="208"/>
      <c r="AN61" s="208"/>
      <c r="AO61" s="208"/>
      <c r="AP61" s="210"/>
      <c r="AQ61" s="256"/>
    </row>
    <row r="62" spans="1:43" s="42" customFormat="1" x14ac:dyDescent="0.4">
      <c r="A62" s="39"/>
      <c r="B62" s="43"/>
      <c r="C62" s="40"/>
      <c r="D62" s="54"/>
      <c r="E62" s="40"/>
      <c r="F62" s="40"/>
      <c r="G62" s="54"/>
      <c r="H62" s="41"/>
      <c r="J62" s="184"/>
      <c r="K62" s="207"/>
      <c r="L62" s="208"/>
      <c r="M62" s="208"/>
      <c r="N62" s="208"/>
      <c r="O62" s="208"/>
      <c r="P62" s="209"/>
      <c r="Q62" s="208"/>
      <c r="R62" s="208"/>
      <c r="S62" s="208"/>
      <c r="T62" s="208"/>
      <c r="U62" s="210"/>
      <c r="V62" s="39"/>
      <c r="W62" s="43"/>
      <c r="X62" s="40"/>
      <c r="Y62" s="54"/>
      <c r="Z62" s="40"/>
      <c r="AA62" s="40"/>
      <c r="AB62" s="54"/>
      <c r="AC62" s="41"/>
      <c r="AE62" s="184"/>
      <c r="AF62" s="207"/>
      <c r="AG62" s="208"/>
      <c r="AH62" s="208"/>
      <c r="AI62" s="208"/>
      <c r="AJ62" s="208"/>
      <c r="AK62" s="209"/>
      <c r="AL62" s="208"/>
      <c r="AM62" s="208"/>
      <c r="AN62" s="208"/>
      <c r="AO62" s="208"/>
      <c r="AP62" s="210"/>
      <c r="AQ62" s="256"/>
    </row>
    <row r="63" spans="1:43" s="42" customFormat="1" x14ac:dyDescent="0.4">
      <c r="A63" s="39"/>
      <c r="B63" s="43"/>
      <c r="C63" s="40"/>
      <c r="D63" s="54"/>
      <c r="E63" s="40"/>
      <c r="F63" s="40"/>
      <c r="G63" s="54"/>
      <c r="H63" s="41"/>
      <c r="J63" s="184"/>
      <c r="K63" s="207"/>
      <c r="L63" s="208"/>
      <c r="M63" s="208"/>
      <c r="N63" s="208"/>
      <c r="O63" s="208"/>
      <c r="P63" s="209"/>
      <c r="Q63" s="208"/>
      <c r="R63" s="208"/>
      <c r="S63" s="208"/>
      <c r="T63" s="208"/>
      <c r="U63" s="210"/>
      <c r="V63" s="39"/>
      <c r="W63" s="43"/>
      <c r="X63" s="40"/>
      <c r="Y63" s="54"/>
      <c r="Z63" s="40"/>
      <c r="AA63" s="40"/>
      <c r="AB63" s="54"/>
      <c r="AC63" s="41"/>
      <c r="AE63" s="184"/>
      <c r="AF63" s="207"/>
      <c r="AG63" s="208"/>
      <c r="AH63" s="208"/>
      <c r="AI63" s="208"/>
      <c r="AJ63" s="208"/>
      <c r="AK63" s="209"/>
      <c r="AL63" s="208"/>
      <c r="AM63" s="208"/>
      <c r="AN63" s="208"/>
      <c r="AO63" s="208"/>
      <c r="AP63" s="210"/>
      <c r="AQ63" s="256"/>
    </row>
    <row r="64" spans="1:43" s="42" customFormat="1" x14ac:dyDescent="0.4">
      <c r="A64" s="39"/>
      <c r="B64" s="43"/>
      <c r="C64" s="40"/>
      <c r="D64" s="54"/>
      <c r="E64" s="40"/>
      <c r="F64" s="40"/>
      <c r="G64" s="54"/>
      <c r="H64" s="41"/>
      <c r="J64" s="184"/>
      <c r="K64" s="207"/>
      <c r="L64" s="208"/>
      <c r="M64" s="208"/>
      <c r="N64" s="208"/>
      <c r="O64" s="208"/>
      <c r="P64" s="209"/>
      <c r="Q64" s="208"/>
      <c r="R64" s="208"/>
      <c r="S64" s="208"/>
      <c r="T64" s="208"/>
      <c r="U64" s="210"/>
      <c r="V64" s="39"/>
      <c r="W64" s="43"/>
      <c r="X64" s="40"/>
      <c r="Y64" s="54"/>
      <c r="Z64" s="40"/>
      <c r="AA64" s="40"/>
      <c r="AB64" s="54"/>
      <c r="AC64" s="41"/>
      <c r="AE64" s="184"/>
      <c r="AF64" s="207"/>
      <c r="AG64" s="208"/>
      <c r="AH64" s="208"/>
      <c r="AI64" s="208"/>
      <c r="AJ64" s="208"/>
      <c r="AK64" s="209"/>
      <c r="AL64" s="208"/>
      <c r="AM64" s="208"/>
      <c r="AN64" s="208"/>
      <c r="AO64" s="208"/>
      <c r="AP64" s="210"/>
      <c r="AQ64" s="256"/>
    </row>
    <row r="65" spans="1:43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207"/>
      <c r="L65" s="208"/>
      <c r="M65" s="208"/>
      <c r="N65" s="208"/>
      <c r="O65" s="208"/>
      <c r="P65" s="209"/>
      <c r="Q65" s="208"/>
      <c r="R65" s="208"/>
      <c r="S65" s="208"/>
      <c r="T65" s="208"/>
      <c r="U65" s="210"/>
      <c r="V65" s="39"/>
      <c r="W65" s="43"/>
      <c r="X65" s="40"/>
      <c r="Y65" s="54"/>
      <c r="Z65" s="40"/>
      <c r="AA65" s="40"/>
      <c r="AB65" s="54"/>
      <c r="AC65" s="41"/>
      <c r="AE65" s="184"/>
      <c r="AF65" s="207"/>
      <c r="AG65" s="208"/>
      <c r="AH65" s="208"/>
      <c r="AI65" s="208"/>
      <c r="AJ65" s="208"/>
      <c r="AK65" s="209"/>
      <c r="AL65" s="208"/>
      <c r="AM65" s="208"/>
      <c r="AN65" s="208"/>
      <c r="AO65" s="208"/>
      <c r="AP65" s="210"/>
      <c r="AQ65" s="256"/>
    </row>
    <row r="66" spans="1:43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207"/>
      <c r="L66" s="208"/>
      <c r="M66" s="208"/>
      <c r="N66" s="208"/>
      <c r="O66" s="208"/>
      <c r="P66" s="209"/>
      <c r="Q66" s="208"/>
      <c r="R66" s="208"/>
      <c r="S66" s="208"/>
      <c r="T66" s="208"/>
      <c r="U66" s="210"/>
      <c r="V66" s="39"/>
      <c r="W66" s="43"/>
      <c r="X66" s="40"/>
      <c r="Y66" s="54"/>
      <c r="Z66" s="40"/>
      <c r="AA66" s="40"/>
      <c r="AB66" s="54"/>
      <c r="AC66" s="41"/>
      <c r="AE66" s="184"/>
      <c r="AF66" s="207"/>
      <c r="AG66" s="208"/>
      <c r="AH66" s="208"/>
      <c r="AI66" s="208"/>
      <c r="AJ66" s="208"/>
      <c r="AK66" s="209"/>
      <c r="AL66" s="208"/>
      <c r="AM66" s="208"/>
      <c r="AN66" s="208"/>
      <c r="AO66" s="208"/>
      <c r="AP66" s="210"/>
      <c r="AQ66" s="256"/>
    </row>
    <row r="67" spans="1:43" s="42" customFormat="1" x14ac:dyDescent="0.4">
      <c r="A67" s="39"/>
      <c r="B67" s="43"/>
      <c r="C67" s="40"/>
      <c r="D67" s="54"/>
      <c r="E67" s="40"/>
      <c r="F67" s="40"/>
      <c r="G67" s="54"/>
      <c r="H67" s="41"/>
      <c r="J67" s="184"/>
      <c r="K67" s="200"/>
      <c r="L67" s="201"/>
      <c r="M67" s="201"/>
      <c r="N67" s="201"/>
      <c r="O67" s="201"/>
      <c r="P67" s="202"/>
      <c r="Q67" s="201"/>
      <c r="R67" s="201"/>
      <c r="S67" s="201"/>
      <c r="T67" s="201"/>
      <c r="U67" s="203"/>
      <c r="V67" s="39"/>
      <c r="W67" s="43"/>
      <c r="X67" s="40"/>
      <c r="Y67" s="54"/>
      <c r="Z67" s="40"/>
      <c r="AA67" s="40"/>
      <c r="AB67" s="54"/>
      <c r="AC67" s="41"/>
      <c r="AE67" s="184"/>
      <c r="AF67" s="200"/>
      <c r="AG67" s="201"/>
      <c r="AH67" s="201"/>
      <c r="AI67" s="201"/>
      <c r="AJ67" s="201"/>
      <c r="AK67" s="202"/>
      <c r="AL67" s="201"/>
      <c r="AM67" s="201"/>
      <c r="AN67" s="201"/>
      <c r="AO67" s="201"/>
      <c r="AP67" s="203"/>
      <c r="AQ67" s="256"/>
    </row>
    <row r="68" spans="1:43" s="42" customFormat="1" x14ac:dyDescent="0.4">
      <c r="A68" s="39"/>
      <c r="B68" s="43"/>
      <c r="C68" s="40"/>
      <c r="D68" s="54"/>
      <c r="E68" s="40"/>
      <c r="F68" s="40"/>
      <c r="G68" s="54"/>
      <c r="H68" s="41"/>
      <c r="J68" s="184"/>
      <c r="K68" s="200"/>
      <c r="L68" s="201"/>
      <c r="M68" s="201"/>
      <c r="N68" s="201"/>
      <c r="O68" s="201"/>
      <c r="P68" s="202"/>
      <c r="Q68" s="201"/>
      <c r="R68" s="201"/>
      <c r="S68" s="201"/>
      <c r="T68" s="201"/>
      <c r="U68" s="203"/>
      <c r="V68" s="39"/>
      <c r="W68" s="43"/>
      <c r="X68" s="40"/>
      <c r="Y68" s="54"/>
      <c r="Z68" s="40"/>
      <c r="AA68" s="40"/>
      <c r="AB68" s="54"/>
      <c r="AC68" s="41"/>
      <c r="AE68" s="184"/>
      <c r="AF68" s="200"/>
      <c r="AG68" s="201"/>
      <c r="AH68" s="201"/>
      <c r="AI68" s="201"/>
      <c r="AJ68" s="201"/>
      <c r="AK68" s="202"/>
      <c r="AL68" s="201"/>
      <c r="AM68" s="201"/>
      <c r="AN68" s="201"/>
      <c r="AO68" s="201"/>
      <c r="AP68" s="203"/>
      <c r="AQ68" s="256"/>
    </row>
  </sheetData>
  <mergeCells count="5">
    <mergeCell ref="A1:I1"/>
    <mergeCell ref="V1:AD1"/>
    <mergeCell ref="K1:U1"/>
    <mergeCell ref="AF1:AP1"/>
    <mergeCell ref="X34:AD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W2:W1048576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P58"/>
  <sheetViews>
    <sheetView zoomScale="90" zoomScaleNormal="90" workbookViewId="0">
      <pane ySplit="2" topLeftCell="A12" activePane="bottomLeft" state="frozen"/>
      <selection pane="bottomLeft" activeCell="P26" sqref="P26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3.21875" style="200" bestFit="1" customWidth="1"/>
    <col min="12" max="15" width="3.21875" style="201" bestFit="1" customWidth="1"/>
    <col min="16" max="16" width="3.21875" style="202" bestFit="1" customWidth="1"/>
    <col min="17" max="20" width="3.21875" style="201" bestFit="1" customWidth="1"/>
    <col min="21" max="21" width="3.21875" style="203" bestFit="1" customWidth="1"/>
    <col min="22" max="22" width="5.5546875" style="39" bestFit="1" customWidth="1"/>
    <col min="23" max="23" width="4.88671875" style="43" customWidth="1"/>
    <col min="24" max="24" width="8.33203125" style="40" customWidth="1"/>
    <col min="25" max="25" width="11.33203125" style="54" customWidth="1"/>
    <col min="26" max="26" width="9.5546875" style="40" customWidth="1"/>
    <col min="27" max="27" width="8.88671875" style="40" customWidth="1"/>
    <col min="28" max="28" width="11.5546875" style="54" bestFit="1" customWidth="1"/>
    <col min="29" max="29" width="8.6640625" style="41" customWidth="1"/>
    <col min="30" max="30" width="6.6640625" style="42" customWidth="1"/>
    <col min="31" max="31" width="4.5546875" style="183" customWidth="1"/>
    <col min="32" max="32" width="3.21875" style="200" bestFit="1" customWidth="1"/>
    <col min="33" max="36" width="3.21875" style="201" bestFit="1" customWidth="1"/>
    <col min="37" max="37" width="3.21875" style="202" bestFit="1" customWidth="1"/>
    <col min="38" max="41" width="3.21875" style="201" bestFit="1" customWidth="1"/>
    <col min="42" max="42" width="3.21875" style="203" bestFit="1" customWidth="1"/>
    <col min="43" max="16384" width="8.88671875" style="39"/>
  </cols>
  <sheetData>
    <row r="1" spans="1:42" ht="30" thickBot="1" x14ac:dyDescent="0.7">
      <c r="A1" s="274" t="s">
        <v>91</v>
      </c>
      <c r="B1" s="275"/>
      <c r="C1" s="275"/>
      <c r="D1" s="275"/>
      <c r="E1" s="275"/>
      <c r="F1" s="275"/>
      <c r="G1" s="275"/>
      <c r="H1" s="275"/>
      <c r="I1" s="276"/>
      <c r="J1" s="220"/>
      <c r="K1" s="277" t="s">
        <v>176</v>
      </c>
      <c r="L1" s="278"/>
      <c r="M1" s="278"/>
      <c r="N1" s="278"/>
      <c r="O1" s="278"/>
      <c r="P1" s="278"/>
      <c r="Q1" s="278"/>
      <c r="R1" s="278"/>
      <c r="S1" s="278"/>
      <c r="T1" s="278"/>
      <c r="U1" s="279"/>
      <c r="V1" s="274" t="s">
        <v>92</v>
      </c>
      <c r="W1" s="275"/>
      <c r="X1" s="275"/>
      <c r="Y1" s="275"/>
      <c r="Z1" s="275"/>
      <c r="AA1" s="275"/>
      <c r="AB1" s="275"/>
      <c r="AC1" s="275"/>
      <c r="AD1" s="276"/>
      <c r="AE1" s="220"/>
      <c r="AF1" s="277" t="s">
        <v>176</v>
      </c>
      <c r="AG1" s="278"/>
      <c r="AH1" s="278"/>
      <c r="AI1" s="278"/>
      <c r="AJ1" s="278"/>
      <c r="AK1" s="278"/>
      <c r="AL1" s="278"/>
      <c r="AM1" s="278"/>
      <c r="AN1" s="278"/>
      <c r="AO1" s="278"/>
      <c r="AP1" s="279"/>
    </row>
    <row r="2" spans="1:42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6" t="s">
        <v>169</v>
      </c>
      <c r="L2" s="187" t="s">
        <v>170</v>
      </c>
      <c r="M2" s="187" t="s">
        <v>171</v>
      </c>
      <c r="N2" s="187" t="s">
        <v>172</v>
      </c>
      <c r="O2" s="187" t="s">
        <v>173</v>
      </c>
      <c r="P2" s="185" t="s">
        <v>174</v>
      </c>
      <c r="Q2" s="187" t="s">
        <v>169</v>
      </c>
      <c r="R2" s="187" t="s">
        <v>170</v>
      </c>
      <c r="S2" s="187" t="s">
        <v>171</v>
      </c>
      <c r="T2" s="187" t="s">
        <v>172</v>
      </c>
      <c r="U2" s="188" t="s">
        <v>173</v>
      </c>
      <c r="V2" s="61" t="s">
        <v>106</v>
      </c>
      <c r="W2" s="62" t="s">
        <v>96</v>
      </c>
      <c r="X2" s="63" t="s">
        <v>97</v>
      </c>
      <c r="Y2" s="64" t="s">
        <v>101</v>
      </c>
      <c r="Z2" s="63" t="s">
        <v>105</v>
      </c>
      <c r="AA2" s="63" t="s">
        <v>103</v>
      </c>
      <c r="AB2" s="64" t="s">
        <v>104</v>
      </c>
      <c r="AC2" s="65" t="s">
        <v>102</v>
      </c>
      <c r="AD2" s="66" t="s">
        <v>100</v>
      </c>
      <c r="AF2" s="186" t="s">
        <v>169</v>
      </c>
      <c r="AG2" s="187" t="s">
        <v>170</v>
      </c>
      <c r="AH2" s="187" t="s">
        <v>171</v>
      </c>
      <c r="AI2" s="187" t="s">
        <v>172</v>
      </c>
      <c r="AJ2" s="187" t="s">
        <v>173</v>
      </c>
      <c r="AK2" s="185" t="s">
        <v>174</v>
      </c>
      <c r="AL2" s="187" t="s">
        <v>169</v>
      </c>
      <c r="AM2" s="187" t="s">
        <v>170</v>
      </c>
      <c r="AN2" s="187" t="s">
        <v>171</v>
      </c>
      <c r="AO2" s="187" t="s">
        <v>172</v>
      </c>
      <c r="AP2" s="188" t="s">
        <v>173</v>
      </c>
    </row>
    <row r="3" spans="1:42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V3" s="176">
        <f>ROW()-2</f>
        <v>1</v>
      </c>
      <c r="W3" s="68" t="s">
        <v>99</v>
      </c>
      <c r="X3" s="74">
        <v>144.46299999999999</v>
      </c>
      <c r="Y3" s="70">
        <v>42950</v>
      </c>
      <c r="Z3" s="74"/>
      <c r="AA3" s="74">
        <v>144.89099999999999</v>
      </c>
      <c r="AB3" s="70">
        <v>42951</v>
      </c>
      <c r="AC3" s="74">
        <f>IF(W3="卖",X3-AA3,AA3-X3)</f>
        <v>-0.42799999999999727</v>
      </c>
      <c r="AD3" s="72" t="str">
        <f>IF(AC3&gt;=0,"盈","亏")</f>
        <v>亏</v>
      </c>
    </row>
    <row r="4" spans="1:42" x14ac:dyDescent="0.4">
      <c r="A4" s="176">
        <f t="shared" ref="A4:A32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V4" s="176">
        <f t="shared" ref="V4:V32" si="3">ROW()-2</f>
        <v>2</v>
      </c>
      <c r="W4" s="51" t="s">
        <v>99</v>
      </c>
      <c r="X4" s="52">
        <v>144.59</v>
      </c>
      <c r="Y4" s="75">
        <v>42950</v>
      </c>
      <c r="Z4" s="52"/>
      <c r="AA4" s="52">
        <v>144.94</v>
      </c>
      <c r="AB4" s="75">
        <v>42951</v>
      </c>
      <c r="AC4" s="52">
        <f t="shared" ref="AC4:AC11" si="4">IF(W4="卖",X4-AA4,AA4-X4)</f>
        <v>-0.34999999999999432</v>
      </c>
      <c r="AD4" s="72" t="str">
        <f t="shared" ref="AD4:AD11" si="5">IF(AC4&gt;=0,"盈","亏")</f>
        <v>亏</v>
      </c>
    </row>
    <row r="5" spans="1:42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V5" s="176">
        <f t="shared" si="3"/>
        <v>3</v>
      </c>
      <c r="W5" s="55"/>
      <c r="X5" s="56"/>
      <c r="Y5" s="57"/>
      <c r="Z5" s="56"/>
      <c r="AA5" s="56"/>
      <c r="AB5" s="57"/>
      <c r="AC5" s="56"/>
      <c r="AD5" s="60"/>
    </row>
    <row r="6" spans="1:42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V6" s="176">
        <f t="shared" si="3"/>
        <v>4</v>
      </c>
      <c r="W6" s="55"/>
      <c r="X6" s="56"/>
      <c r="Y6" s="57"/>
      <c r="Z6" s="56"/>
      <c r="AA6" s="56"/>
      <c r="AB6" s="57"/>
      <c r="AC6" s="56"/>
      <c r="AD6" s="60"/>
    </row>
    <row r="7" spans="1:42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V7" s="176">
        <f t="shared" si="3"/>
        <v>5</v>
      </c>
      <c r="W7" s="44" t="s">
        <v>99</v>
      </c>
      <c r="X7" s="45">
        <v>144.04</v>
      </c>
      <c r="Y7" s="94">
        <v>42957</v>
      </c>
      <c r="Z7" s="45"/>
      <c r="AA7" s="45">
        <v>143.267</v>
      </c>
      <c r="AB7" s="94">
        <v>42957</v>
      </c>
      <c r="AC7" s="45">
        <f t="shared" ref="AC7:AC8" si="6">IF(W7="卖",X7-AA7,AA7-X7)</f>
        <v>0.77299999999999613</v>
      </c>
      <c r="AD7" s="95" t="str">
        <f t="shared" ref="AD7:AD8" si="7">IF(AC7&gt;=0,"盈","亏")</f>
        <v>盈</v>
      </c>
    </row>
    <row r="8" spans="1:42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V8" s="176">
        <f t="shared" si="3"/>
        <v>6</v>
      </c>
      <c r="W8" s="44" t="s">
        <v>99</v>
      </c>
      <c r="X8" s="45">
        <v>142.983</v>
      </c>
      <c r="Y8" s="94">
        <v>42957</v>
      </c>
      <c r="Z8" s="45"/>
      <c r="AA8" s="45">
        <v>141.684</v>
      </c>
      <c r="AB8" s="94">
        <v>42958</v>
      </c>
      <c r="AC8" s="45">
        <f t="shared" si="6"/>
        <v>1.2990000000000066</v>
      </c>
      <c r="AD8" s="95" t="str">
        <f t="shared" si="7"/>
        <v>盈</v>
      </c>
    </row>
    <row r="9" spans="1:42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V9" s="176">
        <f t="shared" si="3"/>
        <v>7</v>
      </c>
      <c r="W9" s="55"/>
      <c r="X9" s="56"/>
      <c r="Y9" s="57"/>
      <c r="Z9" s="56"/>
      <c r="AA9" s="56"/>
      <c r="AB9" s="57"/>
      <c r="AC9" s="56">
        <f t="shared" si="4"/>
        <v>0</v>
      </c>
      <c r="AD9" s="60" t="str">
        <f t="shared" si="5"/>
        <v>盈</v>
      </c>
    </row>
    <row r="10" spans="1:42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V10" s="176">
        <f t="shared" si="3"/>
        <v>8</v>
      </c>
      <c r="W10" s="55"/>
      <c r="X10" s="56"/>
      <c r="Y10" s="57"/>
      <c r="Z10" s="56"/>
      <c r="AA10" s="56"/>
      <c r="AB10" s="57"/>
      <c r="AC10" s="56">
        <f t="shared" si="4"/>
        <v>0</v>
      </c>
      <c r="AD10" s="60" t="str">
        <f t="shared" si="5"/>
        <v>盈</v>
      </c>
    </row>
    <row r="11" spans="1:42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V11" s="176">
        <f t="shared" si="3"/>
        <v>9</v>
      </c>
      <c r="W11" s="96" t="s">
        <v>98</v>
      </c>
      <c r="X11" s="97">
        <v>143.286</v>
      </c>
      <c r="Y11" s="94">
        <v>42989</v>
      </c>
      <c r="Z11" s="45"/>
      <c r="AA11" s="45">
        <v>144.9</v>
      </c>
      <c r="AB11" s="94">
        <v>42990</v>
      </c>
      <c r="AC11" s="45">
        <f t="shared" si="4"/>
        <v>1.6140000000000043</v>
      </c>
      <c r="AD11" s="95" t="str">
        <f t="shared" si="5"/>
        <v>盈</v>
      </c>
    </row>
    <row r="12" spans="1:42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V12" s="176">
        <f t="shared" si="3"/>
        <v>10</v>
      </c>
      <c r="W12" s="44" t="s">
        <v>98</v>
      </c>
      <c r="X12" s="45">
        <v>144.19999999999999</v>
      </c>
      <c r="Y12" s="94">
        <v>42990</v>
      </c>
      <c r="Z12" s="45"/>
      <c r="AA12" s="45">
        <v>144.69300000000001</v>
      </c>
      <c r="AB12" s="94">
        <v>42990</v>
      </c>
      <c r="AC12" s="45">
        <f t="shared" ref="AC12:AC13" si="8">IF(W12="卖",X12-AA12,AA12-X12)</f>
        <v>0.49300000000002342</v>
      </c>
      <c r="AD12" s="95" t="str">
        <f t="shared" ref="AD12:AD13" si="9">IF(AC12&gt;=0,"盈","亏")</f>
        <v>盈</v>
      </c>
    </row>
    <row r="13" spans="1:42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V13" s="176">
        <f t="shared" si="3"/>
        <v>11</v>
      </c>
      <c r="W13" s="44" t="s">
        <v>98</v>
      </c>
      <c r="X13" s="45">
        <v>144.929</v>
      </c>
      <c r="Y13" s="94">
        <v>42990</v>
      </c>
      <c r="Z13" s="45"/>
      <c r="AA13" s="45">
        <v>145.387</v>
      </c>
      <c r="AB13" s="94">
        <v>42990</v>
      </c>
      <c r="AC13" s="45">
        <f t="shared" si="8"/>
        <v>0.45799999999999841</v>
      </c>
      <c r="AD13" s="95" t="str">
        <f t="shared" si="9"/>
        <v>盈</v>
      </c>
    </row>
    <row r="14" spans="1:42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V14" s="176">
        <f t="shared" si="3"/>
        <v>12</v>
      </c>
      <c r="W14" s="44" t="s">
        <v>98</v>
      </c>
      <c r="X14" s="45">
        <v>146.12700000000001</v>
      </c>
      <c r="Y14" s="94">
        <v>42990</v>
      </c>
      <c r="Z14" s="45"/>
      <c r="AA14" s="45">
        <v>146.31899999999999</v>
      </c>
      <c r="AB14" s="94">
        <v>42991</v>
      </c>
      <c r="AC14" s="45">
        <f t="shared" ref="AC14:AC15" si="12">IF(W14="卖",X14-AA14,AA14-X14)</f>
        <v>0.19199999999997885</v>
      </c>
      <c r="AD14" s="95" t="str">
        <f t="shared" ref="AD14:AD15" si="13">IF(AC14&gt;=0,"盈","亏")</f>
        <v>盈</v>
      </c>
    </row>
    <row r="15" spans="1:42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V15" s="176">
        <f t="shared" si="3"/>
        <v>13</v>
      </c>
      <c r="W15" s="96" t="s">
        <v>98</v>
      </c>
      <c r="X15" s="97">
        <v>148.33699999999999</v>
      </c>
      <c r="Y15" s="94">
        <v>42993</v>
      </c>
      <c r="Z15" s="45"/>
      <c r="AA15" s="45">
        <v>151.161</v>
      </c>
      <c r="AB15" s="94">
        <v>42993</v>
      </c>
      <c r="AC15" s="45">
        <f t="shared" si="12"/>
        <v>2.8240000000000123</v>
      </c>
      <c r="AD15" s="95" t="str">
        <f t="shared" si="13"/>
        <v>盈</v>
      </c>
    </row>
    <row r="16" spans="1:42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204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177">
        <f t="shared" si="3"/>
        <v>14</v>
      </c>
      <c r="W16" s="93"/>
      <c r="X16" s="107"/>
      <c r="Y16" s="105"/>
      <c r="Z16" s="107">
        <v>2</v>
      </c>
      <c r="AA16" s="107"/>
      <c r="AB16" s="105"/>
      <c r="AC16" s="107">
        <f t="shared" ref="AC16" si="16">IF(W16="卖",X16-AA16,AA16-X16)</f>
        <v>0</v>
      </c>
      <c r="AD16" s="109" t="str">
        <f t="shared" ref="AD16" si="17">IF(AC16&gt;=0,"盈","亏")</f>
        <v>盈</v>
      </c>
      <c r="AE16" s="110"/>
      <c r="AF16" s="204"/>
      <c r="AG16" s="205"/>
      <c r="AH16" s="205"/>
      <c r="AI16" s="205"/>
      <c r="AJ16" s="205"/>
      <c r="AK16" s="205"/>
      <c r="AL16" s="205"/>
      <c r="AM16" s="205"/>
      <c r="AN16" s="205"/>
      <c r="AO16" s="205"/>
      <c r="AP16" s="206"/>
    </row>
    <row r="17" spans="1:42" x14ac:dyDescent="0.4">
      <c r="A17" s="176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V17" s="176">
        <f t="shared" si="3"/>
        <v>15</v>
      </c>
      <c r="W17" s="111" t="s">
        <v>99</v>
      </c>
      <c r="X17" s="116">
        <v>149.57300000000001</v>
      </c>
      <c r="Y17" s="113">
        <v>43011</v>
      </c>
      <c r="Z17" s="116"/>
      <c r="AA17" s="116">
        <v>149.46</v>
      </c>
      <c r="AB17" s="113">
        <v>43012</v>
      </c>
      <c r="AC17" s="116">
        <f>IF(W17="卖",X17-AA17,AA17-X17)*AE17</f>
        <v>0.22599999999999909</v>
      </c>
      <c r="AD17" s="117" t="str">
        <f t="shared" ref="AD17:AD19" si="19">IF(AC17&gt;=0,"盈","亏")</f>
        <v>盈</v>
      </c>
      <c r="AE17" s="183" t="s">
        <v>108</v>
      </c>
    </row>
    <row r="18" spans="1:42" x14ac:dyDescent="0.4">
      <c r="A18" s="176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V18" s="176">
        <f t="shared" si="3"/>
        <v>16</v>
      </c>
      <c r="W18" s="111" t="s">
        <v>99</v>
      </c>
      <c r="X18" s="116">
        <v>149.77500000000001</v>
      </c>
      <c r="Y18" s="113">
        <v>43011</v>
      </c>
      <c r="Z18" s="116"/>
      <c r="AA18" s="116">
        <v>149.6</v>
      </c>
      <c r="AB18" s="113">
        <v>43011</v>
      </c>
      <c r="AC18" s="116">
        <f t="shared" ref="AC18:AC20" si="22">IF(W18="卖",X18-AA18,AA18-X18)*AE18</f>
        <v>0.35000000000002274</v>
      </c>
      <c r="AD18" s="117" t="str">
        <f t="shared" si="19"/>
        <v>盈</v>
      </c>
      <c r="AE18" s="183" t="s">
        <v>108</v>
      </c>
    </row>
    <row r="19" spans="1:42" x14ac:dyDescent="0.4">
      <c r="A19" s="176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V19" s="176">
        <f t="shared" si="3"/>
        <v>17</v>
      </c>
      <c r="W19" s="111" t="s">
        <v>99</v>
      </c>
      <c r="X19" s="116">
        <v>149.59399999999999</v>
      </c>
      <c r="Y19" s="113">
        <v>43011</v>
      </c>
      <c r="Z19" s="116"/>
      <c r="AA19" s="116">
        <v>149.08600000000001</v>
      </c>
      <c r="AB19" s="113">
        <v>43012</v>
      </c>
      <c r="AC19" s="116">
        <f t="shared" si="22"/>
        <v>1.0159999999999627</v>
      </c>
      <c r="AD19" s="117" t="str">
        <f t="shared" si="19"/>
        <v>盈</v>
      </c>
      <c r="AE19" s="183" t="s">
        <v>108</v>
      </c>
    </row>
    <row r="20" spans="1:42" x14ac:dyDescent="0.4">
      <c r="A20" s="176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V20" s="176">
        <f t="shared" si="3"/>
        <v>18</v>
      </c>
      <c r="W20" s="111" t="s">
        <v>99</v>
      </c>
      <c r="X20" s="116">
        <v>149.024</v>
      </c>
      <c r="Y20" s="113">
        <v>43012</v>
      </c>
      <c r="Z20" s="116"/>
      <c r="AA20" s="116">
        <v>148.714</v>
      </c>
      <c r="AB20" s="113">
        <v>43013</v>
      </c>
      <c r="AC20" s="116">
        <f t="shared" si="22"/>
        <v>0.62000000000000455</v>
      </c>
      <c r="AD20" s="117" t="str">
        <f t="shared" ref="AD20:AD21" si="23">IF(AC20&gt;=0,"盈","亏")</f>
        <v>盈</v>
      </c>
      <c r="AE20" s="183" t="s">
        <v>108</v>
      </c>
    </row>
    <row r="21" spans="1:42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4" si="24">IF(H21&gt;=0,"盈","亏")</f>
        <v>盈</v>
      </c>
      <c r="J21" s="183" t="s">
        <v>107</v>
      </c>
      <c r="V21" s="176">
        <f t="shared" si="3"/>
        <v>19</v>
      </c>
      <c r="W21" s="96" t="s">
        <v>99</v>
      </c>
      <c r="X21" s="178">
        <v>147.08500000000001</v>
      </c>
      <c r="Y21" s="179">
        <v>43014</v>
      </c>
      <c r="Z21" s="178">
        <v>143.5</v>
      </c>
      <c r="AA21" s="178">
        <v>149.566</v>
      </c>
      <c r="AB21" s="179">
        <v>43028</v>
      </c>
      <c r="AC21" s="181">
        <f>IF(W21="卖",X21-AA21,AA21-X21)*AE21</f>
        <v>-4.9619999999999891</v>
      </c>
      <c r="AD21" s="180" t="str">
        <f t="shared" si="23"/>
        <v>亏</v>
      </c>
      <c r="AE21" s="183" t="s">
        <v>108</v>
      </c>
    </row>
    <row r="22" spans="1:42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7" si="25">IF(B22="卖",C22-F22,F22-C22)*J22</f>
        <v>0</v>
      </c>
      <c r="I22" s="60" t="str">
        <f t="shared" si="24"/>
        <v>盈</v>
      </c>
      <c r="J22" s="183" t="s">
        <v>107</v>
      </c>
      <c r="V22" s="176">
        <f t="shared" si="3"/>
        <v>20</v>
      </c>
      <c r="W22" s="55"/>
      <c r="X22" s="56"/>
      <c r="Y22" s="57"/>
      <c r="Z22" s="56"/>
      <c r="AA22" s="56"/>
      <c r="AB22" s="57"/>
      <c r="AC22" s="56">
        <f t="shared" ref="AC22:AC27" si="26">IF(W22="卖",X22-AA22,AA22-X22)*AE22</f>
        <v>0</v>
      </c>
      <c r="AD22" s="60" t="str">
        <f t="shared" ref="AD22:AD24" si="27">IF(AC22&gt;=0,"盈","亏")</f>
        <v>盈</v>
      </c>
      <c r="AE22" s="183" t="s">
        <v>107</v>
      </c>
    </row>
    <row r="23" spans="1:42" x14ac:dyDescent="0.4">
      <c r="A23" s="243">
        <f t="shared" si="0"/>
        <v>21</v>
      </c>
      <c r="B23" s="244"/>
      <c r="C23" s="241"/>
      <c r="D23" s="240"/>
      <c r="E23" s="245"/>
      <c r="F23" s="241"/>
      <c r="G23" s="240"/>
      <c r="H23" s="241">
        <f t="shared" si="25"/>
        <v>0</v>
      </c>
      <c r="I23" s="242" t="str">
        <f t="shared" si="24"/>
        <v>盈</v>
      </c>
      <c r="J23" s="248" t="s">
        <v>107</v>
      </c>
      <c r="K23" s="249"/>
      <c r="L23" s="250"/>
      <c r="M23" s="250"/>
      <c r="N23" s="250"/>
      <c r="O23" s="250"/>
      <c r="P23" s="250"/>
      <c r="Q23" s="250"/>
      <c r="R23" s="250"/>
      <c r="S23" s="250"/>
      <c r="T23" s="250"/>
      <c r="U23" s="251"/>
      <c r="V23" s="243">
        <f t="shared" si="3"/>
        <v>21</v>
      </c>
      <c r="W23" s="244"/>
      <c r="X23" s="245"/>
      <c r="Y23" s="240"/>
      <c r="Z23" s="245"/>
      <c r="AA23" s="245"/>
      <c r="AB23" s="240"/>
      <c r="AC23" s="245">
        <f t="shared" si="26"/>
        <v>0</v>
      </c>
      <c r="AD23" s="242" t="str">
        <f t="shared" si="27"/>
        <v>盈</v>
      </c>
      <c r="AE23" s="248" t="s">
        <v>107</v>
      </c>
      <c r="AF23" s="249"/>
      <c r="AG23" s="250"/>
      <c r="AH23" s="250"/>
      <c r="AI23" s="250"/>
      <c r="AJ23" s="250"/>
      <c r="AK23" s="250"/>
      <c r="AL23" s="250"/>
      <c r="AM23" s="250"/>
      <c r="AN23" s="250"/>
      <c r="AO23" s="250"/>
      <c r="AP23" s="251"/>
    </row>
    <row r="24" spans="1:42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si="24"/>
        <v>盈</v>
      </c>
      <c r="J24" s="183" t="s">
        <v>107</v>
      </c>
      <c r="V24" s="176">
        <f t="shared" si="3"/>
        <v>22</v>
      </c>
      <c r="W24" s="55"/>
      <c r="X24" s="56"/>
      <c r="Y24" s="57"/>
      <c r="Z24" s="56"/>
      <c r="AA24" s="56"/>
      <c r="AB24" s="57"/>
      <c r="AC24" s="56">
        <f t="shared" si="26"/>
        <v>0</v>
      </c>
      <c r="AD24" s="60" t="str">
        <f t="shared" si="27"/>
        <v>盈</v>
      </c>
      <c r="AE24" s="183" t="s">
        <v>107</v>
      </c>
    </row>
    <row r="25" spans="1:42" x14ac:dyDescent="0.4">
      <c r="A25" s="176">
        <f t="shared" si="0"/>
        <v>23</v>
      </c>
      <c r="B25" s="55"/>
      <c r="C25" s="67"/>
      <c r="D25" s="57"/>
      <c r="E25" s="56"/>
      <c r="F25" s="67"/>
      <c r="G25" s="57"/>
      <c r="H25" s="67">
        <f t="shared" si="25"/>
        <v>0</v>
      </c>
      <c r="I25" s="60" t="str">
        <f t="shared" ref="I25:I27" si="28">IF(H25&gt;=0,"盈","亏")</f>
        <v>盈</v>
      </c>
      <c r="J25" s="183" t="s">
        <v>107</v>
      </c>
      <c r="V25" s="176">
        <f t="shared" si="3"/>
        <v>23</v>
      </c>
      <c r="W25" s="55"/>
      <c r="X25" s="56"/>
      <c r="Y25" s="57"/>
      <c r="Z25" s="56"/>
      <c r="AA25" s="56"/>
      <c r="AB25" s="57"/>
      <c r="AC25" s="56">
        <f t="shared" si="26"/>
        <v>0</v>
      </c>
      <c r="AD25" s="60" t="str">
        <f t="shared" ref="AD25:AD27" si="29">IF(AC25&gt;=0,"盈","亏")</f>
        <v>盈</v>
      </c>
      <c r="AE25" s="183" t="s">
        <v>107</v>
      </c>
    </row>
    <row r="26" spans="1:42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8"/>
        <v>盈</v>
      </c>
      <c r="J26" s="183" t="s">
        <v>107</v>
      </c>
      <c r="V26" s="176">
        <f t="shared" si="3"/>
        <v>24</v>
      </c>
      <c r="W26" s="55"/>
      <c r="X26" s="56"/>
      <c r="Y26" s="57"/>
      <c r="Z26" s="56"/>
      <c r="AA26" s="56"/>
      <c r="AB26" s="57"/>
      <c r="AC26" s="56">
        <f t="shared" si="26"/>
        <v>0</v>
      </c>
      <c r="AD26" s="60" t="str">
        <f t="shared" si="29"/>
        <v>盈</v>
      </c>
      <c r="AE26" s="183" t="s">
        <v>107</v>
      </c>
    </row>
    <row r="27" spans="1:42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si="25"/>
        <v>0</v>
      </c>
      <c r="I27" s="60" t="str">
        <f t="shared" si="28"/>
        <v>盈</v>
      </c>
      <c r="J27" s="183" t="s">
        <v>107</v>
      </c>
      <c r="V27" s="176">
        <f t="shared" si="3"/>
        <v>25</v>
      </c>
      <c r="W27" s="55"/>
      <c r="X27" s="56"/>
      <c r="Y27" s="57"/>
      <c r="Z27" s="56"/>
      <c r="AA27" s="56"/>
      <c r="AB27" s="57"/>
      <c r="AC27" s="56">
        <f t="shared" si="26"/>
        <v>0</v>
      </c>
      <c r="AD27" s="60" t="str">
        <f t="shared" si="29"/>
        <v>盈</v>
      </c>
      <c r="AE27" s="183" t="s">
        <v>107</v>
      </c>
    </row>
    <row r="28" spans="1:42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ref="H28:H32" si="30">IF(B28="卖",C28-F28,F28-C28)*J28</f>
        <v>0</v>
      </c>
      <c r="I28" s="60" t="str">
        <f t="shared" ref="I28:I32" si="31">IF(H28&gt;=0,"盈","亏")</f>
        <v>盈</v>
      </c>
      <c r="J28" s="183" t="s">
        <v>107</v>
      </c>
      <c r="V28" s="176">
        <f t="shared" si="3"/>
        <v>26</v>
      </c>
      <c r="W28" s="55"/>
      <c r="X28" s="56"/>
      <c r="Y28" s="57"/>
      <c r="Z28" s="56"/>
      <c r="AA28" s="56"/>
      <c r="AB28" s="57"/>
      <c r="AC28" s="56">
        <f t="shared" ref="AC28:AC32" si="32">IF(W28="卖",X28-AA28,AA28-X28)*AE28</f>
        <v>0</v>
      </c>
      <c r="AD28" s="60" t="str">
        <f t="shared" ref="AD28:AD32" si="33">IF(AC28&gt;=0,"盈","亏")</f>
        <v>盈</v>
      </c>
      <c r="AE28" s="183" t="s">
        <v>107</v>
      </c>
    </row>
    <row r="29" spans="1:42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0"/>
        <v>0</v>
      </c>
      <c r="I29" s="60" t="str">
        <f t="shared" si="31"/>
        <v>盈</v>
      </c>
      <c r="J29" s="183" t="s">
        <v>107</v>
      </c>
      <c r="V29" s="176">
        <f t="shared" si="3"/>
        <v>27</v>
      </c>
      <c r="W29" s="55"/>
      <c r="X29" s="56"/>
      <c r="Y29" s="57"/>
      <c r="Z29" s="56"/>
      <c r="AA29" s="56"/>
      <c r="AB29" s="57"/>
      <c r="AC29" s="56">
        <f t="shared" si="32"/>
        <v>0</v>
      </c>
      <c r="AD29" s="60" t="str">
        <f t="shared" si="33"/>
        <v>盈</v>
      </c>
      <c r="AE29" s="183" t="s">
        <v>107</v>
      </c>
    </row>
    <row r="30" spans="1:42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V30" s="176">
        <f t="shared" si="3"/>
        <v>28</v>
      </c>
      <c r="W30" s="55"/>
      <c r="X30" s="56"/>
      <c r="Y30" s="57"/>
      <c r="Z30" s="56"/>
      <c r="AA30" s="56"/>
      <c r="AB30" s="57"/>
      <c r="AC30" s="56">
        <f t="shared" si="32"/>
        <v>0</v>
      </c>
      <c r="AD30" s="60" t="str">
        <f t="shared" si="33"/>
        <v>盈</v>
      </c>
      <c r="AE30" s="183" t="s">
        <v>107</v>
      </c>
    </row>
    <row r="31" spans="1:42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200"/>
      <c r="L31" s="201"/>
      <c r="M31" s="201"/>
      <c r="N31" s="201"/>
      <c r="O31" s="201"/>
      <c r="P31" s="202"/>
      <c r="Q31" s="201"/>
      <c r="R31" s="201"/>
      <c r="S31" s="201"/>
      <c r="T31" s="201"/>
      <c r="U31" s="203"/>
      <c r="V31" s="176">
        <f t="shared" si="3"/>
        <v>29</v>
      </c>
      <c r="W31" s="55"/>
      <c r="X31" s="56"/>
      <c r="Y31" s="57"/>
      <c r="Z31" s="56"/>
      <c r="AA31" s="56"/>
      <c r="AB31" s="57"/>
      <c r="AC31" s="56">
        <f t="shared" si="32"/>
        <v>0</v>
      </c>
      <c r="AD31" s="60" t="str">
        <f t="shared" si="33"/>
        <v>盈</v>
      </c>
      <c r="AE31" s="183" t="s">
        <v>107</v>
      </c>
      <c r="AF31" s="200"/>
      <c r="AG31" s="201"/>
      <c r="AH31" s="201"/>
      <c r="AI31" s="201"/>
      <c r="AJ31" s="201"/>
      <c r="AK31" s="202"/>
      <c r="AL31" s="201"/>
      <c r="AM31" s="201"/>
      <c r="AN31" s="201"/>
      <c r="AO31" s="201"/>
      <c r="AP31" s="203"/>
    </row>
    <row r="32" spans="1:42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si="30"/>
        <v>0</v>
      </c>
      <c r="I32" s="60" t="str">
        <f t="shared" si="31"/>
        <v>盈</v>
      </c>
      <c r="J32" s="183" t="s">
        <v>107</v>
      </c>
      <c r="K32" s="200"/>
      <c r="L32" s="201"/>
      <c r="M32" s="201"/>
      <c r="N32" s="201"/>
      <c r="O32" s="201"/>
      <c r="P32" s="202"/>
      <c r="Q32" s="201"/>
      <c r="R32" s="201"/>
      <c r="S32" s="201"/>
      <c r="T32" s="201"/>
      <c r="U32" s="203"/>
      <c r="V32" s="176">
        <f t="shared" si="3"/>
        <v>30</v>
      </c>
      <c r="W32" s="55"/>
      <c r="X32" s="56"/>
      <c r="Y32" s="57"/>
      <c r="Z32" s="56"/>
      <c r="AA32" s="56"/>
      <c r="AB32" s="57"/>
      <c r="AC32" s="56">
        <f t="shared" si="32"/>
        <v>0</v>
      </c>
      <c r="AD32" s="60" t="str">
        <f t="shared" si="33"/>
        <v>盈</v>
      </c>
      <c r="AE32" s="183" t="s">
        <v>107</v>
      </c>
      <c r="AF32" s="200"/>
      <c r="AG32" s="201"/>
      <c r="AH32" s="201"/>
      <c r="AI32" s="201"/>
      <c r="AJ32" s="201"/>
      <c r="AK32" s="202"/>
      <c r="AL32" s="201"/>
      <c r="AM32" s="201"/>
      <c r="AN32" s="201"/>
      <c r="AO32" s="201"/>
      <c r="AP32" s="203"/>
    </row>
    <row r="33" spans="1:42" s="42" customFormat="1" x14ac:dyDescent="0.4">
      <c r="A33" s="39"/>
      <c r="B33" s="43"/>
      <c r="C33" s="40"/>
      <c r="D33" s="54"/>
      <c r="E33" s="40"/>
      <c r="F33" s="40"/>
      <c r="G33" s="54"/>
      <c r="H33" s="41"/>
      <c r="J33" s="184"/>
      <c r="K33" s="200"/>
      <c r="L33" s="201"/>
      <c r="M33" s="201"/>
      <c r="N33" s="201"/>
      <c r="O33" s="201"/>
      <c r="P33" s="202"/>
      <c r="Q33" s="201"/>
      <c r="R33" s="201"/>
      <c r="S33" s="201"/>
      <c r="T33" s="201"/>
      <c r="U33" s="203"/>
      <c r="V33" s="39"/>
      <c r="W33" s="43"/>
      <c r="X33" s="40"/>
      <c r="Y33" s="54"/>
      <c r="Z33" s="40"/>
      <c r="AA33" s="40"/>
      <c r="AB33" s="54"/>
      <c r="AC33" s="41"/>
      <c r="AE33" s="184"/>
      <c r="AF33" s="200"/>
      <c r="AG33" s="201"/>
      <c r="AH33" s="201"/>
      <c r="AI33" s="201"/>
      <c r="AJ33" s="201"/>
      <c r="AK33" s="202"/>
      <c r="AL33" s="201"/>
      <c r="AM33" s="201"/>
      <c r="AN33" s="201"/>
      <c r="AO33" s="201"/>
      <c r="AP33" s="203"/>
    </row>
    <row r="34" spans="1:42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200"/>
      <c r="L34" s="201"/>
      <c r="M34" s="201"/>
      <c r="N34" s="201"/>
      <c r="O34" s="201"/>
      <c r="P34" s="202"/>
      <c r="Q34" s="201"/>
      <c r="R34" s="201"/>
      <c r="S34" s="201"/>
      <c r="T34" s="201"/>
      <c r="U34" s="203"/>
      <c r="V34" s="39"/>
      <c r="W34" s="43"/>
      <c r="X34" s="40"/>
      <c r="Y34" s="54"/>
      <c r="Z34" s="40"/>
      <c r="AA34" s="40"/>
      <c r="AB34" s="54"/>
      <c r="AC34" s="41"/>
      <c r="AE34" s="184"/>
      <c r="AF34" s="200"/>
      <c r="AG34" s="201"/>
      <c r="AH34" s="201"/>
      <c r="AI34" s="201"/>
      <c r="AJ34" s="201"/>
      <c r="AK34" s="202"/>
      <c r="AL34" s="201"/>
      <c r="AM34" s="201"/>
      <c r="AN34" s="201"/>
      <c r="AO34" s="201"/>
      <c r="AP34" s="203"/>
    </row>
    <row r="35" spans="1:42" s="42" customFormat="1" x14ac:dyDescent="0.4">
      <c r="A35" s="39"/>
      <c r="B35" s="43"/>
      <c r="C35" s="40"/>
      <c r="D35" s="54"/>
      <c r="E35" s="40"/>
      <c r="F35" s="40"/>
      <c r="G35" s="54"/>
      <c r="H35" s="41"/>
      <c r="J35" s="184"/>
      <c r="K35" s="200"/>
      <c r="L35" s="201"/>
      <c r="M35" s="201"/>
      <c r="N35" s="201"/>
      <c r="O35" s="201"/>
      <c r="P35" s="202"/>
      <c r="Q35" s="201"/>
      <c r="R35" s="201"/>
      <c r="S35" s="201"/>
      <c r="T35" s="201"/>
      <c r="U35" s="203"/>
      <c r="V35" s="39"/>
      <c r="W35" s="43"/>
      <c r="X35" s="40"/>
      <c r="Y35" s="54"/>
      <c r="Z35" s="40"/>
      <c r="AA35" s="40"/>
      <c r="AB35" s="54"/>
      <c r="AC35" s="41"/>
      <c r="AE35" s="184"/>
      <c r="AF35" s="200"/>
      <c r="AG35" s="201"/>
      <c r="AH35" s="201"/>
      <c r="AI35" s="201"/>
      <c r="AJ35" s="201"/>
      <c r="AK35" s="202"/>
      <c r="AL35" s="201"/>
      <c r="AM35" s="201"/>
      <c r="AN35" s="201"/>
      <c r="AO35" s="201"/>
      <c r="AP35" s="203"/>
    </row>
    <row r="36" spans="1:42" s="42" customFormat="1" x14ac:dyDescent="0.4">
      <c r="A36" s="39"/>
      <c r="B36" s="43"/>
      <c r="C36" s="40"/>
      <c r="D36" s="54"/>
      <c r="E36" s="40"/>
      <c r="F36" s="40"/>
      <c r="G36" s="54"/>
      <c r="H36" s="41"/>
      <c r="J36" s="184"/>
      <c r="K36" s="200"/>
      <c r="L36" s="201"/>
      <c r="M36" s="201"/>
      <c r="N36" s="201"/>
      <c r="O36" s="201"/>
      <c r="P36" s="202"/>
      <c r="Q36" s="201"/>
      <c r="R36" s="201"/>
      <c r="S36" s="201"/>
      <c r="T36" s="201"/>
      <c r="U36" s="203"/>
      <c r="V36" s="39"/>
      <c r="W36" s="43"/>
      <c r="X36" s="40"/>
      <c r="Y36" s="54"/>
      <c r="Z36" s="40"/>
      <c r="AA36" s="40"/>
      <c r="AB36" s="54"/>
      <c r="AC36" s="41"/>
      <c r="AE36" s="184"/>
      <c r="AF36" s="200"/>
      <c r="AG36" s="201"/>
      <c r="AH36" s="201"/>
      <c r="AI36" s="201"/>
      <c r="AJ36" s="201"/>
      <c r="AK36" s="202"/>
      <c r="AL36" s="201"/>
      <c r="AM36" s="201"/>
      <c r="AN36" s="201"/>
      <c r="AO36" s="201"/>
      <c r="AP36" s="203"/>
    </row>
    <row r="37" spans="1:42" s="42" customFormat="1" x14ac:dyDescent="0.4">
      <c r="A37" s="39"/>
      <c r="B37" s="43"/>
      <c r="C37" s="40"/>
      <c r="D37" s="54"/>
      <c r="E37" s="40"/>
      <c r="F37" s="40"/>
      <c r="G37" s="54"/>
      <c r="H37" s="41"/>
      <c r="J37" s="184"/>
      <c r="K37" s="207"/>
      <c r="L37" s="208"/>
      <c r="M37" s="208"/>
      <c r="N37" s="208"/>
      <c r="O37" s="208"/>
      <c r="P37" s="209"/>
      <c r="Q37" s="208"/>
      <c r="R37" s="208"/>
      <c r="S37" s="208"/>
      <c r="T37" s="208"/>
      <c r="U37" s="210"/>
      <c r="V37" s="39"/>
      <c r="W37" s="43"/>
      <c r="X37" s="40"/>
      <c r="Y37" s="54"/>
      <c r="Z37" s="40"/>
      <c r="AA37" s="40"/>
      <c r="AB37" s="54"/>
      <c r="AC37" s="41"/>
      <c r="AE37" s="184"/>
      <c r="AF37" s="207"/>
      <c r="AG37" s="208"/>
      <c r="AH37" s="208"/>
      <c r="AI37" s="208"/>
      <c r="AJ37" s="208"/>
      <c r="AK37" s="209"/>
      <c r="AL37" s="208"/>
      <c r="AM37" s="208"/>
      <c r="AN37" s="208"/>
      <c r="AO37" s="208"/>
      <c r="AP37" s="210"/>
    </row>
    <row r="38" spans="1:42" s="42" customFormat="1" x14ac:dyDescent="0.4">
      <c r="A38" s="39"/>
      <c r="B38" s="43"/>
      <c r="C38" s="40"/>
      <c r="D38" s="54"/>
      <c r="E38" s="40"/>
      <c r="F38" s="40"/>
      <c r="G38" s="54"/>
      <c r="H38" s="41"/>
      <c r="J38" s="184"/>
      <c r="K38" s="207"/>
      <c r="L38" s="208"/>
      <c r="M38" s="208"/>
      <c r="N38" s="208"/>
      <c r="O38" s="208"/>
      <c r="P38" s="209"/>
      <c r="Q38" s="208"/>
      <c r="R38" s="208"/>
      <c r="S38" s="208"/>
      <c r="T38" s="208"/>
      <c r="U38" s="210"/>
      <c r="V38" s="39"/>
      <c r="W38" s="43"/>
      <c r="X38" s="40"/>
      <c r="Y38" s="54"/>
      <c r="Z38" s="40"/>
      <c r="AA38" s="40"/>
      <c r="AB38" s="54"/>
      <c r="AC38" s="41"/>
      <c r="AE38" s="184"/>
      <c r="AF38" s="207"/>
      <c r="AG38" s="208"/>
      <c r="AH38" s="208"/>
      <c r="AI38" s="208"/>
      <c r="AJ38" s="208"/>
      <c r="AK38" s="209"/>
      <c r="AL38" s="208"/>
      <c r="AM38" s="208"/>
      <c r="AN38" s="208"/>
      <c r="AO38" s="208"/>
      <c r="AP38" s="210"/>
    </row>
    <row r="39" spans="1:42" s="42" customFormat="1" x14ac:dyDescent="0.4">
      <c r="A39" s="39"/>
      <c r="B39" s="43"/>
      <c r="C39" s="40"/>
      <c r="D39" s="54"/>
      <c r="E39" s="40"/>
      <c r="F39" s="40"/>
      <c r="G39" s="54"/>
      <c r="H39" s="41"/>
      <c r="J39" s="184"/>
      <c r="K39" s="207"/>
      <c r="L39" s="208"/>
      <c r="M39" s="208"/>
      <c r="N39" s="208"/>
      <c r="O39" s="208"/>
      <c r="P39" s="209"/>
      <c r="Q39" s="208"/>
      <c r="R39" s="208"/>
      <c r="S39" s="208"/>
      <c r="T39" s="208"/>
      <c r="U39" s="210"/>
      <c r="V39" s="39"/>
      <c r="W39" s="43"/>
      <c r="X39" s="40"/>
      <c r="Y39" s="54"/>
      <c r="Z39" s="40"/>
      <c r="AA39" s="40"/>
      <c r="AB39" s="54"/>
      <c r="AC39" s="41"/>
      <c r="AE39" s="184"/>
      <c r="AF39" s="207"/>
      <c r="AG39" s="208"/>
      <c r="AH39" s="208"/>
      <c r="AI39" s="208"/>
      <c r="AJ39" s="208"/>
      <c r="AK39" s="209"/>
      <c r="AL39" s="208"/>
      <c r="AM39" s="208"/>
      <c r="AN39" s="208"/>
      <c r="AO39" s="208"/>
      <c r="AP39" s="210"/>
    </row>
    <row r="40" spans="1:42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207"/>
      <c r="L40" s="208"/>
      <c r="M40" s="208"/>
      <c r="N40" s="208"/>
      <c r="O40" s="208"/>
      <c r="P40" s="209"/>
      <c r="Q40" s="208"/>
      <c r="R40" s="208"/>
      <c r="S40" s="208"/>
      <c r="T40" s="208"/>
      <c r="U40" s="210"/>
      <c r="V40" s="39"/>
      <c r="W40" s="43"/>
      <c r="X40" s="40"/>
      <c r="Y40" s="54"/>
      <c r="Z40" s="40"/>
      <c r="AA40" s="40"/>
      <c r="AB40" s="54"/>
      <c r="AC40" s="41"/>
      <c r="AE40" s="184"/>
      <c r="AF40" s="207"/>
      <c r="AG40" s="208"/>
      <c r="AH40" s="208"/>
      <c r="AI40" s="208"/>
      <c r="AJ40" s="208"/>
      <c r="AK40" s="209"/>
      <c r="AL40" s="208"/>
      <c r="AM40" s="208"/>
      <c r="AN40" s="208"/>
      <c r="AO40" s="208"/>
      <c r="AP40" s="210"/>
    </row>
    <row r="41" spans="1:42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207"/>
      <c r="L41" s="208"/>
      <c r="M41" s="208"/>
      <c r="N41" s="208"/>
      <c r="O41" s="208"/>
      <c r="P41" s="209"/>
      <c r="Q41" s="208"/>
      <c r="R41" s="208"/>
      <c r="S41" s="208"/>
      <c r="T41" s="208"/>
      <c r="U41" s="210"/>
      <c r="V41" s="39"/>
      <c r="W41" s="43"/>
      <c r="X41" s="40"/>
      <c r="Y41" s="54"/>
      <c r="Z41" s="40"/>
      <c r="AA41" s="40"/>
      <c r="AB41" s="54"/>
      <c r="AC41" s="41"/>
      <c r="AE41" s="184"/>
      <c r="AF41" s="207"/>
      <c r="AG41" s="208"/>
      <c r="AH41" s="208"/>
      <c r="AI41" s="208"/>
      <c r="AJ41" s="208"/>
      <c r="AK41" s="209"/>
      <c r="AL41" s="208"/>
      <c r="AM41" s="208"/>
      <c r="AN41" s="208"/>
      <c r="AO41" s="208"/>
      <c r="AP41" s="210"/>
    </row>
    <row r="42" spans="1:42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207"/>
      <c r="L42" s="208"/>
      <c r="M42" s="208"/>
      <c r="N42" s="208"/>
      <c r="O42" s="208"/>
      <c r="P42" s="209"/>
      <c r="Q42" s="208"/>
      <c r="R42" s="208"/>
      <c r="S42" s="208"/>
      <c r="T42" s="208"/>
      <c r="U42" s="210"/>
      <c r="V42" s="39"/>
      <c r="W42" s="43"/>
      <c r="X42" s="40"/>
      <c r="Y42" s="54"/>
      <c r="Z42" s="40"/>
      <c r="AA42" s="40"/>
      <c r="AB42" s="54"/>
      <c r="AC42" s="41"/>
      <c r="AE42" s="184"/>
      <c r="AF42" s="207"/>
      <c r="AG42" s="208"/>
      <c r="AH42" s="208"/>
      <c r="AI42" s="208"/>
      <c r="AJ42" s="208"/>
      <c r="AK42" s="209"/>
      <c r="AL42" s="208"/>
      <c r="AM42" s="208"/>
      <c r="AN42" s="208"/>
      <c r="AO42" s="208"/>
      <c r="AP42" s="210"/>
    </row>
    <row r="43" spans="1:42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207"/>
      <c r="L43" s="208"/>
      <c r="M43" s="208"/>
      <c r="N43" s="208"/>
      <c r="O43" s="208"/>
      <c r="P43" s="209"/>
      <c r="Q43" s="208"/>
      <c r="R43" s="208"/>
      <c r="S43" s="208"/>
      <c r="T43" s="208"/>
      <c r="U43" s="210"/>
      <c r="V43" s="39"/>
      <c r="W43" s="43"/>
      <c r="X43" s="40"/>
      <c r="Y43" s="54"/>
      <c r="Z43" s="40"/>
      <c r="AA43" s="40"/>
      <c r="AB43" s="54"/>
      <c r="AC43" s="41"/>
      <c r="AE43" s="184"/>
      <c r="AF43" s="207"/>
      <c r="AG43" s="208"/>
      <c r="AH43" s="208"/>
      <c r="AI43" s="208"/>
      <c r="AJ43" s="208"/>
      <c r="AK43" s="209"/>
      <c r="AL43" s="208"/>
      <c r="AM43" s="208"/>
      <c r="AN43" s="208"/>
      <c r="AO43" s="208"/>
      <c r="AP43" s="210"/>
    </row>
    <row r="44" spans="1:42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207"/>
      <c r="L44" s="208"/>
      <c r="M44" s="208"/>
      <c r="N44" s="208"/>
      <c r="O44" s="208"/>
      <c r="P44" s="209"/>
      <c r="Q44" s="208"/>
      <c r="R44" s="208"/>
      <c r="S44" s="208"/>
      <c r="T44" s="208"/>
      <c r="U44" s="210"/>
      <c r="V44" s="39"/>
      <c r="W44" s="43"/>
      <c r="X44" s="40"/>
      <c r="Y44" s="54"/>
      <c r="Z44" s="40"/>
      <c r="AA44" s="40"/>
      <c r="AB44" s="54"/>
      <c r="AC44" s="41"/>
      <c r="AE44" s="184"/>
      <c r="AF44" s="207"/>
      <c r="AG44" s="208"/>
      <c r="AH44" s="208"/>
      <c r="AI44" s="208"/>
      <c r="AJ44" s="208"/>
      <c r="AK44" s="209"/>
      <c r="AL44" s="208"/>
      <c r="AM44" s="208"/>
      <c r="AN44" s="208"/>
      <c r="AO44" s="208"/>
      <c r="AP44" s="210"/>
    </row>
    <row r="45" spans="1:42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207"/>
      <c r="L45" s="208"/>
      <c r="M45" s="208"/>
      <c r="N45" s="208"/>
      <c r="O45" s="208"/>
      <c r="P45" s="209"/>
      <c r="Q45" s="208"/>
      <c r="R45" s="208"/>
      <c r="S45" s="208"/>
      <c r="T45" s="208"/>
      <c r="U45" s="210"/>
      <c r="V45" s="39"/>
      <c r="W45" s="43"/>
      <c r="X45" s="40"/>
      <c r="Y45" s="54"/>
      <c r="Z45" s="40"/>
      <c r="AA45" s="40"/>
      <c r="AB45" s="54"/>
      <c r="AC45" s="41"/>
      <c r="AE45" s="184"/>
      <c r="AF45" s="207"/>
      <c r="AG45" s="208"/>
      <c r="AH45" s="208"/>
      <c r="AI45" s="208"/>
      <c r="AJ45" s="208"/>
      <c r="AK45" s="209"/>
      <c r="AL45" s="208"/>
      <c r="AM45" s="208"/>
      <c r="AN45" s="208"/>
      <c r="AO45" s="208"/>
      <c r="AP45" s="210"/>
    </row>
    <row r="46" spans="1:42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207"/>
      <c r="L46" s="208"/>
      <c r="M46" s="208"/>
      <c r="N46" s="208"/>
      <c r="O46" s="208"/>
      <c r="P46" s="209"/>
      <c r="Q46" s="208"/>
      <c r="R46" s="208"/>
      <c r="S46" s="208"/>
      <c r="T46" s="208"/>
      <c r="U46" s="210"/>
      <c r="V46" s="39"/>
      <c r="W46" s="43"/>
      <c r="X46" s="40"/>
      <c r="Y46" s="54"/>
      <c r="Z46" s="40"/>
      <c r="AA46" s="40"/>
      <c r="AB46" s="54"/>
      <c r="AC46" s="41"/>
      <c r="AE46" s="184"/>
      <c r="AF46" s="207"/>
      <c r="AG46" s="208"/>
      <c r="AH46" s="208"/>
      <c r="AI46" s="208"/>
      <c r="AJ46" s="208"/>
      <c r="AK46" s="209"/>
      <c r="AL46" s="208"/>
      <c r="AM46" s="208"/>
      <c r="AN46" s="208"/>
      <c r="AO46" s="208"/>
      <c r="AP46" s="210"/>
    </row>
    <row r="47" spans="1:42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207"/>
      <c r="L47" s="208"/>
      <c r="M47" s="208"/>
      <c r="N47" s="208"/>
      <c r="O47" s="208"/>
      <c r="P47" s="209"/>
      <c r="Q47" s="208"/>
      <c r="R47" s="208"/>
      <c r="S47" s="208"/>
      <c r="T47" s="208"/>
      <c r="U47" s="210"/>
      <c r="V47" s="39"/>
      <c r="W47" s="43"/>
      <c r="X47" s="40"/>
      <c r="Y47" s="54"/>
      <c r="Z47" s="40"/>
      <c r="AA47" s="40"/>
      <c r="AB47" s="54"/>
      <c r="AC47" s="41"/>
      <c r="AE47" s="184"/>
      <c r="AF47" s="207"/>
      <c r="AG47" s="208"/>
      <c r="AH47" s="208"/>
      <c r="AI47" s="208"/>
      <c r="AJ47" s="208"/>
      <c r="AK47" s="209"/>
      <c r="AL47" s="208"/>
      <c r="AM47" s="208"/>
      <c r="AN47" s="208"/>
      <c r="AO47" s="208"/>
      <c r="AP47" s="210"/>
    </row>
    <row r="48" spans="1:42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207"/>
      <c r="L48" s="208"/>
      <c r="M48" s="208"/>
      <c r="N48" s="208"/>
      <c r="O48" s="208"/>
      <c r="P48" s="209"/>
      <c r="Q48" s="208"/>
      <c r="R48" s="208"/>
      <c r="S48" s="208"/>
      <c r="T48" s="208"/>
      <c r="U48" s="210"/>
      <c r="V48" s="39"/>
      <c r="W48" s="43"/>
      <c r="X48" s="40"/>
      <c r="Y48" s="54"/>
      <c r="Z48" s="40"/>
      <c r="AA48" s="40"/>
      <c r="AB48" s="54"/>
      <c r="AC48" s="41"/>
      <c r="AE48" s="184"/>
      <c r="AF48" s="207"/>
      <c r="AG48" s="208"/>
      <c r="AH48" s="208"/>
      <c r="AI48" s="208"/>
      <c r="AJ48" s="208"/>
      <c r="AK48" s="209"/>
      <c r="AL48" s="208"/>
      <c r="AM48" s="208"/>
      <c r="AN48" s="208"/>
      <c r="AO48" s="208"/>
      <c r="AP48" s="210"/>
    </row>
    <row r="49" spans="1:42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207"/>
      <c r="L49" s="208"/>
      <c r="M49" s="208"/>
      <c r="N49" s="208"/>
      <c r="O49" s="208"/>
      <c r="P49" s="209"/>
      <c r="Q49" s="208"/>
      <c r="R49" s="208"/>
      <c r="S49" s="208"/>
      <c r="T49" s="208"/>
      <c r="U49" s="210"/>
      <c r="V49" s="39"/>
      <c r="W49" s="43"/>
      <c r="X49" s="40"/>
      <c r="Y49" s="54"/>
      <c r="Z49" s="40"/>
      <c r="AA49" s="40"/>
      <c r="AB49" s="54"/>
      <c r="AC49" s="41"/>
      <c r="AE49" s="184"/>
      <c r="AF49" s="207"/>
      <c r="AG49" s="208"/>
      <c r="AH49" s="208"/>
      <c r="AI49" s="208"/>
      <c r="AJ49" s="208"/>
      <c r="AK49" s="209"/>
      <c r="AL49" s="208"/>
      <c r="AM49" s="208"/>
      <c r="AN49" s="208"/>
      <c r="AO49" s="208"/>
      <c r="AP49" s="210"/>
    </row>
    <row r="50" spans="1:42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207"/>
      <c r="L50" s="208"/>
      <c r="M50" s="208"/>
      <c r="N50" s="208"/>
      <c r="O50" s="208"/>
      <c r="P50" s="209"/>
      <c r="Q50" s="208"/>
      <c r="R50" s="208"/>
      <c r="S50" s="208"/>
      <c r="T50" s="208"/>
      <c r="U50" s="210"/>
      <c r="V50" s="39"/>
      <c r="W50" s="43"/>
      <c r="X50" s="40"/>
      <c r="Y50" s="54"/>
      <c r="Z50" s="40"/>
      <c r="AA50" s="40"/>
      <c r="AB50" s="54"/>
      <c r="AC50" s="41"/>
      <c r="AE50" s="184"/>
      <c r="AF50" s="207"/>
      <c r="AG50" s="208"/>
      <c r="AH50" s="208"/>
      <c r="AI50" s="208"/>
      <c r="AJ50" s="208"/>
      <c r="AK50" s="209"/>
      <c r="AL50" s="208"/>
      <c r="AM50" s="208"/>
      <c r="AN50" s="208"/>
      <c r="AO50" s="208"/>
      <c r="AP50" s="210"/>
    </row>
    <row r="51" spans="1:42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207"/>
      <c r="L51" s="208"/>
      <c r="M51" s="208"/>
      <c r="N51" s="208"/>
      <c r="O51" s="208"/>
      <c r="P51" s="209"/>
      <c r="Q51" s="208"/>
      <c r="R51" s="208"/>
      <c r="S51" s="208"/>
      <c r="T51" s="208"/>
      <c r="U51" s="210"/>
      <c r="V51" s="39"/>
      <c r="W51" s="43"/>
      <c r="X51" s="40"/>
      <c r="Y51" s="54"/>
      <c r="Z51" s="40"/>
      <c r="AA51" s="40"/>
      <c r="AB51" s="54"/>
      <c r="AC51" s="41"/>
      <c r="AE51" s="184"/>
      <c r="AF51" s="207"/>
      <c r="AG51" s="208"/>
      <c r="AH51" s="208"/>
      <c r="AI51" s="208"/>
      <c r="AJ51" s="208"/>
      <c r="AK51" s="209"/>
      <c r="AL51" s="208"/>
      <c r="AM51" s="208"/>
      <c r="AN51" s="208"/>
      <c r="AO51" s="208"/>
      <c r="AP51" s="210"/>
    </row>
    <row r="52" spans="1:42" x14ac:dyDescent="0.4">
      <c r="K52" s="207"/>
      <c r="L52" s="208"/>
      <c r="M52" s="208"/>
      <c r="N52" s="208"/>
      <c r="O52" s="208"/>
      <c r="P52" s="209"/>
      <c r="Q52" s="208"/>
      <c r="R52" s="208"/>
      <c r="S52" s="208"/>
      <c r="T52" s="208"/>
      <c r="U52" s="210"/>
      <c r="AF52" s="207"/>
      <c r="AG52" s="208"/>
      <c r="AH52" s="208"/>
      <c r="AI52" s="208"/>
      <c r="AJ52" s="208"/>
      <c r="AK52" s="209"/>
      <c r="AL52" s="208"/>
      <c r="AM52" s="208"/>
      <c r="AN52" s="208"/>
      <c r="AO52" s="208"/>
      <c r="AP52" s="210"/>
    </row>
    <row r="53" spans="1:42" x14ac:dyDescent="0.4">
      <c r="K53" s="207"/>
      <c r="L53" s="208"/>
      <c r="M53" s="208"/>
      <c r="N53" s="208"/>
      <c r="O53" s="208"/>
      <c r="P53" s="209"/>
      <c r="Q53" s="208"/>
      <c r="R53" s="208"/>
      <c r="S53" s="208"/>
      <c r="T53" s="208"/>
      <c r="U53" s="210"/>
      <c r="AF53" s="207"/>
      <c r="AG53" s="208"/>
      <c r="AH53" s="208"/>
      <c r="AI53" s="208"/>
      <c r="AJ53" s="208"/>
      <c r="AK53" s="209"/>
      <c r="AL53" s="208"/>
      <c r="AM53" s="208"/>
      <c r="AN53" s="208"/>
      <c r="AO53" s="208"/>
      <c r="AP53" s="210"/>
    </row>
    <row r="54" spans="1:42" x14ac:dyDescent="0.4">
      <c r="K54" s="207"/>
      <c r="L54" s="208"/>
      <c r="M54" s="208"/>
      <c r="N54" s="208"/>
      <c r="O54" s="208"/>
      <c r="P54" s="209"/>
      <c r="Q54" s="208"/>
      <c r="R54" s="208"/>
      <c r="S54" s="208"/>
      <c r="T54" s="208"/>
      <c r="U54" s="210"/>
      <c r="AF54" s="207"/>
      <c r="AG54" s="208"/>
      <c r="AH54" s="208"/>
      <c r="AI54" s="208"/>
      <c r="AJ54" s="208"/>
      <c r="AK54" s="209"/>
      <c r="AL54" s="208"/>
      <c r="AM54" s="208"/>
      <c r="AN54" s="208"/>
      <c r="AO54" s="208"/>
      <c r="AP54" s="210"/>
    </row>
    <row r="55" spans="1:42" x14ac:dyDescent="0.4">
      <c r="K55" s="207"/>
      <c r="L55" s="208"/>
      <c r="M55" s="208"/>
      <c r="N55" s="208"/>
      <c r="O55" s="208"/>
      <c r="P55" s="209"/>
      <c r="Q55" s="208"/>
      <c r="R55" s="208"/>
      <c r="S55" s="208"/>
      <c r="T55" s="208"/>
      <c r="U55" s="210"/>
      <c r="AF55" s="207"/>
      <c r="AG55" s="208"/>
      <c r="AH55" s="208"/>
      <c r="AI55" s="208"/>
      <c r="AJ55" s="208"/>
      <c r="AK55" s="209"/>
      <c r="AL55" s="208"/>
      <c r="AM55" s="208"/>
      <c r="AN55" s="208"/>
      <c r="AO55" s="208"/>
      <c r="AP55" s="210"/>
    </row>
    <row r="56" spans="1:42" x14ac:dyDescent="0.4">
      <c r="K56" s="207"/>
      <c r="L56" s="208"/>
      <c r="M56" s="208"/>
      <c r="N56" s="208"/>
      <c r="O56" s="208"/>
      <c r="P56" s="209"/>
      <c r="Q56" s="208"/>
      <c r="R56" s="208"/>
      <c r="S56" s="208"/>
      <c r="T56" s="208"/>
      <c r="U56" s="210"/>
      <c r="AF56" s="207"/>
      <c r="AG56" s="208"/>
      <c r="AH56" s="208"/>
      <c r="AI56" s="208"/>
      <c r="AJ56" s="208"/>
      <c r="AK56" s="209"/>
      <c r="AL56" s="208"/>
      <c r="AM56" s="208"/>
      <c r="AN56" s="208"/>
      <c r="AO56" s="208"/>
      <c r="AP56" s="210"/>
    </row>
    <row r="57" spans="1:42" x14ac:dyDescent="0.4">
      <c r="K57" s="207"/>
      <c r="L57" s="208"/>
      <c r="M57" s="208"/>
      <c r="N57" s="208"/>
      <c r="O57" s="208"/>
      <c r="P57" s="209"/>
      <c r="Q57" s="208"/>
      <c r="R57" s="208"/>
      <c r="S57" s="208"/>
      <c r="T57" s="208"/>
      <c r="U57" s="210"/>
      <c r="AF57" s="207"/>
      <c r="AG57" s="208"/>
      <c r="AH57" s="208"/>
      <c r="AI57" s="208"/>
      <c r="AJ57" s="208"/>
      <c r="AK57" s="209"/>
      <c r="AL57" s="208"/>
      <c r="AM57" s="208"/>
      <c r="AN57" s="208"/>
      <c r="AO57" s="208"/>
      <c r="AP57" s="210"/>
    </row>
    <row r="58" spans="1:42" x14ac:dyDescent="0.4">
      <c r="K58" s="207"/>
      <c r="L58" s="208"/>
      <c r="M58" s="208"/>
      <c r="N58" s="208"/>
      <c r="O58" s="208"/>
      <c r="P58" s="209"/>
      <c r="Q58" s="208"/>
      <c r="R58" s="208"/>
      <c r="S58" s="208"/>
      <c r="T58" s="208"/>
      <c r="U58" s="210"/>
      <c r="AF58" s="207"/>
      <c r="AG58" s="208"/>
      <c r="AH58" s="208"/>
      <c r="AI58" s="208"/>
      <c r="AJ58" s="208"/>
      <c r="AK58" s="209"/>
      <c r="AL58" s="208"/>
      <c r="AM58" s="208"/>
      <c r="AN58" s="208"/>
      <c r="AO58" s="208"/>
      <c r="AP58" s="210"/>
    </row>
  </sheetData>
  <mergeCells count="4">
    <mergeCell ref="AF1:AP1"/>
    <mergeCell ref="V1:AD1"/>
    <mergeCell ref="A1:I1"/>
    <mergeCell ref="K1:U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W2:W1048576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zoomScale="120" zoomScaleNormal="120" workbookViewId="0">
      <selection activeCell="J13" sqref="J13"/>
    </sheetView>
  </sheetViews>
  <sheetFormatPr defaultRowHeight="14.4" x14ac:dyDescent="0.3"/>
  <cols>
    <col min="4" max="4" width="7.109375" customWidth="1"/>
    <col min="5" max="5" width="16.6640625" bestFit="1" customWidth="1"/>
    <col min="6" max="6" width="13.21875" bestFit="1" customWidth="1"/>
  </cols>
  <sheetData>
    <row r="3" spans="4:11" ht="25.8" x14ac:dyDescent="0.5">
      <c r="D3" s="260" t="s">
        <v>169</v>
      </c>
      <c r="E3" s="259" t="s">
        <v>194</v>
      </c>
    </row>
    <row r="5" spans="4:11" x14ac:dyDescent="0.3">
      <c r="E5" t="s">
        <v>195</v>
      </c>
      <c r="F5" t="s">
        <v>197</v>
      </c>
    </row>
    <row r="6" spans="4:11" ht="15" thickBot="1" x14ac:dyDescent="0.35">
      <c r="E6" t="s">
        <v>196</v>
      </c>
    </row>
    <row r="7" spans="4:11" x14ac:dyDescent="0.3">
      <c r="E7" s="283" t="s">
        <v>179</v>
      </c>
      <c r="F7" s="227" t="s">
        <v>180</v>
      </c>
      <c r="G7" s="289"/>
      <c r="H7" s="292" t="s">
        <v>186</v>
      </c>
      <c r="I7" s="292" t="s">
        <v>187</v>
      </c>
      <c r="J7" s="280" t="s">
        <v>188</v>
      </c>
    </row>
    <row r="8" spans="4:11" x14ac:dyDescent="0.3">
      <c r="E8" s="284"/>
      <c r="F8" s="228" t="s">
        <v>183</v>
      </c>
      <c r="G8" s="290"/>
      <c r="H8" s="293"/>
      <c r="I8" s="293"/>
      <c r="J8" s="281"/>
    </row>
    <row r="9" spans="4:11" ht="15" thickBot="1" x14ac:dyDescent="0.35">
      <c r="E9" s="285"/>
      <c r="F9" s="229" t="s">
        <v>182</v>
      </c>
      <c r="G9" s="291"/>
      <c r="H9" s="294"/>
      <c r="I9" s="294"/>
      <c r="J9" s="282"/>
    </row>
    <row r="10" spans="4:11" x14ac:dyDescent="0.3">
      <c r="E10" s="286" t="s">
        <v>184</v>
      </c>
      <c r="F10" s="230" t="s">
        <v>181</v>
      </c>
      <c r="G10" s="225"/>
      <c r="H10" s="232" t="s">
        <v>191</v>
      </c>
      <c r="I10" s="232"/>
      <c r="J10" s="233" t="s">
        <v>190</v>
      </c>
      <c r="K10" s="224" t="s">
        <v>192</v>
      </c>
    </row>
    <row r="11" spans="4:11" x14ac:dyDescent="0.3">
      <c r="E11" s="287"/>
      <c r="F11" s="228" t="s">
        <v>183</v>
      </c>
      <c r="G11" s="222"/>
      <c r="H11" s="223" t="s">
        <v>189</v>
      </c>
      <c r="I11" s="223"/>
      <c r="J11" s="234" t="s">
        <v>193</v>
      </c>
      <c r="K11" s="224" t="s">
        <v>192</v>
      </c>
    </row>
    <row r="12" spans="4:11" x14ac:dyDescent="0.3">
      <c r="E12" s="287"/>
      <c r="F12" s="228" t="s">
        <v>182</v>
      </c>
      <c r="G12" s="222"/>
      <c r="H12" s="223" t="s">
        <v>191</v>
      </c>
      <c r="I12" s="223"/>
      <c r="J12" s="234" t="s">
        <v>190</v>
      </c>
      <c r="K12" s="224" t="s">
        <v>192</v>
      </c>
    </row>
    <row r="13" spans="4:11" ht="15" thickBot="1" x14ac:dyDescent="0.35">
      <c r="E13" s="288"/>
      <c r="F13" s="231" t="s">
        <v>185</v>
      </c>
      <c r="G13" s="226"/>
      <c r="H13" s="235" t="s">
        <v>189</v>
      </c>
      <c r="I13" s="235"/>
      <c r="J13" s="236" t="s">
        <v>193</v>
      </c>
      <c r="K13" s="224" t="s">
        <v>192</v>
      </c>
    </row>
    <row r="16" spans="4:11" ht="25.8" x14ac:dyDescent="0.5">
      <c r="D16" s="260" t="s">
        <v>170</v>
      </c>
      <c r="E16" s="259" t="s">
        <v>208</v>
      </c>
    </row>
    <row r="17" spans="4:5" ht="25.8" x14ac:dyDescent="0.5">
      <c r="D17" s="260"/>
      <c r="E17" s="259" t="s">
        <v>209</v>
      </c>
    </row>
  </sheetData>
  <mergeCells count="6">
    <mergeCell ref="J7:J9"/>
    <mergeCell ref="E7:E9"/>
    <mergeCell ref="E10:E13"/>
    <mergeCell ref="G7:G9"/>
    <mergeCell ref="H7:H9"/>
    <mergeCell ref="I7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2017-11-19T15:34:09Z</dcterms:modified>
</cp:coreProperties>
</file>