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670" activeTab="10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关键问题" sheetId="16" r:id="rId13"/>
  </sheets>
  <calcPr calcId="145621"/>
</workbook>
</file>

<file path=xl/calcChain.xml><?xml version="1.0" encoding="utf-8"?>
<calcChain xmlns="http://schemas.openxmlformats.org/spreadsheetml/2006/main"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0" i="13"/>
  <c r="V10" i="13"/>
  <c r="W10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4" i="13"/>
  <c r="N24" i="13"/>
  <c r="O24" i="13"/>
  <c r="P24" i="13"/>
  <c r="Q24" i="13"/>
  <c r="R24" i="13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N23" i="13"/>
  <c r="O23" i="13"/>
  <c r="P23" i="13"/>
  <c r="Q23" i="13"/>
  <c r="R23" i="13"/>
  <c r="M23" i="13"/>
  <c r="M14" i="13"/>
  <c r="N14" i="13"/>
  <c r="O14" i="13"/>
  <c r="P14" i="13"/>
  <c r="Q14" i="13"/>
  <c r="R1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N13" i="13"/>
  <c r="O13" i="13"/>
  <c r="P13" i="13"/>
  <c r="Q13" i="13"/>
  <c r="R13" i="13"/>
  <c r="M13" i="13"/>
  <c r="D24" i="13"/>
  <c r="D27" i="13" s="1"/>
  <c r="D14" i="13"/>
  <c r="D17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0" i="13"/>
  <c r="O10" i="13"/>
  <c r="P10" i="13"/>
  <c r="Q10" i="13"/>
  <c r="R10" i="13"/>
  <c r="M10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F14" i="13" l="1"/>
  <c r="K19" i="13"/>
  <c r="AJ30" i="14"/>
  <c r="AI30" i="14"/>
  <c r="G19" i="13"/>
  <c r="I16" i="13"/>
  <c r="J19" i="13"/>
  <c r="K15" i="13"/>
  <c r="K23" i="13"/>
  <c r="F29" i="13"/>
  <c r="J23" i="13"/>
  <c r="F28" i="13"/>
  <c r="J27" i="13"/>
  <c r="G26" i="13"/>
  <c r="G24" i="13"/>
  <c r="G30" i="13"/>
  <c r="I30" i="13"/>
  <c r="J25" i="13"/>
  <c r="I28" i="13"/>
  <c r="H28" i="13"/>
  <c r="F15" i="13"/>
  <c r="I14" i="13"/>
  <c r="K20" i="13"/>
  <c r="I27" i="13"/>
  <c r="K17" i="13"/>
  <c r="F23" i="13"/>
  <c r="J17" i="13"/>
  <c r="F30" i="13"/>
  <c r="J16" i="13"/>
  <c r="H30" i="13"/>
  <c r="G16" i="13"/>
  <c r="H15" i="13"/>
  <c r="F18" i="13"/>
  <c r="J14" i="13"/>
  <c r="K25" i="13"/>
  <c r="G13" i="13"/>
  <c r="F16" i="13"/>
  <c r="H19" i="13"/>
  <c r="K16" i="13"/>
  <c r="K14" i="13"/>
  <c r="J13" i="13"/>
  <c r="I18" i="13"/>
  <c r="I13" i="13"/>
  <c r="H18" i="13"/>
  <c r="H14" i="13"/>
  <c r="K13" i="13"/>
  <c r="J20" i="13"/>
  <c r="H16" i="13"/>
  <c r="H13" i="13"/>
  <c r="G20" i="13"/>
  <c r="G18" i="13"/>
  <c r="G23" i="13"/>
  <c r="K29" i="13"/>
  <c r="I25" i="13"/>
  <c r="I15" i="13"/>
  <c r="F17" i="13"/>
  <c r="I19" i="13"/>
  <c r="I17" i="13"/>
  <c r="G15" i="13"/>
  <c r="F27" i="13"/>
  <c r="H25" i="13"/>
  <c r="F26" i="13"/>
  <c r="G29" i="13"/>
  <c r="G27" i="13"/>
  <c r="G25" i="13"/>
  <c r="H29" i="13"/>
  <c r="H27" i="13"/>
  <c r="K30" i="13"/>
  <c r="K28" i="13"/>
  <c r="K26" i="13"/>
  <c r="I24" i="13"/>
  <c r="J30" i="13"/>
  <c r="J28" i="13"/>
  <c r="J26" i="13"/>
  <c r="H24" i="13"/>
  <c r="I23" i="13"/>
  <c r="F25" i="13"/>
  <c r="J29" i="13"/>
  <c r="G28" i="13"/>
  <c r="I26" i="13"/>
  <c r="K24" i="13"/>
  <c r="H23" i="13"/>
  <c r="F24" i="13"/>
  <c r="I29" i="13"/>
  <c r="K27" i="13"/>
  <c r="H26" i="13"/>
  <c r="J24" i="13"/>
  <c r="F20" i="13"/>
  <c r="I20" i="13"/>
  <c r="K18" i="13"/>
  <c r="H17" i="13"/>
  <c r="J15" i="13"/>
  <c r="G14" i="13"/>
  <c r="F13" i="13"/>
  <c r="F19" i="13"/>
  <c r="H20" i="13"/>
  <c r="J18" i="13"/>
  <c r="G17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<sst xmlns="http://schemas.openxmlformats.org/spreadsheetml/2006/main" count="699" uniqueCount="323">
  <si>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</si>
  <si>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</si>
  <si>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</si>
  <si>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</si>
  <si>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</si>
  <si>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</si>
  <si>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</si>
  <si>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</si>
  <si>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</si>
  <si>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</si>
  <si>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</si>
  <si>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</si>
  <si>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</si>
  <si>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</si>
  <si>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</si>
  <si>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</si>
  <si>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</si>
  <si>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</si>
  <si>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</si>
  <si>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</si>
  <si>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</si>
  <si>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</si>
  <si>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</si>
  <si>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</si>
  <si>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</si>
  <si>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</si>
  <si>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</si>
  <si>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</si>
  <si>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</si>
  <si>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</si>
  <si>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</si>
  <si>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</si>
  <si>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</si>
  <si>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</si>
  <si>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</si>
  <si>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</si>
  <si>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</si>
  <si>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</si>
  <si>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</si>
  <si>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</si>
  <si>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</si>
  <si>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</si>
  <si>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</si>
  <si>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</si>
  <si>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</si>
  <si>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</si>
  <si>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</si>
  <si>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</si>
  <si>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</si>
  <si>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</si>
  <si>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</si>
  <si>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</si>
  <si>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</si>
  <si>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</si>
  <si>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</si>
  <si>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</si>
  <si>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</si>
  <si>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</si>
  <si>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</si>
  <si>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</si>
  <si>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</si>
  <si>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</si>
  <si>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</si>
  <si>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</si>
  <si>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</si>
  <si>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</si>
  <si>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</si>
  <si>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</si>
  <si>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</si>
  <si>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</si>
  <si>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</si>
  <si>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</si>
  <si>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</si>
  <si>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</si>
  <si>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</si>
  <si>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</si>
  <si>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</si>
  <si>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</si>
  <si>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</si>
  <si>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</si>
  <si>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</si>
  <si>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</si>
  <si>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</si>
  <si>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</si>
  <si>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</si>
  <si>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</si>
  <si>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</si>
  <si>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</si>
  <si>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</si>
  <si>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</si>
  <si>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</si>
  <si>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</si>
  <si>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</si>
  <si>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</si>
  <si>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</si>
  <si>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</si>
  <si>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</si>
  <si>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</si>
  <si>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</si>
  <si>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</si>
  <si>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</si>
  <si>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</si>
  <si>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</si>
  <si>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</si>
  <si>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</si>
  <si>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</si>
  <si>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</si>
  <si>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</si>
  <si>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</si>
  <si>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</si>
  <si>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</si>
  <si>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</si>
  <si>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</si>
  <si>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</si>
  <si>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</si>
  <si>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</si>
  <si>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</si>
  <si>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</si>
  <si>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</si>
  <si>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</si>
  <si>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</si>
  <si>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</si>
  <si>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</si>
  <si>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</si>
  <si>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</si>
  <si>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</si>
  <si>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</si>
  <si>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</si>
  <si>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</si>
  <si>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</si>
  <si>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</si>
  <si>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</si>
  <si>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</si>
  <si>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</si>
  <si>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</si>
  <si>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</si>
  <si>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</si>
  <si>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</si>
  <si>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</si>
  <si>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</si>
  <si>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</si>
  <si>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</si>
  <si>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</si>
  <si>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</si>
  <si>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</si>
  <si>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</si>
  <si>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</si>
  <si>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</si>
  <si>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</si>
  <si>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</si>
  <si>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</si>
  <si>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</si>
  <si>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</si>
  <si>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</si>
  <si>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</si>
  <si>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</si>
  <si>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</si>
  <si>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</si>
  <si>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</si>
  <si>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</si>
  <si>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</si>
  <si>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</si>
  <si>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</si>
  <si>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</si>
  <si>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</si>
  <si>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</si>
  <si>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</si>
  <si>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</si>
  <si>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</si>
  <si>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</si>
  <si>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</si>
  <si>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</si>
  <si>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</si>
  <si>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</si>
  <si>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</si>
  <si>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</si>
  <si>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</si>
  <si>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</si>
  <si>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</si>
  <si>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</si>
  <si>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</si>
  <si>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</si>
  <si>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</si>
  <si>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</si>
  <si>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</si>
  <si>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</si>
  <si>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</si>
  <si>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</si>
  <si>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</si>
  <si>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</si>
  <si>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</si>
  <si>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</si>
  <si>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</si>
  <si>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</si>
  <si>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</si>
  <si>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</si>
  <si>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</si>
  <si>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</si>
  <si>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</si>
  <si>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</si>
  <si>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</si>
  <si>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</si>
  <si>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</si>
  <si>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</si>
  <si>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</si>
  <si>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</si>
  <si>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</si>
  <si>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</si>
  <si>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</si>
  <si>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</si>
  <si>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</si>
  <si>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</si>
  <si>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</si>
  <si>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</si>
  <si>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</si>
  <si>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</si>
  <si>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</si>
  <si>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</si>
  <si>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</si>
  <si>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</si>
  <si>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</si>
  <si>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</si>
  <si>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</si>
  <si>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</si>
  <si>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</si>
  <si>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</si>
  <si>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</si>
  <si>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0.0011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</si>
  <si>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</si>
  <si>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</si>
  <si>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</si>
  <si>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</si>
  <si>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</si>
  <si>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</si>
  <si>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</si>
  <si>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</si>
  <si>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</si>
  <si>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</si>
  <si>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</si>
  <si>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</si>
  <si>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</si>
  <si>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</si>
  <si>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</si>
  <si>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</si>
  <si>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</si>
  <si>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</si>
  <si>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</si>
  <si>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</si>
  <si>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</si>
  <si>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</si>
  <si>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</si>
  <si>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</si>
  <si>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止损价2N</t>
  </si>
  <si>
    <t>浮亏</t>
  </si>
  <si>
    <t>合约数量 N</t>
  </si>
  <si>
    <t>总合约数量</t>
  </si>
  <si>
    <t>No</t>
  </si>
  <si>
    <t>止损价3N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</si>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</sst>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0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" xfId="0" applyNumberFormat="1" applyFont="1" applyBorder="1"/>
    <xf numFmtId="0" fontId="4" fillId="0" borderId="3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0" borderId="1" xfId="0" applyNumberFormat="1" applyFont="1" applyBorder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164" fontId="7" fillId="0" borderId="22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164" fontId="7" fillId="0" borderId="1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0" fontId="26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4" fillId="9" borderId="10" xfId="0" applyNumberFormat="1" applyFont="1" applyFill="1" applyBorder="1" applyProtection="1">
      <protection locked="0"/>
    </xf>
    <xf numFmtId="0" fontId="4" fillId="9" borderId="28" xfId="0" applyNumberFormat="1" applyFont="1" applyFill="1" applyBorder="1" applyProtection="1">
      <protection locked="0"/>
    </xf>
    <xf numFmtId="0" fontId="4" fillId="9" borderId="25" xfId="0" applyNumberFormat="1" applyFont="1" applyFill="1" applyBorder="1" applyAlignment="1" applyProtection="1">
      <alignment horizontal="left" vertical="top"/>
      <protection locked="0"/>
    </xf>
    <xf numFmtId="0" fontId="4" fillId="9" borderId="0" xfId="0" applyNumberFormat="1" applyFont="1" applyFill="1" applyBorder="1" applyAlignment="1" applyProtection="1">
      <alignment horizontal="left" vertical="top"/>
      <protection locked="0"/>
    </xf>
    <xf numFmtId="0" fontId="4" fillId="9" borderId="26" xfId="0" applyNumberFormat="1" applyFont="1" applyFill="1" applyBorder="1" applyAlignment="1" applyProtection="1">
      <alignment horizontal="left" vertical="top"/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9" borderId="34" xfId="0" applyNumberFormat="1" applyFont="1" applyFill="1" applyBorder="1" applyProtection="1"/>
    <xf numFmtId="0" fontId="4" fillId="9" borderId="10" xfId="0" applyNumberFormat="1" applyFont="1" applyFill="1" applyBorder="1" applyProtection="1"/>
    <xf numFmtId="0" fontId="4" fillId="9" borderId="28" xfId="0" applyNumberFormat="1" applyFont="1" applyFill="1" applyBorder="1" applyProtection="1"/>
    <xf numFmtId="0" fontId="4" fillId="9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42</xdr:row>
      <xdr:rowOff>45720</xdr:rowOff>
    </xdr:from>
    <xdr:to>
      <xdr:col>23</xdr:col>
      <xdr:colOff>327660</xdr:colOff>
      <xdr:row>54</xdr:row>
      <xdr:rowOff>167640</xdr:rowOff>
    </xdr:to>
    <xdr:grpSp>
      <xdr:nvGrpSpPr>
        <xdr:cNvPr id="22" name="组合 21"/>
        <xdr:cNvGrpSpPr/>
      </xdr:nvGrpSpPr>
      <xdr:grpSpPr>
        <a:xfrm>
          <a:off x="9715500" y="633222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302"/>
    </row>
    <row r="3" spans="1:23" x14ac:dyDescent="0.25">
      <c r="C3" s="2" t="s">
        <v>7</v>
      </c>
      <c r="G3" s="3" t="s">
        <v>24</v>
      </c>
      <c r="R3" s="302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185" t="s">
        <v>10</v>
      </c>
      <c r="D5" s="186"/>
      <c r="E5" s="187"/>
      <c r="F5" s="185" t="s">
        <v>48</v>
      </c>
      <c r="G5" s="186"/>
      <c r="H5" s="187"/>
      <c r="I5" s="185" t="s">
        <v>9</v>
      </c>
      <c r="J5" s="186"/>
      <c r="K5" s="187"/>
      <c r="L5" s="185" t="s">
        <v>8</v>
      </c>
      <c r="M5" s="186"/>
      <c r="N5" s="187"/>
      <c r="O5" s="185" t="s">
        <v>88</v>
      </c>
      <c r="P5" s="186"/>
      <c r="Q5" s="187"/>
      <c r="R5" s="185" t="s">
        <v>5</v>
      </c>
      <c r="S5" s="186"/>
      <c r="T5" s="187"/>
      <c r="U5" s="185" t="s">
        <v>4</v>
      </c>
      <c r="V5" s="186"/>
      <c r="W5" s="187"/>
    </row>
    <row r="6" spans="1:23" ht="28.8" customHeight="1" thickBot="1" x14ac:dyDescent="0.3">
      <c r="A6" s="107">
        <v>43506</v>
      </c>
      <c r="B6" s="28" t="s">
        <v>16</v>
      </c>
      <c r="C6" s="258" t="s">
        <v>66</v>
      </c>
      <c r="D6" s="259"/>
      <c r="E6" s="259"/>
      <c r="F6" s="259"/>
      <c r="G6" s="259"/>
      <c r="H6" s="260"/>
      <c r="I6" s="227"/>
      <c r="J6" s="228"/>
      <c r="K6" s="229"/>
      <c r="L6" s="227" t="s">
        <v>21</v>
      </c>
      <c r="M6" s="228"/>
      <c r="N6" s="229"/>
      <c r="O6" s="303"/>
      <c r="P6" s="304"/>
      <c r="Q6" s="305"/>
      <c r="R6" s="188" t="s">
        <v>69</v>
      </c>
      <c r="S6" s="189"/>
      <c r="T6" s="190"/>
      <c r="U6" s="188" t="s">
        <v>69</v>
      </c>
      <c r="V6" s="189"/>
      <c r="W6" s="190"/>
    </row>
    <row r="7" spans="1:23" ht="33.6" customHeight="1" x14ac:dyDescent="0.25">
      <c r="A7" s="108"/>
      <c r="B7" s="150" t="s">
        <v>2</v>
      </c>
      <c r="C7" s="192" t="s">
        <v>51</v>
      </c>
      <c r="D7" s="192"/>
      <c r="E7" s="193"/>
      <c r="F7" s="191" t="s">
        <v>43</v>
      </c>
      <c r="G7" s="192"/>
      <c r="H7" s="193"/>
      <c r="I7" s="191" t="s">
        <v>20</v>
      </c>
      <c r="J7" s="192"/>
      <c r="K7" s="193"/>
      <c r="L7" s="191" t="s">
        <v>17</v>
      </c>
      <c r="M7" s="192"/>
      <c r="N7" s="193"/>
      <c r="O7" s="306"/>
      <c r="P7" s="307"/>
      <c r="Q7" s="308"/>
      <c r="R7" s="191" t="s">
        <v>18</v>
      </c>
      <c r="S7" s="192"/>
      <c r="T7" s="193"/>
      <c r="U7" s="191" t="s">
        <v>19</v>
      </c>
      <c r="V7" s="192"/>
      <c r="W7" s="193"/>
    </row>
    <row r="8" spans="1:23" ht="15" customHeight="1" thickBot="1" x14ac:dyDescent="0.3">
      <c r="A8" s="108"/>
      <c r="B8" s="150"/>
      <c r="C8" s="195"/>
      <c r="D8" s="195"/>
      <c r="E8" s="196"/>
      <c r="F8" s="194"/>
      <c r="G8" s="195"/>
      <c r="H8" s="196"/>
      <c r="I8" s="194"/>
      <c r="J8" s="195"/>
      <c r="K8" s="196"/>
      <c r="L8" s="194"/>
      <c r="M8" s="195"/>
      <c r="N8" s="196"/>
      <c r="O8" s="309"/>
      <c r="P8" s="310"/>
      <c r="Q8" s="311"/>
      <c r="R8" s="194"/>
      <c r="S8" s="195"/>
      <c r="T8" s="196"/>
      <c r="U8" s="194"/>
      <c r="V8" s="195"/>
      <c r="W8" s="196"/>
    </row>
    <row r="9" spans="1:23" ht="14.4" customHeight="1" x14ac:dyDescent="0.25">
      <c r="A9" s="108"/>
      <c r="B9" s="134" t="s">
        <v>3</v>
      </c>
      <c r="C9" s="237" t="s">
        <v>52</v>
      </c>
      <c r="D9" s="237"/>
      <c r="E9" s="238"/>
      <c r="F9" s="236" t="s">
        <v>45</v>
      </c>
      <c r="G9" s="237"/>
      <c r="H9" s="238"/>
      <c r="I9" s="197" t="s">
        <v>49</v>
      </c>
      <c r="J9" s="198"/>
      <c r="K9" s="199"/>
      <c r="L9" s="236" t="s">
        <v>50</v>
      </c>
      <c r="M9" s="237"/>
      <c r="N9" s="238"/>
      <c r="O9" s="312"/>
      <c r="P9" s="313"/>
      <c r="Q9" s="314"/>
      <c r="R9" s="269" t="s">
        <v>57</v>
      </c>
      <c r="S9" s="270"/>
      <c r="T9" s="271"/>
      <c r="U9" s="197" t="s">
        <v>55</v>
      </c>
      <c r="V9" s="198"/>
      <c r="W9" s="199"/>
    </row>
    <row r="10" spans="1:23" ht="28.8" customHeight="1" thickBot="1" x14ac:dyDescent="0.3">
      <c r="A10" s="87"/>
      <c r="B10" s="134"/>
      <c r="C10" s="240"/>
      <c r="D10" s="240"/>
      <c r="E10" s="241"/>
      <c r="F10" s="239"/>
      <c r="G10" s="240"/>
      <c r="H10" s="241"/>
      <c r="I10" s="200"/>
      <c r="J10" s="201"/>
      <c r="K10" s="202"/>
      <c r="L10" s="239"/>
      <c r="M10" s="240"/>
      <c r="N10" s="241"/>
      <c r="O10" s="315"/>
      <c r="P10" s="316"/>
      <c r="Q10" s="317"/>
      <c r="R10" s="272"/>
      <c r="S10" s="273"/>
      <c r="T10" s="274"/>
      <c r="U10" s="200"/>
      <c r="V10" s="201"/>
      <c r="W10" s="202"/>
    </row>
    <row r="11" spans="1:23" ht="14.4" customHeight="1" x14ac:dyDescent="0.25">
      <c r="A11" s="132">
        <v>43507</v>
      </c>
      <c r="B11" s="134" t="s">
        <v>11</v>
      </c>
      <c r="C11" s="285" t="s">
        <v>42</v>
      </c>
      <c r="D11" s="285"/>
      <c r="E11" s="286"/>
      <c r="F11" s="275" t="s">
        <v>44</v>
      </c>
      <c r="G11" s="275"/>
      <c r="H11" s="276"/>
      <c r="I11" s="248"/>
      <c r="J11" s="249"/>
      <c r="K11" s="250"/>
      <c r="L11" s="242" t="s">
        <v>54</v>
      </c>
      <c r="M11" s="243"/>
      <c r="N11" s="244"/>
      <c r="O11" s="318"/>
      <c r="P11" s="319"/>
      <c r="Q11" s="320"/>
      <c r="R11" s="279" t="s">
        <v>58</v>
      </c>
      <c r="S11" s="280"/>
      <c r="T11" s="281"/>
      <c r="U11" s="169" t="s">
        <v>53</v>
      </c>
      <c r="V11" s="170"/>
      <c r="W11" s="171"/>
    </row>
    <row r="12" spans="1:23" ht="40.200000000000003" customHeight="1" thickBot="1" x14ac:dyDescent="0.3">
      <c r="A12" s="132"/>
      <c r="B12" s="134"/>
      <c r="C12" s="287"/>
      <c r="D12" s="287"/>
      <c r="E12" s="288"/>
      <c r="F12" s="277"/>
      <c r="G12" s="277"/>
      <c r="H12" s="278"/>
      <c r="I12" s="251"/>
      <c r="J12" s="252"/>
      <c r="K12" s="253"/>
      <c r="L12" s="245"/>
      <c r="M12" s="246"/>
      <c r="N12" s="247"/>
      <c r="O12" s="321"/>
      <c r="P12" s="322"/>
      <c r="Q12" s="323"/>
      <c r="R12" s="282"/>
      <c r="S12" s="283"/>
      <c r="T12" s="284"/>
      <c r="U12" s="172"/>
      <c r="V12" s="173"/>
      <c r="W12" s="174"/>
    </row>
    <row r="13" spans="1:23" ht="14.4" customHeight="1" x14ac:dyDescent="0.25">
      <c r="A13" s="132">
        <v>43508</v>
      </c>
      <c r="B13" s="134" t="s">
        <v>12</v>
      </c>
      <c r="C13" s="209" t="s">
        <v>71</v>
      </c>
      <c r="D13" s="210"/>
      <c r="E13" s="211"/>
      <c r="F13" s="209" t="s">
        <v>71</v>
      </c>
      <c r="G13" s="210"/>
      <c r="H13" s="211"/>
      <c r="I13" s="296" t="s">
        <v>62</v>
      </c>
      <c r="J13" s="297"/>
      <c r="K13" s="298"/>
      <c r="L13" s="296" t="s">
        <v>64</v>
      </c>
      <c r="M13" s="297"/>
      <c r="N13" s="298"/>
      <c r="O13" s="215"/>
      <c r="P13" s="216"/>
      <c r="Q13" s="217"/>
      <c r="R13" s="295" t="s">
        <v>61</v>
      </c>
      <c r="S13" s="280"/>
      <c r="T13" s="281"/>
      <c r="U13" s="169" t="s">
        <v>63</v>
      </c>
      <c r="V13" s="170"/>
      <c r="W13" s="171"/>
    </row>
    <row r="14" spans="1:23" ht="37.799999999999997" customHeight="1" thickBot="1" x14ac:dyDescent="0.3">
      <c r="A14" s="132"/>
      <c r="B14" s="134"/>
      <c r="C14" s="212"/>
      <c r="D14" s="213"/>
      <c r="E14" s="214"/>
      <c r="F14" s="212"/>
      <c r="G14" s="213"/>
      <c r="H14" s="214"/>
      <c r="I14" s="299"/>
      <c r="J14" s="300"/>
      <c r="K14" s="301"/>
      <c r="L14" s="299"/>
      <c r="M14" s="300"/>
      <c r="N14" s="301"/>
      <c r="O14" s="218"/>
      <c r="P14" s="219"/>
      <c r="Q14" s="220"/>
      <c r="R14" s="282"/>
      <c r="S14" s="283"/>
      <c r="T14" s="284"/>
      <c r="U14" s="172"/>
      <c r="V14" s="173"/>
      <c r="W14" s="174"/>
    </row>
    <row r="15" spans="1:23" ht="14.4" customHeight="1" x14ac:dyDescent="0.25">
      <c r="A15" s="132">
        <v>43509</v>
      </c>
      <c r="B15" s="134" t="s">
        <v>13</v>
      </c>
      <c r="C15" s="209" t="s">
        <v>71</v>
      </c>
      <c r="D15" s="210"/>
      <c r="E15" s="211"/>
      <c r="F15" s="209" t="s">
        <v>71</v>
      </c>
      <c r="G15" s="210"/>
      <c r="H15" s="211"/>
      <c r="I15" s="95" t="s">
        <v>67</v>
      </c>
      <c r="J15" s="96"/>
      <c r="K15" s="97"/>
      <c r="L15" s="95" t="s">
        <v>68</v>
      </c>
      <c r="M15" s="96"/>
      <c r="N15" s="97"/>
      <c r="O15" s="178"/>
      <c r="P15" s="179"/>
      <c r="Q15" s="180"/>
      <c r="R15" s="209" t="s">
        <v>72</v>
      </c>
      <c r="S15" s="210"/>
      <c r="T15" s="211"/>
      <c r="U15" s="203" t="s">
        <v>70</v>
      </c>
      <c r="V15" s="204"/>
      <c r="W15" s="205"/>
    </row>
    <row r="16" spans="1:23" ht="29.4" customHeight="1" thickBot="1" x14ac:dyDescent="0.3">
      <c r="A16" s="132"/>
      <c r="B16" s="134"/>
      <c r="C16" s="212"/>
      <c r="D16" s="213"/>
      <c r="E16" s="214"/>
      <c r="F16" s="212"/>
      <c r="G16" s="213"/>
      <c r="H16" s="214"/>
      <c r="I16" s="98"/>
      <c r="J16" s="99"/>
      <c r="K16" s="100"/>
      <c r="L16" s="98"/>
      <c r="M16" s="99"/>
      <c r="N16" s="100"/>
      <c r="O16" s="181"/>
      <c r="P16" s="182"/>
      <c r="Q16" s="183"/>
      <c r="R16" s="212"/>
      <c r="S16" s="213"/>
      <c r="T16" s="214"/>
      <c r="U16" s="206"/>
      <c r="V16" s="207"/>
      <c r="W16" s="208"/>
    </row>
    <row r="17" spans="1:23" x14ac:dyDescent="0.25">
      <c r="A17" s="132">
        <v>43510</v>
      </c>
      <c r="B17" s="134" t="s">
        <v>14</v>
      </c>
      <c r="C17" s="254" t="s">
        <v>72</v>
      </c>
      <c r="D17" s="254"/>
      <c r="E17" s="255"/>
      <c r="F17" s="261" t="s">
        <v>72</v>
      </c>
      <c r="G17" s="254"/>
      <c r="H17" s="255"/>
      <c r="I17" s="230" t="s">
        <v>74</v>
      </c>
      <c r="J17" s="231"/>
      <c r="K17" s="232"/>
      <c r="L17" s="230" t="s">
        <v>74</v>
      </c>
      <c r="M17" s="231"/>
      <c r="N17" s="232"/>
      <c r="O17" s="324"/>
      <c r="P17" s="325"/>
      <c r="Q17" s="326"/>
      <c r="R17" s="263" t="s">
        <v>72</v>
      </c>
      <c r="S17" s="264"/>
      <c r="T17" s="265"/>
      <c r="U17" s="209" t="s">
        <v>72</v>
      </c>
      <c r="V17" s="210"/>
      <c r="W17" s="211"/>
    </row>
    <row r="18" spans="1:23" ht="15" thickBot="1" x14ac:dyDescent="0.3">
      <c r="A18" s="132"/>
      <c r="B18" s="134"/>
      <c r="C18" s="256"/>
      <c r="D18" s="256"/>
      <c r="E18" s="257"/>
      <c r="F18" s="262"/>
      <c r="G18" s="256"/>
      <c r="H18" s="257"/>
      <c r="I18" s="233"/>
      <c r="J18" s="234"/>
      <c r="K18" s="235"/>
      <c r="L18" s="233"/>
      <c r="M18" s="234"/>
      <c r="N18" s="235"/>
      <c r="O18" s="327"/>
      <c r="P18" s="328"/>
      <c r="Q18" s="329"/>
      <c r="R18" s="266"/>
      <c r="S18" s="267"/>
      <c r="T18" s="268"/>
      <c r="U18" s="212"/>
      <c r="V18" s="213"/>
      <c r="W18" s="214"/>
    </row>
    <row r="19" spans="1:23" x14ac:dyDescent="0.25">
      <c r="A19" s="132">
        <v>43511</v>
      </c>
      <c r="B19" s="134" t="s">
        <v>15</v>
      </c>
      <c r="C19" s="76"/>
      <c r="D19" s="76"/>
      <c r="E19" s="77"/>
      <c r="F19" s="75"/>
      <c r="G19" s="76"/>
      <c r="H19" s="77"/>
      <c r="I19" s="289"/>
      <c r="J19" s="290"/>
      <c r="K19" s="291"/>
      <c r="L19" s="75"/>
      <c r="M19" s="76"/>
      <c r="N19" s="77"/>
      <c r="O19" s="215"/>
      <c r="P19" s="216"/>
      <c r="Q19" s="217"/>
      <c r="R19" s="75"/>
      <c r="S19" s="76"/>
      <c r="T19" s="77"/>
      <c r="U19" s="75"/>
      <c r="V19" s="76"/>
      <c r="W19" s="77"/>
    </row>
    <row r="20" spans="1:23" ht="15" thickBot="1" x14ac:dyDescent="0.3">
      <c r="A20" s="133"/>
      <c r="B20" s="135"/>
      <c r="C20" s="79"/>
      <c r="D20" s="79"/>
      <c r="E20" s="80"/>
      <c r="F20" s="78"/>
      <c r="G20" s="79"/>
      <c r="H20" s="80"/>
      <c r="I20" s="292"/>
      <c r="J20" s="293"/>
      <c r="K20" s="294"/>
      <c r="L20" s="78"/>
      <c r="M20" s="79"/>
      <c r="N20" s="80"/>
      <c r="O20" s="218"/>
      <c r="P20" s="219"/>
      <c r="Q20" s="220"/>
      <c r="R20" s="78"/>
      <c r="S20" s="79"/>
      <c r="T20" s="80"/>
      <c r="U20" s="78"/>
      <c r="V20" s="79"/>
      <c r="W20" s="80"/>
    </row>
    <row r="21" spans="1:23" ht="46.8" customHeight="1" thickBot="1" x14ac:dyDescent="0.3">
      <c r="A21" s="107">
        <v>43513</v>
      </c>
      <c r="B21" s="28" t="s">
        <v>16</v>
      </c>
      <c r="C21" s="221" t="s">
        <v>77</v>
      </c>
      <c r="D21" s="222"/>
      <c r="E21" s="222"/>
      <c r="F21" s="222"/>
      <c r="G21" s="222"/>
      <c r="H21" s="223"/>
      <c r="I21" s="175" t="s">
        <v>69</v>
      </c>
      <c r="J21" s="176"/>
      <c r="K21" s="177"/>
      <c r="L21" s="175" t="s">
        <v>69</v>
      </c>
      <c r="M21" s="176"/>
      <c r="N21" s="177"/>
      <c r="O21" s="224"/>
      <c r="P21" s="225"/>
      <c r="Q21" s="226"/>
      <c r="R21" s="175" t="s">
        <v>81</v>
      </c>
      <c r="S21" s="176"/>
      <c r="T21" s="177"/>
      <c r="U21" s="175" t="s">
        <v>75</v>
      </c>
      <c r="V21" s="176"/>
      <c r="W21" s="177"/>
    </row>
    <row r="22" spans="1:23" ht="14.4" customHeight="1" x14ac:dyDescent="0.25">
      <c r="A22" s="108"/>
      <c r="B22" s="150" t="s">
        <v>2</v>
      </c>
      <c r="C22" s="75" t="s">
        <v>82</v>
      </c>
      <c r="D22" s="76"/>
      <c r="E22" s="76"/>
      <c r="F22" s="76"/>
      <c r="G22" s="76"/>
      <c r="H22" s="77"/>
      <c r="I22" s="75" t="s">
        <v>80</v>
      </c>
      <c r="J22" s="76"/>
      <c r="K22" s="77"/>
      <c r="L22" s="75" t="s">
        <v>79</v>
      </c>
      <c r="M22" s="76"/>
      <c r="N22" s="77"/>
      <c r="O22" s="215"/>
      <c r="P22" s="216"/>
      <c r="Q22" s="217"/>
      <c r="R22" s="75" t="s">
        <v>78</v>
      </c>
      <c r="S22" s="76"/>
      <c r="T22" s="77"/>
      <c r="U22" s="75" t="s">
        <v>78</v>
      </c>
      <c r="V22" s="76"/>
      <c r="W22" s="77"/>
    </row>
    <row r="23" spans="1:23" ht="21.6" customHeight="1" thickBot="1" x14ac:dyDescent="0.3">
      <c r="A23" s="108"/>
      <c r="B23" s="150"/>
      <c r="C23" s="78"/>
      <c r="D23" s="79"/>
      <c r="E23" s="79"/>
      <c r="F23" s="79"/>
      <c r="G23" s="79"/>
      <c r="H23" s="80"/>
      <c r="I23" s="78"/>
      <c r="J23" s="79"/>
      <c r="K23" s="80"/>
      <c r="L23" s="78"/>
      <c r="M23" s="79"/>
      <c r="N23" s="80"/>
      <c r="O23" s="218"/>
      <c r="P23" s="219"/>
      <c r="Q23" s="220"/>
      <c r="R23" s="78"/>
      <c r="S23" s="79"/>
      <c r="T23" s="80"/>
      <c r="U23" s="78"/>
      <c r="V23" s="79"/>
      <c r="W23" s="80"/>
    </row>
    <row r="24" spans="1:23" ht="14.4" customHeight="1" x14ac:dyDescent="0.25">
      <c r="A24" s="108"/>
      <c r="B24" s="134" t="s">
        <v>3</v>
      </c>
      <c r="C24" s="75" t="s">
        <v>76</v>
      </c>
      <c r="D24" s="76"/>
      <c r="E24" s="77"/>
      <c r="F24" s="75" t="s">
        <v>76</v>
      </c>
      <c r="G24" s="76"/>
      <c r="H24" s="77"/>
      <c r="I24" s="75" t="s">
        <v>86</v>
      </c>
      <c r="J24" s="76"/>
      <c r="K24" s="77"/>
      <c r="L24" s="75" t="s">
        <v>86</v>
      </c>
      <c r="M24" s="76"/>
      <c r="N24" s="77"/>
      <c r="O24" s="215" t="s">
        <v>89</v>
      </c>
      <c r="P24" s="216"/>
      <c r="Q24" s="217"/>
      <c r="R24" s="75" t="s">
        <v>85</v>
      </c>
      <c r="S24" s="76"/>
      <c r="T24" s="77"/>
      <c r="U24" s="75" t="s">
        <v>87</v>
      </c>
      <c r="V24" s="76"/>
      <c r="W24" s="77"/>
    </row>
    <row r="25" spans="1:23" ht="27.6" customHeight="1" thickBot="1" x14ac:dyDescent="0.3">
      <c r="A25" s="87"/>
      <c r="B25" s="134"/>
      <c r="C25" s="78"/>
      <c r="D25" s="79"/>
      <c r="E25" s="80"/>
      <c r="F25" s="78"/>
      <c r="G25" s="79"/>
      <c r="H25" s="80"/>
      <c r="I25" s="78"/>
      <c r="J25" s="79"/>
      <c r="K25" s="80"/>
      <c r="L25" s="78"/>
      <c r="M25" s="79"/>
      <c r="N25" s="80"/>
      <c r="O25" s="218"/>
      <c r="P25" s="219"/>
      <c r="Q25" s="220"/>
      <c r="R25" s="78"/>
      <c r="S25" s="79"/>
      <c r="T25" s="80"/>
      <c r="U25" s="78"/>
      <c r="V25" s="79"/>
      <c r="W25" s="80"/>
    </row>
    <row r="26" spans="1:23" ht="14.4" customHeight="1" x14ac:dyDescent="0.25">
      <c r="A26" s="132">
        <v>43514</v>
      </c>
      <c r="B26" s="134" t="s">
        <v>11</v>
      </c>
      <c r="C26" s="209" t="s">
        <v>71</v>
      </c>
      <c r="D26" s="210"/>
      <c r="E26" s="211"/>
      <c r="F26" s="209" t="s">
        <v>71</v>
      </c>
      <c r="G26" s="210"/>
      <c r="H26" s="211"/>
      <c r="I26" s="178" t="s">
        <v>70</v>
      </c>
      <c r="J26" s="179"/>
      <c r="K26" s="180"/>
      <c r="L26" s="178" t="s">
        <v>70</v>
      </c>
      <c r="M26" s="179"/>
      <c r="N26" s="180"/>
      <c r="O26" s="178" t="s">
        <v>70</v>
      </c>
      <c r="P26" s="179"/>
      <c r="Q26" s="180"/>
      <c r="R26" s="75" t="s">
        <v>90</v>
      </c>
      <c r="S26" s="76"/>
      <c r="T26" s="77"/>
      <c r="U26" s="178" t="s">
        <v>70</v>
      </c>
      <c r="V26" s="179"/>
      <c r="W26" s="180"/>
    </row>
    <row r="27" spans="1:23" ht="14.4" customHeight="1" thickBot="1" x14ac:dyDescent="0.3">
      <c r="A27" s="132"/>
      <c r="B27" s="134"/>
      <c r="C27" s="212"/>
      <c r="D27" s="213"/>
      <c r="E27" s="214"/>
      <c r="F27" s="212"/>
      <c r="G27" s="213"/>
      <c r="H27" s="214"/>
      <c r="I27" s="181"/>
      <c r="J27" s="182"/>
      <c r="K27" s="183"/>
      <c r="L27" s="181"/>
      <c r="M27" s="182"/>
      <c r="N27" s="183"/>
      <c r="O27" s="181"/>
      <c r="P27" s="182"/>
      <c r="Q27" s="183"/>
      <c r="R27" s="78"/>
      <c r="S27" s="79"/>
      <c r="T27" s="80"/>
      <c r="U27" s="181"/>
      <c r="V27" s="182"/>
      <c r="W27" s="183"/>
    </row>
    <row r="28" spans="1:23" ht="14.4" customHeight="1" x14ac:dyDescent="0.25">
      <c r="A28" s="132">
        <v>43515</v>
      </c>
      <c r="B28" s="134" t="s">
        <v>12</v>
      </c>
      <c r="C28" s="76"/>
      <c r="D28" s="76"/>
      <c r="E28" s="77"/>
      <c r="F28" s="75"/>
      <c r="G28" s="76"/>
      <c r="H28" s="77"/>
      <c r="I28" s="75"/>
      <c r="J28" s="76"/>
      <c r="K28" s="77"/>
      <c r="L28" s="75"/>
      <c r="M28" s="76"/>
      <c r="N28" s="77"/>
      <c r="O28" s="75"/>
      <c r="P28" s="76"/>
      <c r="Q28" s="77"/>
      <c r="R28" s="75"/>
      <c r="S28" s="76"/>
      <c r="T28" s="77"/>
      <c r="U28" s="75"/>
      <c r="V28" s="76"/>
      <c r="W28" s="77"/>
    </row>
    <row r="29" spans="1:23" ht="14.4" customHeight="1" thickBot="1" x14ac:dyDescent="0.3">
      <c r="A29" s="132"/>
      <c r="B29" s="134"/>
      <c r="C29" s="79"/>
      <c r="D29" s="79"/>
      <c r="E29" s="80"/>
      <c r="F29" s="78"/>
      <c r="G29" s="79"/>
      <c r="H29" s="80"/>
      <c r="I29" s="78"/>
      <c r="J29" s="79"/>
      <c r="K29" s="80"/>
      <c r="L29" s="78"/>
      <c r="M29" s="79"/>
      <c r="N29" s="80"/>
      <c r="O29" s="78"/>
      <c r="P29" s="79"/>
      <c r="Q29" s="80"/>
      <c r="R29" s="78"/>
      <c r="S29" s="79"/>
      <c r="T29" s="80"/>
      <c r="U29" s="78"/>
      <c r="V29" s="79"/>
      <c r="W29" s="80"/>
    </row>
    <row r="30" spans="1:23" ht="14.4" customHeight="1" x14ac:dyDescent="0.25">
      <c r="A30" s="132">
        <v>43516</v>
      </c>
      <c r="B30" s="134" t="s">
        <v>13</v>
      </c>
      <c r="C30" s="76"/>
      <c r="D30" s="76"/>
      <c r="E30" s="77"/>
      <c r="F30" s="75"/>
      <c r="G30" s="76"/>
      <c r="H30" s="77"/>
      <c r="I30" s="75"/>
      <c r="J30" s="76"/>
      <c r="K30" s="77"/>
      <c r="L30" s="75"/>
      <c r="M30" s="76"/>
      <c r="N30" s="77"/>
      <c r="O30" s="75"/>
      <c r="P30" s="76"/>
      <c r="Q30" s="77"/>
      <c r="R30" s="75"/>
      <c r="S30" s="76"/>
      <c r="T30" s="77"/>
      <c r="U30" s="75"/>
      <c r="V30" s="76"/>
      <c r="W30" s="77"/>
    </row>
    <row r="31" spans="1:23" ht="14.4" customHeight="1" thickBot="1" x14ac:dyDescent="0.3">
      <c r="A31" s="132"/>
      <c r="B31" s="134"/>
      <c r="C31" s="79"/>
      <c r="D31" s="79"/>
      <c r="E31" s="80"/>
      <c r="F31" s="78"/>
      <c r="G31" s="79"/>
      <c r="H31" s="80"/>
      <c r="I31" s="78"/>
      <c r="J31" s="79"/>
      <c r="K31" s="80"/>
      <c r="L31" s="78"/>
      <c r="M31" s="79"/>
      <c r="N31" s="80"/>
      <c r="O31" s="78"/>
      <c r="P31" s="79"/>
      <c r="Q31" s="80"/>
      <c r="R31" s="78"/>
      <c r="S31" s="79"/>
      <c r="T31" s="80"/>
      <c r="U31" s="78"/>
      <c r="V31" s="79"/>
      <c r="W31" s="80"/>
    </row>
    <row r="32" spans="1:23" ht="14.4" customHeight="1" x14ac:dyDescent="0.25">
      <c r="A32" s="132">
        <v>43517</v>
      </c>
      <c r="B32" s="134" t="s">
        <v>14</v>
      </c>
      <c r="C32" s="114" t="s">
        <v>91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6"/>
    </row>
    <row r="33" spans="1:23" ht="14.4" customHeight="1" thickBot="1" x14ac:dyDescent="0.3">
      <c r="A33" s="132"/>
      <c r="B33" s="134"/>
      <c r="C33" s="11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9"/>
    </row>
    <row r="34" spans="1:23" ht="14.4" customHeight="1" x14ac:dyDescent="0.25">
      <c r="A34" s="132">
        <v>43518</v>
      </c>
      <c r="B34" s="134" t="s">
        <v>15</v>
      </c>
      <c r="C34" s="76"/>
      <c r="D34" s="76"/>
      <c r="E34" s="77"/>
      <c r="F34" s="75"/>
      <c r="G34" s="76"/>
      <c r="H34" s="77"/>
      <c r="I34" s="75"/>
      <c r="J34" s="76"/>
      <c r="K34" s="77"/>
      <c r="L34" s="75"/>
      <c r="M34" s="76"/>
      <c r="N34" s="77"/>
      <c r="O34" s="75"/>
      <c r="P34" s="76"/>
      <c r="Q34" s="77"/>
      <c r="R34" s="75"/>
      <c r="S34" s="76"/>
      <c r="T34" s="77"/>
      <c r="U34" s="75"/>
      <c r="V34" s="76"/>
      <c r="W34" s="77"/>
    </row>
    <row r="35" spans="1:23" ht="15" customHeight="1" thickBot="1" x14ac:dyDescent="0.3">
      <c r="A35" s="133"/>
      <c r="B35" s="135"/>
      <c r="C35" s="79"/>
      <c r="D35" s="79"/>
      <c r="E35" s="80"/>
      <c r="F35" s="78"/>
      <c r="G35" s="79"/>
      <c r="H35" s="80"/>
      <c r="I35" s="78"/>
      <c r="J35" s="79"/>
      <c r="K35" s="80"/>
      <c r="L35" s="78"/>
      <c r="M35" s="79"/>
      <c r="N35" s="80"/>
      <c r="O35" s="78"/>
      <c r="P35" s="79"/>
      <c r="Q35" s="80"/>
      <c r="R35" s="78"/>
      <c r="S35" s="79"/>
      <c r="T35" s="80"/>
      <c r="U35" s="78"/>
      <c r="V35" s="79"/>
      <c r="W35" s="80"/>
    </row>
    <row r="36" spans="1:23" ht="61.2" customHeight="1" thickBot="1" x14ac:dyDescent="0.3">
      <c r="A36" s="107">
        <v>43520</v>
      </c>
      <c r="B36" s="28" t="s">
        <v>16</v>
      </c>
      <c r="C36" s="184" t="s">
        <v>92</v>
      </c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9"/>
    </row>
    <row r="37" spans="1:23" ht="23.4" customHeight="1" x14ac:dyDescent="0.25">
      <c r="A37" s="108"/>
      <c r="B37" s="150" t="s">
        <v>2</v>
      </c>
      <c r="C37" s="170"/>
      <c r="D37" s="170"/>
      <c r="E37" s="171"/>
      <c r="F37" s="169"/>
      <c r="G37" s="170"/>
      <c r="H37" s="171"/>
      <c r="I37" s="169"/>
      <c r="J37" s="170"/>
      <c r="K37" s="171"/>
      <c r="L37" s="169"/>
      <c r="M37" s="170"/>
      <c r="N37" s="171"/>
      <c r="O37" s="169"/>
      <c r="P37" s="170"/>
      <c r="Q37" s="171"/>
      <c r="R37" s="169"/>
      <c r="S37" s="170"/>
      <c r="T37" s="171"/>
      <c r="U37" s="169"/>
      <c r="V37" s="170"/>
      <c r="W37" s="171"/>
    </row>
    <row r="38" spans="1:23" ht="15" thickBot="1" x14ac:dyDescent="0.3">
      <c r="A38" s="108"/>
      <c r="B38" s="150"/>
      <c r="C38" s="173"/>
      <c r="D38" s="173"/>
      <c r="E38" s="174"/>
      <c r="F38" s="172"/>
      <c r="G38" s="173"/>
      <c r="H38" s="174"/>
      <c r="I38" s="172"/>
      <c r="J38" s="173"/>
      <c r="K38" s="174"/>
      <c r="L38" s="172"/>
      <c r="M38" s="173"/>
      <c r="N38" s="174"/>
      <c r="O38" s="172"/>
      <c r="P38" s="173"/>
      <c r="Q38" s="174"/>
      <c r="R38" s="172"/>
      <c r="S38" s="173"/>
      <c r="T38" s="174"/>
      <c r="U38" s="172"/>
      <c r="V38" s="173"/>
      <c r="W38" s="174"/>
    </row>
    <row r="39" spans="1:23" x14ac:dyDescent="0.25">
      <c r="A39" s="108"/>
      <c r="B39" s="134" t="s">
        <v>3</v>
      </c>
      <c r="C39" s="170"/>
      <c r="D39" s="170"/>
      <c r="E39" s="171"/>
      <c r="F39" s="169"/>
      <c r="G39" s="170"/>
      <c r="H39" s="171"/>
      <c r="I39" s="169"/>
      <c r="J39" s="170"/>
      <c r="K39" s="171"/>
      <c r="L39" s="169"/>
      <c r="M39" s="170"/>
      <c r="N39" s="171"/>
      <c r="O39" s="169"/>
      <c r="P39" s="170"/>
      <c r="Q39" s="171"/>
      <c r="R39" s="169"/>
      <c r="S39" s="170"/>
      <c r="T39" s="171"/>
      <c r="U39" s="169"/>
      <c r="V39" s="170"/>
      <c r="W39" s="171"/>
    </row>
    <row r="40" spans="1:23" ht="15" thickBot="1" x14ac:dyDescent="0.3">
      <c r="A40" s="87"/>
      <c r="B40" s="134"/>
      <c r="C40" s="173"/>
      <c r="D40" s="173"/>
      <c r="E40" s="174"/>
      <c r="F40" s="172"/>
      <c r="G40" s="173"/>
      <c r="H40" s="174"/>
      <c r="I40" s="172"/>
      <c r="J40" s="173"/>
      <c r="K40" s="174"/>
      <c r="L40" s="172"/>
      <c r="M40" s="173"/>
      <c r="N40" s="174"/>
      <c r="O40" s="172"/>
      <c r="P40" s="173"/>
      <c r="Q40" s="174"/>
      <c r="R40" s="172"/>
      <c r="S40" s="173"/>
      <c r="T40" s="174"/>
      <c r="U40" s="172"/>
      <c r="V40" s="173"/>
      <c r="W40" s="174"/>
    </row>
    <row r="41" spans="1:23" x14ac:dyDescent="0.25">
      <c r="A41" s="132">
        <v>43521</v>
      </c>
      <c r="B41" s="134" t="s">
        <v>11</v>
      </c>
      <c r="C41" s="170"/>
      <c r="D41" s="170"/>
      <c r="E41" s="171"/>
      <c r="F41" s="169"/>
      <c r="G41" s="170"/>
      <c r="H41" s="171"/>
      <c r="I41" s="169"/>
      <c r="J41" s="170"/>
      <c r="K41" s="171"/>
      <c r="L41" s="169"/>
      <c r="M41" s="170"/>
      <c r="N41" s="171"/>
      <c r="O41" s="169"/>
      <c r="P41" s="170"/>
      <c r="Q41" s="171"/>
      <c r="R41" s="169"/>
      <c r="S41" s="170"/>
      <c r="T41" s="171"/>
      <c r="U41" s="169"/>
      <c r="V41" s="170"/>
      <c r="W41" s="171"/>
    </row>
    <row r="42" spans="1:23" ht="15" thickBot="1" x14ac:dyDescent="0.3">
      <c r="A42" s="132"/>
      <c r="B42" s="134"/>
      <c r="C42" s="173"/>
      <c r="D42" s="173"/>
      <c r="E42" s="174"/>
      <c r="F42" s="172"/>
      <c r="G42" s="173"/>
      <c r="H42" s="174"/>
      <c r="I42" s="172"/>
      <c r="J42" s="173"/>
      <c r="K42" s="174"/>
      <c r="L42" s="172"/>
      <c r="M42" s="173"/>
      <c r="N42" s="174"/>
      <c r="O42" s="172"/>
      <c r="P42" s="173"/>
      <c r="Q42" s="174"/>
      <c r="R42" s="172"/>
      <c r="S42" s="173"/>
      <c r="T42" s="174"/>
      <c r="U42" s="172"/>
      <c r="V42" s="173"/>
      <c r="W42" s="174"/>
    </row>
    <row r="43" spans="1:23" ht="14.4" customHeight="1" x14ac:dyDescent="0.25">
      <c r="A43" s="132">
        <v>43522</v>
      </c>
      <c r="B43" s="134" t="s">
        <v>12</v>
      </c>
      <c r="C43" s="170"/>
      <c r="D43" s="170"/>
      <c r="E43" s="171"/>
      <c r="F43" s="169"/>
      <c r="G43" s="170"/>
      <c r="H43" s="171"/>
      <c r="I43" s="169"/>
      <c r="J43" s="170"/>
      <c r="K43" s="171"/>
      <c r="L43" s="169"/>
      <c r="M43" s="170"/>
      <c r="N43" s="171"/>
      <c r="O43" s="169"/>
      <c r="P43" s="170"/>
      <c r="Q43" s="171"/>
      <c r="R43" s="169"/>
      <c r="S43" s="170"/>
      <c r="T43" s="171"/>
      <c r="U43" s="169"/>
      <c r="V43" s="170"/>
      <c r="W43" s="171"/>
    </row>
    <row r="44" spans="1:23" ht="14.4" customHeight="1" thickBot="1" x14ac:dyDescent="0.3">
      <c r="A44" s="132"/>
      <c r="B44" s="134"/>
      <c r="C44" s="173"/>
      <c r="D44" s="173"/>
      <c r="E44" s="174"/>
      <c r="F44" s="172"/>
      <c r="G44" s="173"/>
      <c r="H44" s="174"/>
      <c r="I44" s="172"/>
      <c r="J44" s="173"/>
      <c r="K44" s="174"/>
      <c r="L44" s="172"/>
      <c r="M44" s="173"/>
      <c r="N44" s="174"/>
      <c r="O44" s="172"/>
      <c r="P44" s="173"/>
      <c r="Q44" s="174"/>
      <c r="R44" s="172"/>
      <c r="S44" s="173"/>
      <c r="T44" s="174"/>
      <c r="U44" s="172"/>
      <c r="V44" s="173"/>
      <c r="W44" s="174"/>
    </row>
    <row r="45" spans="1:23" ht="14.4" customHeight="1" x14ac:dyDescent="0.25">
      <c r="A45" s="132">
        <v>43523</v>
      </c>
      <c r="B45" s="134" t="s">
        <v>13</v>
      </c>
      <c r="C45" s="170"/>
      <c r="D45" s="170"/>
      <c r="E45" s="171"/>
      <c r="F45" s="169"/>
      <c r="G45" s="170"/>
      <c r="H45" s="171"/>
      <c r="I45" s="169"/>
      <c r="J45" s="170"/>
      <c r="K45" s="171"/>
      <c r="L45" s="169"/>
      <c r="M45" s="170"/>
      <c r="N45" s="171"/>
      <c r="O45" s="169"/>
      <c r="P45" s="170"/>
      <c r="Q45" s="171"/>
      <c r="R45" s="169"/>
      <c r="S45" s="170"/>
      <c r="T45" s="171"/>
      <c r="U45" s="169"/>
      <c r="V45" s="170"/>
      <c r="W45" s="171"/>
    </row>
    <row r="46" spans="1:23" ht="14.4" customHeight="1" thickBot="1" x14ac:dyDescent="0.3">
      <c r="A46" s="132"/>
      <c r="B46" s="134"/>
      <c r="C46" s="173"/>
      <c r="D46" s="173"/>
      <c r="E46" s="174"/>
      <c r="F46" s="172"/>
      <c r="G46" s="173"/>
      <c r="H46" s="174"/>
      <c r="I46" s="172"/>
      <c r="J46" s="173"/>
      <c r="K46" s="174"/>
      <c r="L46" s="172"/>
      <c r="M46" s="173"/>
      <c r="N46" s="174"/>
      <c r="O46" s="172"/>
      <c r="P46" s="173"/>
      <c r="Q46" s="174"/>
      <c r="R46" s="172"/>
      <c r="S46" s="173"/>
      <c r="T46" s="174"/>
      <c r="U46" s="172"/>
      <c r="V46" s="173"/>
      <c r="W46" s="174"/>
    </row>
    <row r="47" spans="1:23" ht="14.4" customHeight="1" x14ac:dyDescent="0.25">
      <c r="A47" s="132">
        <v>43524</v>
      </c>
      <c r="B47" s="134" t="s">
        <v>14</v>
      </c>
      <c r="C47" s="170"/>
      <c r="D47" s="170"/>
      <c r="E47" s="171"/>
      <c r="F47" s="169"/>
      <c r="G47" s="170"/>
      <c r="H47" s="171"/>
      <c r="I47" s="169"/>
      <c r="J47" s="170"/>
      <c r="K47" s="171"/>
      <c r="L47" s="169"/>
      <c r="M47" s="170"/>
      <c r="N47" s="171"/>
      <c r="O47" s="169"/>
      <c r="P47" s="170"/>
      <c r="Q47" s="171"/>
      <c r="R47" s="169"/>
      <c r="S47" s="170"/>
      <c r="T47" s="171"/>
      <c r="U47" s="169"/>
      <c r="V47" s="170"/>
      <c r="W47" s="171"/>
    </row>
    <row r="48" spans="1:23" ht="14.4" customHeight="1" thickBot="1" x14ac:dyDescent="0.3">
      <c r="A48" s="132"/>
      <c r="B48" s="134"/>
      <c r="C48" s="173"/>
      <c r="D48" s="173"/>
      <c r="E48" s="174"/>
      <c r="F48" s="172"/>
      <c r="G48" s="173"/>
      <c r="H48" s="174"/>
      <c r="I48" s="172"/>
      <c r="J48" s="173"/>
      <c r="K48" s="174"/>
      <c r="L48" s="172"/>
      <c r="M48" s="173"/>
      <c r="N48" s="174"/>
      <c r="O48" s="172"/>
      <c r="P48" s="173"/>
      <c r="Q48" s="174"/>
      <c r="R48" s="172"/>
      <c r="S48" s="173"/>
      <c r="T48" s="174"/>
      <c r="U48" s="172"/>
      <c r="V48" s="173"/>
      <c r="W48" s="174"/>
    </row>
    <row r="49" spans="1:24" x14ac:dyDescent="0.25">
      <c r="A49" s="132">
        <v>43525</v>
      </c>
      <c r="B49" s="134" t="s">
        <v>15</v>
      </c>
      <c r="C49" s="170"/>
      <c r="D49" s="170"/>
      <c r="E49" s="171"/>
      <c r="F49" s="169"/>
      <c r="G49" s="170"/>
      <c r="H49" s="171"/>
      <c r="I49" s="169"/>
      <c r="J49" s="170"/>
      <c r="K49" s="171"/>
      <c r="L49" s="169"/>
      <c r="M49" s="170"/>
      <c r="N49" s="171"/>
      <c r="O49" s="169"/>
      <c r="P49" s="170"/>
      <c r="Q49" s="171"/>
      <c r="R49" s="169"/>
      <c r="S49" s="170"/>
      <c r="T49" s="171"/>
      <c r="U49" s="169"/>
      <c r="V49" s="170"/>
      <c r="W49" s="171"/>
    </row>
    <row r="50" spans="1:24" ht="15" thickBot="1" x14ac:dyDescent="0.3">
      <c r="A50" s="133"/>
      <c r="B50" s="135"/>
      <c r="C50" s="173"/>
      <c r="D50" s="173"/>
      <c r="E50" s="174"/>
      <c r="F50" s="172"/>
      <c r="G50" s="173"/>
      <c r="H50" s="174"/>
      <c r="I50" s="172"/>
      <c r="J50" s="173"/>
      <c r="K50" s="174"/>
      <c r="L50" s="172"/>
      <c r="M50" s="173"/>
      <c r="N50" s="174"/>
      <c r="O50" s="172"/>
      <c r="P50" s="173"/>
      <c r="Q50" s="174"/>
      <c r="R50" s="172"/>
      <c r="S50" s="173"/>
      <c r="T50" s="174"/>
      <c r="U50" s="172"/>
      <c r="V50" s="173"/>
      <c r="W50" s="174"/>
    </row>
    <row r="51" spans="1:24" ht="66" customHeight="1" thickBot="1" x14ac:dyDescent="0.3">
      <c r="A51" s="107">
        <v>43527</v>
      </c>
      <c r="B51" s="28" t="s">
        <v>16</v>
      </c>
      <c r="C51" s="109" t="s">
        <v>100</v>
      </c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9"/>
      <c r="X51" s="40" t="s">
        <v>101</v>
      </c>
    </row>
    <row r="52" spans="1:24" ht="14.4" customHeight="1" x14ac:dyDescent="0.25">
      <c r="A52" s="108"/>
      <c r="B52" s="150" t="s">
        <v>2</v>
      </c>
      <c r="C52" s="163" t="s">
        <v>94</v>
      </c>
      <c r="D52" s="164"/>
      <c r="E52" s="164"/>
      <c r="F52" s="164"/>
      <c r="G52" s="164"/>
      <c r="H52" s="164"/>
      <c r="I52" s="164"/>
      <c r="J52" s="164"/>
      <c r="K52" s="165"/>
      <c r="L52" s="81"/>
      <c r="M52" s="82"/>
      <c r="N52" s="83"/>
      <c r="O52" s="81"/>
      <c r="P52" s="82"/>
      <c r="Q52" s="83"/>
      <c r="R52" s="151" t="s">
        <v>99</v>
      </c>
      <c r="S52" s="152"/>
      <c r="T52" s="153"/>
      <c r="U52" s="151" t="s">
        <v>99</v>
      </c>
      <c r="V52" s="152"/>
      <c r="W52" s="153"/>
    </row>
    <row r="53" spans="1:24" ht="15.6" customHeight="1" thickBot="1" x14ac:dyDescent="0.3">
      <c r="A53" s="108"/>
      <c r="B53" s="150"/>
      <c r="C53" s="166"/>
      <c r="D53" s="167"/>
      <c r="E53" s="167"/>
      <c r="F53" s="167"/>
      <c r="G53" s="167"/>
      <c r="H53" s="167"/>
      <c r="I53" s="167"/>
      <c r="J53" s="167"/>
      <c r="K53" s="168"/>
      <c r="L53" s="84"/>
      <c r="M53" s="85"/>
      <c r="N53" s="86"/>
      <c r="O53" s="84"/>
      <c r="P53" s="85"/>
      <c r="Q53" s="86"/>
      <c r="R53" s="154"/>
      <c r="S53" s="155"/>
      <c r="T53" s="156"/>
      <c r="U53" s="154"/>
      <c r="V53" s="155"/>
      <c r="W53" s="156"/>
    </row>
    <row r="54" spans="1:24" ht="15" customHeight="1" x14ac:dyDescent="0.25">
      <c r="A54" s="108"/>
      <c r="B54" s="134" t="s">
        <v>3</v>
      </c>
      <c r="C54" s="163" t="s">
        <v>93</v>
      </c>
      <c r="D54" s="164"/>
      <c r="E54" s="164"/>
      <c r="F54" s="164"/>
      <c r="G54" s="164"/>
      <c r="H54" s="164"/>
      <c r="I54" s="164"/>
      <c r="J54" s="164"/>
      <c r="K54" s="165"/>
      <c r="L54" s="81"/>
      <c r="M54" s="82"/>
      <c r="N54" s="83"/>
      <c r="O54" s="81"/>
      <c r="P54" s="82"/>
      <c r="Q54" s="83"/>
      <c r="R54" s="157" t="s">
        <v>98</v>
      </c>
      <c r="S54" s="158"/>
      <c r="T54" s="159"/>
      <c r="U54" s="157" t="s">
        <v>98</v>
      </c>
      <c r="V54" s="158"/>
      <c r="W54" s="159"/>
    </row>
    <row r="55" spans="1:24" ht="15.6" customHeight="1" thickBot="1" x14ac:dyDescent="0.3">
      <c r="A55" s="87"/>
      <c r="B55" s="134"/>
      <c r="C55" s="166"/>
      <c r="D55" s="167"/>
      <c r="E55" s="167"/>
      <c r="F55" s="167"/>
      <c r="G55" s="167"/>
      <c r="H55" s="167"/>
      <c r="I55" s="167"/>
      <c r="J55" s="167"/>
      <c r="K55" s="168"/>
      <c r="L55" s="84"/>
      <c r="M55" s="85"/>
      <c r="N55" s="86"/>
      <c r="O55" s="84"/>
      <c r="P55" s="85"/>
      <c r="Q55" s="86"/>
      <c r="R55" s="160"/>
      <c r="S55" s="161"/>
      <c r="T55" s="162"/>
      <c r="U55" s="160"/>
      <c r="V55" s="161"/>
      <c r="W55" s="162"/>
    </row>
    <row r="56" spans="1:24" ht="14.4" customHeight="1" x14ac:dyDescent="0.25">
      <c r="A56" s="132">
        <v>43528</v>
      </c>
      <c r="B56" s="134" t="s">
        <v>11</v>
      </c>
      <c r="C56" s="96" t="s">
        <v>97</v>
      </c>
      <c r="D56" s="96"/>
      <c r="E56" s="97"/>
      <c r="F56" s="101"/>
      <c r="G56" s="102"/>
      <c r="H56" s="103"/>
      <c r="I56" s="101"/>
      <c r="J56" s="102"/>
      <c r="K56" s="103"/>
      <c r="L56" s="101" t="s">
        <v>95</v>
      </c>
      <c r="M56" s="102"/>
      <c r="N56" s="103"/>
      <c r="O56" s="101" t="s">
        <v>95</v>
      </c>
      <c r="P56" s="102"/>
      <c r="Q56" s="103"/>
      <c r="R56" s="136" t="s">
        <v>95</v>
      </c>
      <c r="S56" s="137"/>
      <c r="T56" s="138"/>
      <c r="U56" s="142" t="s">
        <v>96</v>
      </c>
      <c r="V56" s="143"/>
      <c r="W56" s="144"/>
    </row>
    <row r="57" spans="1:24" ht="15" customHeight="1" thickBot="1" x14ac:dyDescent="0.3">
      <c r="A57" s="132"/>
      <c r="B57" s="134"/>
      <c r="C57" s="99"/>
      <c r="D57" s="99"/>
      <c r="E57" s="100"/>
      <c r="F57" s="104"/>
      <c r="G57" s="105"/>
      <c r="H57" s="106"/>
      <c r="I57" s="104"/>
      <c r="J57" s="105"/>
      <c r="K57" s="106"/>
      <c r="L57" s="104"/>
      <c r="M57" s="105"/>
      <c r="N57" s="106"/>
      <c r="O57" s="104"/>
      <c r="P57" s="105"/>
      <c r="Q57" s="106"/>
      <c r="R57" s="139"/>
      <c r="S57" s="140"/>
      <c r="T57" s="141"/>
      <c r="U57" s="145"/>
      <c r="V57" s="146"/>
      <c r="W57" s="147"/>
    </row>
    <row r="58" spans="1:24" ht="14.4" customHeight="1" x14ac:dyDescent="0.25">
      <c r="A58" s="132">
        <v>43529</v>
      </c>
      <c r="B58" s="134" t="s">
        <v>12</v>
      </c>
      <c r="C58" s="96"/>
      <c r="D58" s="96"/>
      <c r="E58" s="97"/>
      <c r="F58" s="95"/>
      <c r="G58" s="96"/>
      <c r="H58" s="97"/>
      <c r="I58" s="101"/>
      <c r="J58" s="102"/>
      <c r="K58" s="103"/>
      <c r="L58" s="101"/>
      <c r="M58" s="102"/>
      <c r="N58" s="103"/>
      <c r="O58" s="101"/>
      <c r="P58" s="102"/>
      <c r="Q58" s="103"/>
      <c r="R58" s="95"/>
      <c r="S58" s="96"/>
      <c r="T58" s="97"/>
      <c r="U58" s="95"/>
      <c r="V58" s="96"/>
      <c r="W58" s="97"/>
    </row>
    <row r="59" spans="1:24" ht="15" customHeight="1" thickBot="1" x14ac:dyDescent="0.3">
      <c r="A59" s="132"/>
      <c r="B59" s="134"/>
      <c r="C59" s="99"/>
      <c r="D59" s="99"/>
      <c r="E59" s="100"/>
      <c r="F59" s="98"/>
      <c r="G59" s="99"/>
      <c r="H59" s="100"/>
      <c r="I59" s="104"/>
      <c r="J59" s="105"/>
      <c r="K59" s="106"/>
      <c r="L59" s="104"/>
      <c r="M59" s="105"/>
      <c r="N59" s="106"/>
      <c r="O59" s="104"/>
      <c r="P59" s="105"/>
      <c r="Q59" s="106"/>
      <c r="R59" s="98"/>
      <c r="S59" s="99"/>
      <c r="T59" s="100"/>
      <c r="U59" s="98"/>
      <c r="V59" s="99"/>
      <c r="W59" s="100"/>
    </row>
    <row r="60" spans="1:24" ht="14.4" customHeight="1" x14ac:dyDescent="0.25">
      <c r="A60" s="132">
        <v>43530</v>
      </c>
      <c r="B60" s="134" t="s">
        <v>13</v>
      </c>
      <c r="C60" s="76"/>
      <c r="D60" s="76"/>
      <c r="E60" s="77"/>
      <c r="F60" s="75"/>
      <c r="G60" s="76"/>
      <c r="H60" s="77"/>
      <c r="I60" s="75"/>
      <c r="J60" s="76"/>
      <c r="K60" s="77"/>
      <c r="L60" s="81"/>
      <c r="M60" s="82"/>
      <c r="N60" s="83"/>
      <c r="O60" s="81"/>
      <c r="P60" s="82"/>
      <c r="Q60" s="83"/>
      <c r="R60" s="75"/>
      <c r="S60" s="76"/>
      <c r="T60" s="77"/>
      <c r="U60" s="75"/>
      <c r="V60" s="76"/>
      <c r="W60" s="77"/>
    </row>
    <row r="61" spans="1:24" ht="15" customHeight="1" thickBot="1" x14ac:dyDescent="0.3">
      <c r="A61" s="132"/>
      <c r="B61" s="134"/>
      <c r="C61" s="79"/>
      <c r="D61" s="79"/>
      <c r="E61" s="80"/>
      <c r="F61" s="78"/>
      <c r="G61" s="79"/>
      <c r="H61" s="80"/>
      <c r="I61" s="78"/>
      <c r="J61" s="79"/>
      <c r="K61" s="80"/>
      <c r="L61" s="84"/>
      <c r="M61" s="85"/>
      <c r="N61" s="86"/>
      <c r="O61" s="84"/>
      <c r="P61" s="85"/>
      <c r="Q61" s="86"/>
      <c r="R61" s="78"/>
      <c r="S61" s="79"/>
      <c r="T61" s="80"/>
      <c r="U61" s="78"/>
      <c r="V61" s="79"/>
      <c r="W61" s="80"/>
    </row>
    <row r="62" spans="1:24" ht="14.4" customHeight="1" x14ac:dyDescent="0.25">
      <c r="A62" s="132">
        <v>43531</v>
      </c>
      <c r="B62" s="134" t="s">
        <v>14</v>
      </c>
      <c r="C62" s="76"/>
      <c r="D62" s="76"/>
      <c r="E62" s="77"/>
      <c r="F62" s="75"/>
      <c r="G62" s="76"/>
      <c r="H62" s="77"/>
      <c r="I62" s="75"/>
      <c r="J62" s="76"/>
      <c r="K62" s="77"/>
      <c r="L62" s="81"/>
      <c r="M62" s="82"/>
      <c r="N62" s="83"/>
      <c r="O62" s="81"/>
      <c r="P62" s="82"/>
      <c r="Q62" s="83"/>
      <c r="R62" s="75"/>
      <c r="S62" s="76"/>
      <c r="T62" s="77"/>
      <c r="U62" s="75"/>
      <c r="V62" s="76"/>
      <c r="W62" s="77"/>
    </row>
    <row r="63" spans="1:24" ht="15" customHeight="1" thickBot="1" x14ac:dyDescent="0.3">
      <c r="A63" s="132"/>
      <c r="B63" s="134"/>
      <c r="C63" s="79"/>
      <c r="D63" s="79"/>
      <c r="E63" s="80"/>
      <c r="F63" s="78"/>
      <c r="G63" s="79"/>
      <c r="H63" s="80"/>
      <c r="I63" s="78"/>
      <c r="J63" s="79"/>
      <c r="K63" s="80"/>
      <c r="L63" s="84"/>
      <c r="M63" s="85"/>
      <c r="N63" s="86"/>
      <c r="O63" s="84"/>
      <c r="P63" s="85"/>
      <c r="Q63" s="86"/>
      <c r="R63" s="78"/>
      <c r="S63" s="79"/>
      <c r="T63" s="80"/>
      <c r="U63" s="78"/>
      <c r="V63" s="79"/>
      <c r="W63" s="80"/>
    </row>
    <row r="64" spans="1:24" ht="14.4" customHeight="1" x14ac:dyDescent="0.25">
      <c r="A64" s="132">
        <v>43532</v>
      </c>
      <c r="B64" s="134" t="s">
        <v>15</v>
      </c>
      <c r="C64" s="76"/>
      <c r="D64" s="76"/>
      <c r="E64" s="77"/>
      <c r="F64" s="75"/>
      <c r="G64" s="76"/>
      <c r="H64" s="77"/>
      <c r="I64" s="75"/>
      <c r="J64" s="76"/>
      <c r="K64" s="77"/>
      <c r="L64" s="81"/>
      <c r="M64" s="82"/>
      <c r="N64" s="83"/>
      <c r="O64" s="81"/>
      <c r="P64" s="82"/>
      <c r="Q64" s="83"/>
      <c r="R64" s="75"/>
      <c r="S64" s="76"/>
      <c r="T64" s="77"/>
      <c r="U64" s="75"/>
      <c r="V64" s="76"/>
      <c r="W64" s="77"/>
    </row>
    <row r="65" spans="1:23" ht="15" customHeight="1" thickBot="1" x14ac:dyDescent="0.3">
      <c r="A65" s="133"/>
      <c r="B65" s="135"/>
      <c r="C65" s="79"/>
      <c r="D65" s="79"/>
      <c r="E65" s="80"/>
      <c r="F65" s="78"/>
      <c r="G65" s="79"/>
      <c r="H65" s="80"/>
      <c r="I65" s="78"/>
      <c r="J65" s="79"/>
      <c r="K65" s="80"/>
      <c r="L65" s="84"/>
      <c r="M65" s="85"/>
      <c r="N65" s="86"/>
      <c r="O65" s="84"/>
      <c r="P65" s="85"/>
      <c r="Q65" s="86"/>
      <c r="R65" s="78"/>
      <c r="S65" s="79"/>
      <c r="T65" s="80"/>
      <c r="U65" s="78"/>
      <c r="V65" s="79"/>
      <c r="W65" s="80"/>
    </row>
    <row r="66" spans="1:23" ht="52.8" customHeight="1" thickBot="1" x14ac:dyDescent="0.3">
      <c r="A66" s="107">
        <v>43534</v>
      </c>
      <c r="B66" s="28" t="s">
        <v>16</v>
      </c>
      <c r="C66" s="109" t="s">
        <v>102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1"/>
    </row>
    <row r="67" spans="1:23" ht="14.4" customHeight="1" x14ac:dyDescent="0.25">
      <c r="A67" s="108"/>
      <c r="B67" s="112" t="s">
        <v>2</v>
      </c>
      <c r="C67" s="114"/>
      <c r="D67" s="115"/>
      <c r="E67" s="115"/>
      <c r="F67" s="115"/>
      <c r="G67" s="115"/>
      <c r="H67" s="115"/>
      <c r="I67" s="115"/>
      <c r="J67" s="115"/>
      <c r="K67" s="116"/>
      <c r="L67" s="81"/>
      <c r="M67" s="82"/>
      <c r="N67" s="83"/>
      <c r="O67" s="81"/>
      <c r="P67" s="82"/>
      <c r="Q67" s="83"/>
      <c r="R67" s="75"/>
      <c r="S67" s="76"/>
      <c r="T67" s="77"/>
      <c r="U67" s="75"/>
      <c r="V67" s="76"/>
      <c r="W67" s="77"/>
    </row>
    <row r="68" spans="1:23" ht="15" customHeight="1" thickBot="1" x14ac:dyDescent="0.3">
      <c r="A68" s="108"/>
      <c r="B68" s="113"/>
      <c r="C68" s="117"/>
      <c r="D68" s="118"/>
      <c r="E68" s="118"/>
      <c r="F68" s="118"/>
      <c r="G68" s="118"/>
      <c r="H68" s="118"/>
      <c r="I68" s="118"/>
      <c r="J68" s="118"/>
      <c r="K68" s="119"/>
      <c r="L68" s="84"/>
      <c r="M68" s="85"/>
      <c r="N68" s="86"/>
      <c r="O68" s="84"/>
      <c r="P68" s="85"/>
      <c r="Q68" s="86"/>
      <c r="R68" s="78"/>
      <c r="S68" s="79"/>
      <c r="T68" s="80"/>
      <c r="U68" s="78"/>
      <c r="V68" s="79"/>
      <c r="W68" s="80"/>
    </row>
    <row r="69" spans="1:23" ht="14.4" customHeight="1" x14ac:dyDescent="0.25">
      <c r="A69" s="108"/>
      <c r="B69" s="73" t="s">
        <v>3</v>
      </c>
      <c r="C69" s="114"/>
      <c r="D69" s="115"/>
      <c r="E69" s="115"/>
      <c r="F69" s="115"/>
      <c r="G69" s="115"/>
      <c r="H69" s="115"/>
      <c r="I69" s="115"/>
      <c r="J69" s="115"/>
      <c r="K69" s="116"/>
      <c r="L69" s="81"/>
      <c r="M69" s="82"/>
      <c r="N69" s="83"/>
      <c r="O69" s="81"/>
      <c r="P69" s="82"/>
      <c r="Q69" s="83"/>
      <c r="R69" s="95" t="s">
        <v>103</v>
      </c>
      <c r="S69" s="96"/>
      <c r="T69" s="97"/>
      <c r="U69" s="95" t="s">
        <v>103</v>
      </c>
      <c r="V69" s="96"/>
      <c r="W69" s="97"/>
    </row>
    <row r="70" spans="1:23" ht="15" customHeight="1" thickBot="1" x14ac:dyDescent="0.3">
      <c r="A70" s="87"/>
      <c r="B70" s="88"/>
      <c r="C70" s="117"/>
      <c r="D70" s="118"/>
      <c r="E70" s="118"/>
      <c r="F70" s="118"/>
      <c r="G70" s="118"/>
      <c r="H70" s="118"/>
      <c r="I70" s="118"/>
      <c r="J70" s="118"/>
      <c r="K70" s="119"/>
      <c r="L70" s="84"/>
      <c r="M70" s="85"/>
      <c r="N70" s="86"/>
      <c r="O70" s="84"/>
      <c r="P70" s="85"/>
      <c r="Q70" s="86"/>
      <c r="R70" s="98"/>
      <c r="S70" s="99"/>
      <c r="T70" s="100"/>
      <c r="U70" s="98"/>
      <c r="V70" s="99"/>
      <c r="W70" s="100"/>
    </row>
    <row r="71" spans="1:23" ht="14.4" customHeight="1" x14ac:dyDescent="0.25">
      <c r="A71" s="71">
        <v>43535</v>
      </c>
      <c r="B71" s="73" t="s">
        <v>11</v>
      </c>
      <c r="C71" s="75"/>
      <c r="D71" s="76"/>
      <c r="E71" s="77"/>
      <c r="F71" s="75"/>
      <c r="G71" s="76"/>
      <c r="H71" s="77"/>
      <c r="I71" s="101"/>
      <c r="J71" s="102"/>
      <c r="K71" s="103"/>
      <c r="L71" s="101"/>
      <c r="M71" s="102"/>
      <c r="N71" s="103"/>
      <c r="O71" s="101"/>
      <c r="P71" s="102"/>
      <c r="Q71" s="103"/>
      <c r="R71" s="95" t="s">
        <v>104</v>
      </c>
      <c r="S71" s="96"/>
      <c r="T71" s="97"/>
      <c r="U71" s="95" t="s">
        <v>104</v>
      </c>
      <c r="V71" s="96"/>
      <c r="W71" s="97"/>
    </row>
    <row r="72" spans="1:23" ht="15" customHeight="1" thickBot="1" x14ac:dyDescent="0.3">
      <c r="A72" s="87"/>
      <c r="B72" s="88"/>
      <c r="C72" s="78"/>
      <c r="D72" s="79"/>
      <c r="E72" s="80"/>
      <c r="F72" s="78"/>
      <c r="G72" s="79"/>
      <c r="H72" s="80"/>
      <c r="I72" s="104"/>
      <c r="J72" s="105"/>
      <c r="K72" s="106"/>
      <c r="L72" s="104"/>
      <c r="M72" s="105"/>
      <c r="N72" s="106"/>
      <c r="O72" s="104"/>
      <c r="P72" s="105"/>
      <c r="Q72" s="106"/>
      <c r="R72" s="98"/>
      <c r="S72" s="99"/>
      <c r="T72" s="100"/>
      <c r="U72" s="98"/>
      <c r="V72" s="99"/>
      <c r="W72" s="100"/>
    </row>
    <row r="73" spans="1:23" ht="14.4" customHeight="1" x14ac:dyDescent="0.25">
      <c r="A73" s="71">
        <v>43536</v>
      </c>
      <c r="B73" s="73" t="s">
        <v>12</v>
      </c>
      <c r="C73" s="95"/>
      <c r="D73" s="96"/>
      <c r="E73" s="97"/>
      <c r="F73" s="95"/>
      <c r="G73" s="96"/>
      <c r="H73" s="97"/>
      <c r="I73" s="101"/>
      <c r="J73" s="102"/>
      <c r="K73" s="103"/>
      <c r="L73" s="101"/>
      <c r="M73" s="102"/>
      <c r="N73" s="103"/>
      <c r="O73" s="101"/>
      <c r="P73" s="102"/>
      <c r="Q73" s="103"/>
      <c r="R73" s="75" t="s">
        <v>106</v>
      </c>
      <c r="S73" s="76"/>
      <c r="T73" s="77"/>
      <c r="U73" s="75" t="s">
        <v>106</v>
      </c>
      <c r="V73" s="76"/>
      <c r="W73" s="77"/>
    </row>
    <row r="74" spans="1:23" ht="15" customHeight="1" thickBot="1" x14ac:dyDescent="0.3">
      <c r="A74" s="87"/>
      <c r="B74" s="88"/>
      <c r="C74" s="98"/>
      <c r="D74" s="99"/>
      <c r="E74" s="100"/>
      <c r="F74" s="98"/>
      <c r="G74" s="99"/>
      <c r="H74" s="100"/>
      <c r="I74" s="104"/>
      <c r="J74" s="105"/>
      <c r="K74" s="106"/>
      <c r="L74" s="104"/>
      <c r="M74" s="105"/>
      <c r="N74" s="106"/>
      <c r="O74" s="104"/>
      <c r="P74" s="105"/>
      <c r="Q74" s="106"/>
      <c r="R74" s="78"/>
      <c r="S74" s="79"/>
      <c r="T74" s="80"/>
      <c r="U74" s="78"/>
      <c r="V74" s="79"/>
      <c r="W74" s="80"/>
    </row>
    <row r="75" spans="1:23" ht="14.4" customHeight="1" x14ac:dyDescent="0.25">
      <c r="A75" s="71">
        <v>43537</v>
      </c>
      <c r="B75" s="73" t="s">
        <v>13</v>
      </c>
      <c r="C75" s="75"/>
      <c r="D75" s="76"/>
      <c r="E75" s="77"/>
      <c r="F75" s="75"/>
      <c r="G75" s="76"/>
      <c r="H75" s="77"/>
      <c r="I75" s="81"/>
      <c r="J75" s="82"/>
      <c r="K75" s="83"/>
      <c r="L75" s="81"/>
      <c r="M75" s="82"/>
      <c r="N75" s="83"/>
      <c r="O75" s="81"/>
      <c r="P75" s="82"/>
      <c r="Q75" s="83"/>
      <c r="R75" s="75" t="s">
        <v>106</v>
      </c>
      <c r="S75" s="76"/>
      <c r="T75" s="77"/>
      <c r="U75" s="75" t="s">
        <v>106</v>
      </c>
      <c r="V75" s="76"/>
      <c r="W75" s="77"/>
    </row>
    <row r="76" spans="1:23" ht="15" customHeight="1" thickBot="1" x14ac:dyDescent="0.3">
      <c r="A76" s="87"/>
      <c r="B76" s="88"/>
      <c r="C76" s="78"/>
      <c r="D76" s="79"/>
      <c r="E76" s="80"/>
      <c r="F76" s="78"/>
      <c r="G76" s="79"/>
      <c r="H76" s="80"/>
      <c r="I76" s="84"/>
      <c r="J76" s="85"/>
      <c r="K76" s="86"/>
      <c r="L76" s="84"/>
      <c r="M76" s="85"/>
      <c r="N76" s="86"/>
      <c r="O76" s="84"/>
      <c r="P76" s="85"/>
      <c r="Q76" s="86"/>
      <c r="R76" s="78"/>
      <c r="S76" s="79"/>
      <c r="T76" s="80"/>
      <c r="U76" s="78"/>
      <c r="V76" s="79"/>
      <c r="W76" s="80"/>
    </row>
    <row r="77" spans="1:23" ht="14.4" customHeight="1" x14ac:dyDescent="0.25">
      <c r="A77" s="71">
        <v>43538</v>
      </c>
      <c r="B77" s="73" t="s">
        <v>14</v>
      </c>
      <c r="C77" s="75"/>
      <c r="D77" s="76"/>
      <c r="E77" s="77"/>
      <c r="F77" s="75"/>
      <c r="G77" s="76"/>
      <c r="H77" s="77"/>
      <c r="I77" s="81"/>
      <c r="J77" s="82"/>
      <c r="K77" s="83"/>
      <c r="L77" s="81"/>
      <c r="M77" s="82"/>
      <c r="N77" s="83"/>
      <c r="O77" s="81"/>
      <c r="P77" s="82"/>
      <c r="Q77" s="83"/>
      <c r="R77" s="75" t="s">
        <v>106</v>
      </c>
      <c r="S77" s="76"/>
      <c r="T77" s="77"/>
      <c r="U77" s="75" t="s">
        <v>106</v>
      </c>
      <c r="V77" s="76"/>
      <c r="W77" s="77"/>
    </row>
    <row r="78" spans="1:23" ht="15" customHeight="1" thickBot="1" x14ac:dyDescent="0.3">
      <c r="A78" s="87"/>
      <c r="B78" s="88"/>
      <c r="C78" s="78"/>
      <c r="D78" s="79"/>
      <c r="E78" s="80"/>
      <c r="F78" s="78"/>
      <c r="G78" s="79"/>
      <c r="H78" s="80"/>
      <c r="I78" s="84"/>
      <c r="J78" s="85"/>
      <c r="K78" s="86"/>
      <c r="L78" s="84"/>
      <c r="M78" s="85"/>
      <c r="N78" s="86"/>
      <c r="O78" s="84"/>
      <c r="P78" s="85"/>
      <c r="Q78" s="86"/>
      <c r="R78" s="78"/>
      <c r="S78" s="79"/>
      <c r="T78" s="80"/>
      <c r="U78" s="78"/>
      <c r="V78" s="79"/>
      <c r="W78" s="80"/>
    </row>
    <row r="79" spans="1:23" ht="14.4" customHeight="1" x14ac:dyDescent="0.25">
      <c r="A79" s="71">
        <v>43539</v>
      </c>
      <c r="B79" s="73" t="s">
        <v>15</v>
      </c>
      <c r="C79" s="75"/>
      <c r="D79" s="76"/>
      <c r="E79" s="77"/>
      <c r="F79" s="75"/>
      <c r="G79" s="76"/>
      <c r="H79" s="77"/>
      <c r="I79" s="81"/>
      <c r="J79" s="82"/>
      <c r="K79" s="83"/>
      <c r="L79" s="81"/>
      <c r="M79" s="82"/>
      <c r="N79" s="83"/>
      <c r="O79" s="81"/>
      <c r="P79" s="82"/>
      <c r="Q79" s="83"/>
      <c r="R79" s="75" t="s">
        <v>106</v>
      </c>
      <c r="S79" s="76"/>
      <c r="T79" s="77"/>
      <c r="U79" s="75" t="s">
        <v>106</v>
      </c>
      <c r="V79" s="76"/>
      <c r="W79" s="77"/>
    </row>
    <row r="80" spans="1:23" ht="15" customHeight="1" thickBot="1" x14ac:dyDescent="0.3">
      <c r="A80" s="72"/>
      <c r="B80" s="74"/>
      <c r="C80" s="78"/>
      <c r="D80" s="79"/>
      <c r="E80" s="80"/>
      <c r="F80" s="78"/>
      <c r="G80" s="79"/>
      <c r="H80" s="80"/>
      <c r="I80" s="84"/>
      <c r="J80" s="85"/>
      <c r="K80" s="86"/>
      <c r="L80" s="84"/>
      <c r="M80" s="85"/>
      <c r="N80" s="86"/>
      <c r="O80" s="84"/>
      <c r="P80" s="85"/>
      <c r="Q80" s="86"/>
      <c r="R80" s="78"/>
      <c r="S80" s="79"/>
      <c r="T80" s="80"/>
      <c r="U80" s="78"/>
      <c r="V80" s="79"/>
      <c r="W80" s="80"/>
    </row>
    <row r="81" spans="1:23" ht="65.400000000000006" customHeight="1" thickBot="1" x14ac:dyDescent="0.3">
      <c r="A81" s="107">
        <v>43541</v>
      </c>
      <c r="B81" s="28" t="s">
        <v>16</v>
      </c>
      <c r="C81" s="109" t="s">
        <v>105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1"/>
    </row>
    <row r="82" spans="1:23" ht="14.4" customHeight="1" x14ac:dyDescent="0.25">
      <c r="A82" s="108"/>
      <c r="B82" s="112" t="s">
        <v>2</v>
      </c>
      <c r="C82" s="126" t="s">
        <v>108</v>
      </c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8"/>
    </row>
    <row r="83" spans="1:23" ht="34.200000000000003" customHeight="1" thickBot="1" x14ac:dyDescent="0.3">
      <c r="A83" s="108"/>
      <c r="B83" s="113"/>
      <c r="C83" s="129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1"/>
    </row>
    <row r="84" spans="1:23" ht="14.4" customHeight="1" x14ac:dyDescent="0.25">
      <c r="A84" s="108"/>
      <c r="B84" s="73" t="s">
        <v>3</v>
      </c>
      <c r="C84" s="114"/>
      <c r="D84" s="115"/>
      <c r="E84" s="115"/>
      <c r="F84" s="115"/>
      <c r="G84" s="115"/>
      <c r="H84" s="115"/>
      <c r="I84" s="115"/>
      <c r="J84" s="115"/>
      <c r="K84" s="116"/>
      <c r="L84" s="81"/>
      <c r="M84" s="82"/>
      <c r="N84" s="83"/>
      <c r="O84" s="81"/>
      <c r="P84" s="82"/>
      <c r="Q84" s="83"/>
      <c r="R84" s="95" t="s">
        <v>107</v>
      </c>
      <c r="S84" s="96"/>
      <c r="T84" s="96"/>
      <c r="U84" s="96"/>
      <c r="V84" s="96"/>
      <c r="W84" s="97"/>
    </row>
    <row r="85" spans="1:23" ht="15" customHeight="1" thickBot="1" x14ac:dyDescent="0.3">
      <c r="A85" s="87"/>
      <c r="B85" s="88"/>
      <c r="C85" s="117"/>
      <c r="D85" s="118"/>
      <c r="E85" s="118"/>
      <c r="F85" s="118"/>
      <c r="G85" s="118"/>
      <c r="H85" s="118"/>
      <c r="I85" s="118"/>
      <c r="J85" s="118"/>
      <c r="K85" s="119"/>
      <c r="L85" s="84"/>
      <c r="M85" s="85"/>
      <c r="N85" s="86"/>
      <c r="O85" s="84"/>
      <c r="P85" s="85"/>
      <c r="Q85" s="86"/>
      <c r="R85" s="98"/>
      <c r="S85" s="99"/>
      <c r="T85" s="99"/>
      <c r="U85" s="99"/>
      <c r="V85" s="99"/>
      <c r="W85" s="100"/>
    </row>
    <row r="86" spans="1:23" ht="14.4" customHeight="1" x14ac:dyDescent="0.25">
      <c r="A86" s="71">
        <v>43542</v>
      </c>
      <c r="B86" s="73" t="s">
        <v>11</v>
      </c>
      <c r="C86" s="75"/>
      <c r="D86" s="76"/>
      <c r="E86" s="77"/>
      <c r="F86" s="75"/>
      <c r="G86" s="76"/>
      <c r="H86" s="77"/>
      <c r="I86" s="75"/>
      <c r="J86" s="76"/>
      <c r="K86" s="77"/>
      <c r="L86" s="101"/>
      <c r="M86" s="102"/>
      <c r="N86" s="103"/>
      <c r="O86" s="101"/>
      <c r="P86" s="102"/>
      <c r="Q86" s="103"/>
      <c r="R86" s="95"/>
      <c r="S86" s="96"/>
      <c r="T86" s="97"/>
      <c r="U86" s="95"/>
      <c r="V86" s="96"/>
      <c r="W86" s="97"/>
    </row>
    <row r="87" spans="1:23" ht="15" customHeight="1" thickBot="1" x14ac:dyDescent="0.3">
      <c r="A87" s="87"/>
      <c r="B87" s="88"/>
      <c r="C87" s="78"/>
      <c r="D87" s="79"/>
      <c r="E87" s="80"/>
      <c r="F87" s="78"/>
      <c r="G87" s="79"/>
      <c r="H87" s="80"/>
      <c r="I87" s="78"/>
      <c r="J87" s="79"/>
      <c r="K87" s="80"/>
      <c r="L87" s="104"/>
      <c r="M87" s="105"/>
      <c r="N87" s="106"/>
      <c r="O87" s="104"/>
      <c r="P87" s="105"/>
      <c r="Q87" s="106"/>
      <c r="R87" s="98"/>
      <c r="S87" s="99"/>
      <c r="T87" s="100"/>
      <c r="U87" s="98"/>
      <c r="V87" s="99"/>
      <c r="W87" s="100"/>
    </row>
    <row r="88" spans="1:23" ht="14.4" customHeight="1" x14ac:dyDescent="0.25">
      <c r="A88" s="71">
        <v>43543</v>
      </c>
      <c r="B88" s="73" t="s">
        <v>12</v>
      </c>
      <c r="C88" s="95"/>
      <c r="D88" s="96"/>
      <c r="E88" s="97"/>
      <c r="F88" s="95"/>
      <c r="G88" s="96"/>
      <c r="H88" s="97"/>
      <c r="I88" s="95"/>
      <c r="J88" s="96"/>
      <c r="K88" s="97"/>
      <c r="L88" s="101"/>
      <c r="M88" s="102"/>
      <c r="N88" s="103"/>
      <c r="O88" s="101"/>
      <c r="P88" s="102"/>
      <c r="Q88" s="103"/>
      <c r="R88" s="95"/>
      <c r="S88" s="96"/>
      <c r="T88" s="97"/>
      <c r="U88" s="95"/>
      <c r="V88" s="96"/>
      <c r="W88" s="97"/>
    </row>
    <row r="89" spans="1:23" ht="15" customHeight="1" thickBot="1" x14ac:dyDescent="0.3">
      <c r="A89" s="87"/>
      <c r="B89" s="88"/>
      <c r="C89" s="98"/>
      <c r="D89" s="99"/>
      <c r="E89" s="100"/>
      <c r="F89" s="98"/>
      <c r="G89" s="99"/>
      <c r="H89" s="100"/>
      <c r="I89" s="98"/>
      <c r="J89" s="99"/>
      <c r="K89" s="100"/>
      <c r="L89" s="104"/>
      <c r="M89" s="105"/>
      <c r="N89" s="106"/>
      <c r="O89" s="104"/>
      <c r="P89" s="105"/>
      <c r="Q89" s="106"/>
      <c r="R89" s="98"/>
      <c r="S89" s="99"/>
      <c r="T89" s="100"/>
      <c r="U89" s="98"/>
      <c r="V89" s="99"/>
      <c r="W89" s="100"/>
    </row>
    <row r="90" spans="1:23" ht="14.4" customHeight="1" x14ac:dyDescent="0.25">
      <c r="A90" s="71">
        <v>43544</v>
      </c>
      <c r="B90" s="73" t="s">
        <v>13</v>
      </c>
      <c r="C90" s="75"/>
      <c r="D90" s="76"/>
      <c r="E90" s="77"/>
      <c r="F90" s="75"/>
      <c r="G90" s="76"/>
      <c r="H90" s="77"/>
      <c r="I90" s="75"/>
      <c r="J90" s="76"/>
      <c r="K90" s="77"/>
      <c r="L90" s="81"/>
      <c r="M90" s="82"/>
      <c r="N90" s="83"/>
      <c r="O90" s="81"/>
      <c r="P90" s="82"/>
      <c r="Q90" s="83"/>
      <c r="R90" s="75"/>
      <c r="S90" s="76"/>
      <c r="T90" s="77"/>
      <c r="U90" s="75"/>
      <c r="V90" s="76"/>
      <c r="W90" s="77"/>
    </row>
    <row r="91" spans="1:23" ht="15" customHeight="1" thickBot="1" x14ac:dyDescent="0.3">
      <c r="A91" s="87"/>
      <c r="B91" s="88"/>
      <c r="C91" s="78"/>
      <c r="D91" s="79"/>
      <c r="E91" s="80"/>
      <c r="F91" s="78"/>
      <c r="G91" s="79"/>
      <c r="H91" s="80"/>
      <c r="I91" s="78"/>
      <c r="J91" s="79"/>
      <c r="K91" s="80"/>
      <c r="L91" s="84"/>
      <c r="M91" s="85"/>
      <c r="N91" s="86"/>
      <c r="O91" s="84"/>
      <c r="P91" s="85"/>
      <c r="Q91" s="86"/>
      <c r="R91" s="78"/>
      <c r="S91" s="79"/>
      <c r="T91" s="80"/>
      <c r="U91" s="78"/>
      <c r="V91" s="79"/>
      <c r="W91" s="80"/>
    </row>
    <row r="92" spans="1:23" ht="14.4" customHeight="1" x14ac:dyDescent="0.25">
      <c r="A92" s="71">
        <v>43545</v>
      </c>
      <c r="B92" s="73" t="s">
        <v>14</v>
      </c>
      <c r="C92" s="75"/>
      <c r="D92" s="76"/>
      <c r="E92" s="77"/>
      <c r="F92" s="75"/>
      <c r="G92" s="76"/>
      <c r="H92" s="77"/>
      <c r="I92" s="75"/>
      <c r="J92" s="76"/>
      <c r="K92" s="77"/>
      <c r="L92" s="81"/>
      <c r="M92" s="82"/>
      <c r="N92" s="83"/>
      <c r="O92" s="81"/>
      <c r="P92" s="82"/>
      <c r="Q92" s="83"/>
      <c r="R92" s="114" t="s">
        <v>171</v>
      </c>
      <c r="S92" s="115"/>
      <c r="T92" s="115"/>
      <c r="U92" s="115"/>
      <c r="V92" s="115"/>
      <c r="W92" s="116"/>
    </row>
    <row r="93" spans="1:23" ht="15" customHeight="1" thickBot="1" x14ac:dyDescent="0.3">
      <c r="A93" s="87"/>
      <c r="B93" s="88"/>
      <c r="C93" s="78"/>
      <c r="D93" s="79"/>
      <c r="E93" s="80"/>
      <c r="F93" s="78"/>
      <c r="G93" s="79"/>
      <c r="H93" s="80"/>
      <c r="I93" s="78"/>
      <c r="J93" s="79"/>
      <c r="K93" s="80"/>
      <c r="L93" s="84"/>
      <c r="M93" s="85"/>
      <c r="N93" s="86"/>
      <c r="O93" s="84"/>
      <c r="P93" s="85"/>
      <c r="Q93" s="86"/>
      <c r="R93" s="117"/>
      <c r="S93" s="118"/>
      <c r="T93" s="118"/>
      <c r="U93" s="118"/>
      <c r="V93" s="118"/>
      <c r="W93" s="119"/>
    </row>
    <row r="94" spans="1:23" ht="14.4" customHeight="1" x14ac:dyDescent="0.25">
      <c r="A94" s="71">
        <v>43546</v>
      </c>
      <c r="B94" s="73" t="s">
        <v>15</v>
      </c>
      <c r="C94" s="75"/>
      <c r="D94" s="76"/>
      <c r="E94" s="77"/>
      <c r="F94" s="75"/>
      <c r="G94" s="76"/>
      <c r="H94" s="77"/>
      <c r="I94" s="75"/>
      <c r="J94" s="76"/>
      <c r="K94" s="77"/>
      <c r="L94" s="81"/>
      <c r="M94" s="82"/>
      <c r="N94" s="83"/>
      <c r="O94" s="81"/>
      <c r="P94" s="82"/>
      <c r="Q94" s="83"/>
      <c r="R94" s="75"/>
      <c r="S94" s="76"/>
      <c r="T94" s="77"/>
      <c r="U94" s="75"/>
      <c r="V94" s="76"/>
      <c r="W94" s="77"/>
    </row>
    <row r="95" spans="1:23" ht="15" customHeight="1" thickBot="1" x14ac:dyDescent="0.3">
      <c r="A95" s="72"/>
      <c r="B95" s="74"/>
      <c r="C95" s="78"/>
      <c r="D95" s="79"/>
      <c r="E95" s="80"/>
      <c r="F95" s="78"/>
      <c r="G95" s="79"/>
      <c r="H95" s="80"/>
      <c r="I95" s="78"/>
      <c r="J95" s="79"/>
      <c r="K95" s="80"/>
      <c r="L95" s="84"/>
      <c r="M95" s="85"/>
      <c r="N95" s="86"/>
      <c r="O95" s="84"/>
      <c r="P95" s="85"/>
      <c r="Q95" s="86"/>
      <c r="R95" s="78"/>
      <c r="S95" s="79"/>
      <c r="T95" s="80"/>
      <c r="U95" s="78"/>
      <c r="V95" s="79"/>
      <c r="W95" s="80"/>
    </row>
    <row r="96" spans="1:23" ht="69" customHeight="1" thickBot="1" x14ac:dyDescent="0.3">
      <c r="A96" s="107">
        <v>43548</v>
      </c>
      <c r="B96" s="28" t="s">
        <v>16</v>
      </c>
      <c r="C96" s="109" t="s">
        <v>170</v>
      </c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1"/>
    </row>
    <row r="97" spans="1:23" ht="14.4" customHeight="1" x14ac:dyDescent="0.25">
      <c r="A97" s="108"/>
      <c r="B97" s="112" t="s">
        <v>2</v>
      </c>
      <c r="C97" s="114"/>
      <c r="D97" s="115"/>
      <c r="E97" s="115"/>
      <c r="F97" s="115"/>
      <c r="G97" s="115"/>
      <c r="H97" s="115"/>
      <c r="I97" s="115"/>
      <c r="J97" s="115"/>
      <c r="K97" s="116"/>
      <c r="L97" s="81"/>
      <c r="M97" s="82"/>
      <c r="N97" s="83"/>
      <c r="O97" s="81"/>
      <c r="P97" s="82"/>
      <c r="Q97" s="83"/>
      <c r="R97" s="114" t="s">
        <v>169</v>
      </c>
      <c r="S97" s="115"/>
      <c r="T97" s="115"/>
      <c r="U97" s="115"/>
      <c r="V97" s="115"/>
      <c r="W97" s="116"/>
    </row>
    <row r="98" spans="1:23" ht="15" customHeight="1" thickBot="1" x14ac:dyDescent="0.3">
      <c r="A98" s="108"/>
      <c r="B98" s="113"/>
      <c r="C98" s="117"/>
      <c r="D98" s="118"/>
      <c r="E98" s="118"/>
      <c r="F98" s="118"/>
      <c r="G98" s="118"/>
      <c r="H98" s="118"/>
      <c r="I98" s="118"/>
      <c r="J98" s="118"/>
      <c r="K98" s="119"/>
      <c r="L98" s="84"/>
      <c r="M98" s="85"/>
      <c r="N98" s="86"/>
      <c r="O98" s="84"/>
      <c r="P98" s="85"/>
      <c r="Q98" s="86"/>
      <c r="R98" s="117"/>
      <c r="S98" s="118"/>
      <c r="T98" s="118"/>
      <c r="U98" s="118"/>
      <c r="V98" s="118"/>
      <c r="W98" s="119"/>
    </row>
    <row r="99" spans="1:23" ht="14.4" customHeight="1" x14ac:dyDescent="0.25">
      <c r="A99" s="108"/>
      <c r="B99" s="73" t="s">
        <v>3</v>
      </c>
      <c r="C99" s="114"/>
      <c r="D99" s="115"/>
      <c r="E99" s="115"/>
      <c r="F99" s="115"/>
      <c r="G99" s="115"/>
      <c r="H99" s="115"/>
      <c r="I99" s="115"/>
      <c r="J99" s="115"/>
      <c r="K99" s="116"/>
      <c r="L99" s="120" t="s">
        <v>173</v>
      </c>
      <c r="M99" s="121"/>
      <c r="N99" s="121"/>
      <c r="O99" s="121"/>
      <c r="P99" s="121"/>
      <c r="Q99" s="122"/>
      <c r="R99" s="95" t="s">
        <v>172</v>
      </c>
      <c r="S99" s="96"/>
      <c r="T99" s="96"/>
      <c r="U99" s="96"/>
      <c r="V99" s="96"/>
      <c r="W99" s="97"/>
    </row>
    <row r="100" spans="1:23" ht="15" customHeight="1" thickBot="1" x14ac:dyDescent="0.3">
      <c r="A100" s="87"/>
      <c r="B100" s="88"/>
      <c r="C100" s="117"/>
      <c r="D100" s="118"/>
      <c r="E100" s="118"/>
      <c r="F100" s="118"/>
      <c r="G100" s="118"/>
      <c r="H100" s="118"/>
      <c r="I100" s="118"/>
      <c r="J100" s="118"/>
      <c r="K100" s="119"/>
      <c r="L100" s="123"/>
      <c r="M100" s="124"/>
      <c r="N100" s="124"/>
      <c r="O100" s="124"/>
      <c r="P100" s="124"/>
      <c r="Q100" s="125"/>
      <c r="R100" s="98"/>
      <c r="S100" s="99"/>
      <c r="T100" s="99"/>
      <c r="U100" s="99"/>
      <c r="V100" s="99"/>
      <c r="W100" s="100"/>
    </row>
    <row r="101" spans="1:23" ht="14.4" customHeight="1" x14ac:dyDescent="0.25">
      <c r="A101" s="71">
        <v>43549</v>
      </c>
      <c r="B101" s="73" t="s">
        <v>11</v>
      </c>
      <c r="C101" s="75"/>
      <c r="D101" s="76"/>
      <c r="E101" s="77"/>
      <c r="F101" s="75"/>
      <c r="G101" s="76"/>
      <c r="H101" s="77"/>
      <c r="I101" s="75"/>
      <c r="J101" s="76"/>
      <c r="K101" s="77"/>
      <c r="L101" s="101"/>
      <c r="M101" s="102"/>
      <c r="N101" s="103"/>
      <c r="O101" s="101"/>
      <c r="P101" s="102"/>
      <c r="Q101" s="103"/>
      <c r="R101" s="95"/>
      <c r="S101" s="96"/>
      <c r="T101" s="97"/>
      <c r="U101" s="95"/>
      <c r="V101" s="96"/>
      <c r="W101" s="97"/>
    </row>
    <row r="102" spans="1:23" ht="15" customHeight="1" thickBot="1" x14ac:dyDescent="0.3">
      <c r="A102" s="87"/>
      <c r="B102" s="88"/>
      <c r="C102" s="78"/>
      <c r="D102" s="79"/>
      <c r="E102" s="80"/>
      <c r="F102" s="78"/>
      <c r="G102" s="79"/>
      <c r="H102" s="80"/>
      <c r="I102" s="78"/>
      <c r="J102" s="79"/>
      <c r="K102" s="80"/>
      <c r="L102" s="104"/>
      <c r="M102" s="105"/>
      <c r="N102" s="106"/>
      <c r="O102" s="104"/>
      <c r="P102" s="105"/>
      <c r="Q102" s="106"/>
      <c r="R102" s="98"/>
      <c r="S102" s="99"/>
      <c r="T102" s="100"/>
      <c r="U102" s="98"/>
      <c r="V102" s="99"/>
      <c r="W102" s="100"/>
    </row>
    <row r="103" spans="1:23" ht="14.4" customHeight="1" x14ac:dyDescent="0.25">
      <c r="A103" s="71">
        <v>43550</v>
      </c>
      <c r="B103" s="73" t="s">
        <v>12</v>
      </c>
      <c r="C103" s="95"/>
      <c r="D103" s="96"/>
      <c r="E103" s="97"/>
      <c r="F103" s="95"/>
      <c r="G103" s="96"/>
      <c r="H103" s="97"/>
      <c r="I103" s="95"/>
      <c r="J103" s="96"/>
      <c r="K103" s="97"/>
      <c r="L103" s="101"/>
      <c r="M103" s="102"/>
      <c r="N103" s="103"/>
      <c r="O103" s="101"/>
      <c r="P103" s="102"/>
      <c r="Q103" s="103"/>
      <c r="R103" s="95"/>
      <c r="S103" s="96"/>
      <c r="T103" s="97"/>
      <c r="U103" s="95"/>
      <c r="V103" s="96"/>
      <c r="W103" s="97"/>
    </row>
    <row r="104" spans="1:23" ht="15" customHeight="1" thickBot="1" x14ac:dyDescent="0.3">
      <c r="A104" s="87"/>
      <c r="B104" s="88"/>
      <c r="C104" s="98"/>
      <c r="D104" s="99"/>
      <c r="E104" s="100"/>
      <c r="F104" s="98"/>
      <c r="G104" s="99"/>
      <c r="H104" s="100"/>
      <c r="I104" s="98"/>
      <c r="J104" s="99"/>
      <c r="K104" s="100"/>
      <c r="L104" s="104"/>
      <c r="M104" s="105"/>
      <c r="N104" s="106"/>
      <c r="O104" s="104"/>
      <c r="P104" s="105"/>
      <c r="Q104" s="106"/>
      <c r="R104" s="98"/>
      <c r="S104" s="99"/>
      <c r="T104" s="100"/>
      <c r="U104" s="98"/>
      <c r="V104" s="99"/>
      <c r="W104" s="100"/>
    </row>
    <row r="105" spans="1:23" ht="14.4" customHeight="1" x14ac:dyDescent="0.25">
      <c r="A105" s="71">
        <v>43551</v>
      </c>
      <c r="B105" s="73" t="s">
        <v>13</v>
      </c>
      <c r="C105" s="75"/>
      <c r="D105" s="76"/>
      <c r="E105" s="77"/>
      <c r="F105" s="75"/>
      <c r="G105" s="76"/>
      <c r="H105" s="77"/>
      <c r="I105" s="75"/>
      <c r="J105" s="76"/>
      <c r="K105" s="77"/>
      <c r="L105" s="81"/>
      <c r="M105" s="82"/>
      <c r="N105" s="83"/>
      <c r="O105" s="81"/>
      <c r="P105" s="82"/>
      <c r="Q105" s="83"/>
      <c r="R105" s="75"/>
      <c r="S105" s="76"/>
      <c r="T105" s="77"/>
      <c r="U105" s="75"/>
      <c r="V105" s="76"/>
      <c r="W105" s="77"/>
    </row>
    <row r="106" spans="1:23" ht="15" customHeight="1" thickBot="1" x14ac:dyDescent="0.3">
      <c r="A106" s="87"/>
      <c r="B106" s="88"/>
      <c r="C106" s="78"/>
      <c r="D106" s="79"/>
      <c r="E106" s="80"/>
      <c r="F106" s="78"/>
      <c r="G106" s="79"/>
      <c r="H106" s="80"/>
      <c r="I106" s="78"/>
      <c r="J106" s="79"/>
      <c r="K106" s="80"/>
      <c r="L106" s="84"/>
      <c r="M106" s="85"/>
      <c r="N106" s="86"/>
      <c r="O106" s="84"/>
      <c r="P106" s="85"/>
      <c r="Q106" s="86"/>
      <c r="R106" s="78"/>
      <c r="S106" s="79"/>
      <c r="T106" s="80"/>
      <c r="U106" s="78"/>
      <c r="V106" s="79"/>
      <c r="W106" s="80"/>
    </row>
    <row r="107" spans="1:23" ht="14.4" customHeight="1" x14ac:dyDescent="0.25">
      <c r="A107" s="71">
        <v>43552</v>
      </c>
      <c r="B107" s="73" t="s">
        <v>14</v>
      </c>
      <c r="C107" s="75"/>
      <c r="D107" s="76"/>
      <c r="E107" s="77"/>
      <c r="F107" s="75"/>
      <c r="G107" s="76"/>
      <c r="H107" s="77"/>
      <c r="I107" s="75"/>
      <c r="J107" s="76"/>
      <c r="K107" s="77"/>
      <c r="L107" s="81"/>
      <c r="M107" s="82"/>
      <c r="N107" s="83"/>
      <c r="O107" s="81"/>
      <c r="P107" s="82"/>
      <c r="Q107" s="83"/>
      <c r="R107" s="89" t="s">
        <v>195</v>
      </c>
      <c r="S107" s="90"/>
      <c r="T107" s="90"/>
      <c r="U107" s="90"/>
      <c r="V107" s="90"/>
      <c r="W107" s="91"/>
    </row>
    <row r="108" spans="1:23" ht="15" customHeight="1" thickBot="1" x14ac:dyDescent="0.3">
      <c r="A108" s="87"/>
      <c r="B108" s="88"/>
      <c r="C108" s="78"/>
      <c r="D108" s="79"/>
      <c r="E108" s="80"/>
      <c r="F108" s="78"/>
      <c r="G108" s="79"/>
      <c r="H108" s="80"/>
      <c r="I108" s="78"/>
      <c r="J108" s="79"/>
      <c r="K108" s="80"/>
      <c r="L108" s="84"/>
      <c r="M108" s="85"/>
      <c r="N108" s="86"/>
      <c r="O108" s="84"/>
      <c r="P108" s="85"/>
      <c r="Q108" s="86"/>
      <c r="R108" s="92"/>
      <c r="S108" s="93"/>
      <c r="T108" s="93"/>
      <c r="U108" s="93"/>
      <c r="V108" s="93"/>
      <c r="W108" s="94"/>
    </row>
    <row r="109" spans="1:23" ht="14.4" customHeight="1" x14ac:dyDescent="0.25">
      <c r="A109" s="71">
        <v>43553</v>
      </c>
      <c r="B109" s="73" t="s">
        <v>15</v>
      </c>
      <c r="C109" s="75"/>
      <c r="D109" s="76"/>
      <c r="E109" s="77"/>
      <c r="F109" s="75"/>
      <c r="G109" s="76"/>
      <c r="H109" s="77"/>
      <c r="I109" s="75"/>
      <c r="J109" s="76"/>
      <c r="K109" s="77"/>
      <c r="L109" s="81"/>
      <c r="M109" s="82"/>
      <c r="N109" s="83"/>
      <c r="O109" s="81"/>
      <c r="P109" s="82"/>
      <c r="Q109" s="83"/>
      <c r="R109" s="75"/>
      <c r="S109" s="76"/>
      <c r="T109" s="77"/>
      <c r="U109" s="75"/>
      <c r="V109" s="76"/>
      <c r="W109" s="77"/>
    </row>
    <row r="110" spans="1:23" ht="15" customHeight="1" thickBot="1" x14ac:dyDescent="0.3">
      <c r="A110" s="72"/>
      <c r="B110" s="74"/>
      <c r="C110" s="78"/>
      <c r="D110" s="79"/>
      <c r="E110" s="80"/>
      <c r="F110" s="78"/>
      <c r="G110" s="79"/>
      <c r="H110" s="80"/>
      <c r="I110" s="78"/>
      <c r="J110" s="79"/>
      <c r="K110" s="80"/>
      <c r="L110" s="84"/>
      <c r="M110" s="85"/>
      <c r="N110" s="86"/>
      <c r="O110" s="84"/>
      <c r="P110" s="85"/>
      <c r="Q110" s="86"/>
      <c r="R110" s="78"/>
      <c r="S110" s="79"/>
      <c r="T110" s="80"/>
      <c r="U110" s="78"/>
      <c r="V110" s="79"/>
      <c r="W110" s="80"/>
    </row>
    <row r="111" spans="1:23" ht="69" customHeight="1" thickBot="1" x14ac:dyDescent="0.3">
      <c r="A111" s="107">
        <v>43554</v>
      </c>
      <c r="B111" s="28" t="s">
        <v>16</v>
      </c>
      <c r="C111" s="330" t="s">
        <v>197</v>
      </c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1"/>
    </row>
    <row r="112" spans="1:23" ht="14.4" customHeight="1" x14ac:dyDescent="0.25">
      <c r="A112" s="108"/>
      <c r="B112" s="112" t="s">
        <v>2</v>
      </c>
      <c r="C112" s="114"/>
      <c r="D112" s="115"/>
      <c r="E112" s="115"/>
      <c r="F112" s="115"/>
      <c r="G112" s="115"/>
      <c r="H112" s="115"/>
      <c r="I112" s="115"/>
      <c r="J112" s="115"/>
      <c r="K112" s="116"/>
      <c r="L112" s="81"/>
      <c r="M112" s="82"/>
      <c r="N112" s="83"/>
      <c r="O112" s="81"/>
      <c r="P112" s="82"/>
      <c r="Q112" s="83"/>
      <c r="R112" s="114"/>
      <c r="S112" s="115"/>
      <c r="T112" s="115"/>
      <c r="U112" s="115"/>
      <c r="V112" s="115"/>
      <c r="W112" s="116"/>
    </row>
    <row r="113" spans="1:23" ht="15" customHeight="1" thickBot="1" x14ac:dyDescent="0.3">
      <c r="A113" s="108"/>
      <c r="B113" s="113"/>
      <c r="C113" s="117"/>
      <c r="D113" s="118"/>
      <c r="E113" s="118"/>
      <c r="F113" s="118"/>
      <c r="G113" s="118"/>
      <c r="H113" s="118"/>
      <c r="I113" s="118"/>
      <c r="J113" s="118"/>
      <c r="K113" s="119"/>
      <c r="L113" s="84"/>
      <c r="M113" s="85"/>
      <c r="N113" s="86"/>
      <c r="O113" s="84"/>
      <c r="P113" s="85"/>
      <c r="Q113" s="86"/>
      <c r="R113" s="117"/>
      <c r="S113" s="118"/>
      <c r="T113" s="118"/>
      <c r="U113" s="118"/>
      <c r="V113" s="118"/>
      <c r="W113" s="119"/>
    </row>
    <row r="114" spans="1:23" ht="14.4" customHeight="1" x14ac:dyDescent="0.25">
      <c r="A114" s="108"/>
      <c r="B114" s="73" t="s">
        <v>3</v>
      </c>
      <c r="C114" s="114"/>
      <c r="D114" s="115"/>
      <c r="E114" s="115"/>
      <c r="F114" s="115"/>
      <c r="G114" s="115"/>
      <c r="H114" s="115"/>
      <c r="I114" s="115"/>
      <c r="J114" s="115"/>
      <c r="K114" s="116"/>
      <c r="L114" s="120"/>
      <c r="M114" s="121"/>
      <c r="N114" s="121"/>
      <c r="O114" s="121"/>
      <c r="P114" s="121"/>
      <c r="Q114" s="122"/>
      <c r="R114" s="95"/>
      <c r="S114" s="96"/>
      <c r="T114" s="96"/>
      <c r="U114" s="96"/>
      <c r="V114" s="96"/>
      <c r="W114" s="97"/>
    </row>
    <row r="115" spans="1:23" ht="15" customHeight="1" thickBot="1" x14ac:dyDescent="0.3">
      <c r="A115" s="87"/>
      <c r="B115" s="88"/>
      <c r="C115" s="117"/>
      <c r="D115" s="118"/>
      <c r="E115" s="118"/>
      <c r="F115" s="118"/>
      <c r="G115" s="118"/>
      <c r="H115" s="118"/>
      <c r="I115" s="118"/>
      <c r="J115" s="118"/>
      <c r="K115" s="119"/>
      <c r="L115" s="123"/>
      <c r="M115" s="124"/>
      <c r="N115" s="124"/>
      <c r="O115" s="124"/>
      <c r="P115" s="124"/>
      <c r="Q115" s="125"/>
      <c r="R115" s="98"/>
      <c r="S115" s="99"/>
      <c r="T115" s="99"/>
      <c r="U115" s="99"/>
      <c r="V115" s="99"/>
      <c r="W115" s="100"/>
    </row>
    <row r="116" spans="1:23" ht="14.4" customHeight="1" x14ac:dyDescent="0.25">
      <c r="A116" s="71">
        <v>43556</v>
      </c>
      <c r="B116" s="73" t="s">
        <v>11</v>
      </c>
      <c r="C116" s="75"/>
      <c r="D116" s="76"/>
      <c r="E116" s="77"/>
      <c r="F116" s="75"/>
      <c r="G116" s="76"/>
      <c r="H116" s="77"/>
      <c r="I116" s="75"/>
      <c r="J116" s="76"/>
      <c r="K116" s="77"/>
      <c r="L116" s="101"/>
      <c r="M116" s="102"/>
      <c r="N116" s="103"/>
      <c r="O116" s="101"/>
      <c r="P116" s="102"/>
      <c r="Q116" s="103"/>
      <c r="R116" s="95"/>
      <c r="S116" s="96"/>
      <c r="T116" s="97"/>
      <c r="U116" s="95" t="s">
        <v>198</v>
      </c>
      <c r="V116" s="96"/>
      <c r="W116" s="97"/>
    </row>
    <row r="117" spans="1:23" ht="15" customHeight="1" thickBot="1" x14ac:dyDescent="0.3">
      <c r="A117" s="87"/>
      <c r="B117" s="88"/>
      <c r="C117" s="78"/>
      <c r="D117" s="79"/>
      <c r="E117" s="80"/>
      <c r="F117" s="78"/>
      <c r="G117" s="79"/>
      <c r="H117" s="80"/>
      <c r="I117" s="78"/>
      <c r="J117" s="79"/>
      <c r="K117" s="80"/>
      <c r="L117" s="104"/>
      <c r="M117" s="105"/>
      <c r="N117" s="106"/>
      <c r="O117" s="104"/>
      <c r="P117" s="105"/>
      <c r="Q117" s="106"/>
      <c r="R117" s="98"/>
      <c r="S117" s="99"/>
      <c r="T117" s="100"/>
      <c r="U117" s="331"/>
      <c r="V117" s="332"/>
      <c r="W117" s="333"/>
    </row>
    <row r="118" spans="1:23" ht="14.4" customHeight="1" x14ac:dyDescent="0.25">
      <c r="A118" s="71">
        <v>43557</v>
      </c>
      <c r="B118" s="73" t="s">
        <v>12</v>
      </c>
      <c r="C118" s="95"/>
      <c r="D118" s="96"/>
      <c r="E118" s="97"/>
      <c r="F118" s="95"/>
      <c r="G118" s="96"/>
      <c r="H118" s="97"/>
      <c r="I118" s="95"/>
      <c r="J118" s="96"/>
      <c r="K118" s="97"/>
      <c r="L118" s="101"/>
      <c r="M118" s="102"/>
      <c r="N118" s="103"/>
      <c r="O118" s="101"/>
      <c r="P118" s="102"/>
      <c r="Q118" s="103"/>
      <c r="R118" s="95"/>
      <c r="S118" s="96"/>
      <c r="T118" s="97"/>
      <c r="U118" s="331"/>
      <c r="V118" s="332"/>
      <c r="W118" s="333"/>
    </row>
    <row r="119" spans="1:23" ht="15" customHeight="1" thickBot="1" x14ac:dyDescent="0.3">
      <c r="A119" s="87"/>
      <c r="B119" s="88"/>
      <c r="C119" s="98"/>
      <c r="D119" s="99"/>
      <c r="E119" s="100"/>
      <c r="F119" s="98"/>
      <c r="G119" s="99"/>
      <c r="H119" s="100"/>
      <c r="I119" s="98"/>
      <c r="J119" s="99"/>
      <c r="K119" s="100"/>
      <c r="L119" s="104"/>
      <c r="M119" s="105"/>
      <c r="N119" s="106"/>
      <c r="O119" s="104"/>
      <c r="P119" s="105"/>
      <c r="Q119" s="106"/>
      <c r="R119" s="98"/>
      <c r="S119" s="99"/>
      <c r="T119" s="100"/>
      <c r="U119" s="331"/>
      <c r="V119" s="332"/>
      <c r="W119" s="333"/>
    </row>
    <row r="120" spans="1:23" ht="14.4" customHeight="1" x14ac:dyDescent="0.25">
      <c r="A120" s="71">
        <v>43558</v>
      </c>
      <c r="B120" s="73" t="s">
        <v>13</v>
      </c>
      <c r="C120" s="75"/>
      <c r="D120" s="76"/>
      <c r="E120" s="77"/>
      <c r="F120" s="75"/>
      <c r="G120" s="76"/>
      <c r="H120" s="77"/>
      <c r="I120" s="75"/>
      <c r="J120" s="76"/>
      <c r="K120" s="77"/>
      <c r="L120" s="81"/>
      <c r="M120" s="82"/>
      <c r="N120" s="83"/>
      <c r="O120" s="81"/>
      <c r="P120" s="82"/>
      <c r="Q120" s="83"/>
      <c r="R120" s="75"/>
      <c r="S120" s="76"/>
      <c r="T120" s="77"/>
      <c r="U120" s="331"/>
      <c r="V120" s="332"/>
      <c r="W120" s="333"/>
    </row>
    <row r="121" spans="1:23" ht="15" customHeight="1" thickBot="1" x14ac:dyDescent="0.3">
      <c r="A121" s="87"/>
      <c r="B121" s="88"/>
      <c r="C121" s="78"/>
      <c r="D121" s="79"/>
      <c r="E121" s="80"/>
      <c r="F121" s="78"/>
      <c r="G121" s="79"/>
      <c r="H121" s="80"/>
      <c r="I121" s="78"/>
      <c r="J121" s="79"/>
      <c r="K121" s="80"/>
      <c r="L121" s="84"/>
      <c r="M121" s="85"/>
      <c r="N121" s="86"/>
      <c r="O121" s="84"/>
      <c r="P121" s="85"/>
      <c r="Q121" s="86"/>
      <c r="R121" s="78"/>
      <c r="S121" s="79"/>
      <c r="T121" s="80"/>
      <c r="U121" s="331"/>
      <c r="V121" s="332"/>
      <c r="W121" s="333"/>
    </row>
    <row r="122" spans="1:23" ht="14.4" customHeight="1" x14ac:dyDescent="0.25">
      <c r="A122" s="71">
        <v>43559</v>
      </c>
      <c r="B122" s="73" t="s">
        <v>14</v>
      </c>
      <c r="C122" s="75"/>
      <c r="D122" s="76"/>
      <c r="E122" s="77"/>
      <c r="F122" s="75"/>
      <c r="G122" s="76"/>
      <c r="H122" s="77"/>
      <c r="I122" s="75"/>
      <c r="J122" s="76"/>
      <c r="K122" s="77"/>
      <c r="L122" s="81"/>
      <c r="M122" s="82"/>
      <c r="N122" s="83"/>
      <c r="O122" s="81"/>
      <c r="P122" s="82"/>
      <c r="Q122" s="83"/>
      <c r="R122" s="75"/>
      <c r="S122" s="76"/>
      <c r="T122" s="77"/>
      <c r="U122" s="331"/>
      <c r="V122" s="332"/>
      <c r="W122" s="333"/>
    </row>
    <row r="123" spans="1:23" ht="15" customHeight="1" thickBot="1" x14ac:dyDescent="0.3">
      <c r="A123" s="87"/>
      <c r="B123" s="88"/>
      <c r="C123" s="78"/>
      <c r="D123" s="79"/>
      <c r="E123" s="80"/>
      <c r="F123" s="78"/>
      <c r="G123" s="79"/>
      <c r="H123" s="80"/>
      <c r="I123" s="78"/>
      <c r="J123" s="79"/>
      <c r="K123" s="80"/>
      <c r="L123" s="84"/>
      <c r="M123" s="85"/>
      <c r="N123" s="86"/>
      <c r="O123" s="84"/>
      <c r="P123" s="85"/>
      <c r="Q123" s="86"/>
      <c r="R123" s="78"/>
      <c r="S123" s="79"/>
      <c r="T123" s="80"/>
      <c r="U123" s="331"/>
      <c r="V123" s="332"/>
      <c r="W123" s="333"/>
    </row>
    <row r="124" spans="1:23" ht="14.4" customHeight="1" x14ac:dyDescent="0.25">
      <c r="A124" s="71">
        <v>43560</v>
      </c>
      <c r="B124" s="73" t="s">
        <v>15</v>
      </c>
      <c r="C124" s="75"/>
      <c r="D124" s="76"/>
      <c r="E124" s="77"/>
      <c r="F124" s="75"/>
      <c r="G124" s="76"/>
      <c r="H124" s="77"/>
      <c r="I124" s="75"/>
      <c r="J124" s="76"/>
      <c r="K124" s="77"/>
      <c r="L124" s="81"/>
      <c r="M124" s="82"/>
      <c r="N124" s="83"/>
      <c r="O124" s="81"/>
      <c r="P124" s="82"/>
      <c r="Q124" s="83"/>
      <c r="R124" s="75"/>
      <c r="S124" s="76"/>
      <c r="T124" s="77"/>
      <c r="U124" s="331"/>
      <c r="V124" s="332"/>
      <c r="W124" s="333"/>
    </row>
    <row r="125" spans="1:23" ht="15" customHeight="1" thickBot="1" x14ac:dyDescent="0.3">
      <c r="A125" s="87"/>
      <c r="B125" s="74"/>
      <c r="C125" s="78"/>
      <c r="D125" s="79"/>
      <c r="E125" s="80"/>
      <c r="F125" s="78"/>
      <c r="G125" s="79"/>
      <c r="H125" s="80"/>
      <c r="I125" s="78"/>
      <c r="J125" s="79"/>
      <c r="K125" s="80"/>
      <c r="L125" s="84"/>
      <c r="M125" s="85"/>
      <c r="N125" s="86"/>
      <c r="O125" s="84"/>
      <c r="P125" s="85"/>
      <c r="Q125" s="86"/>
      <c r="R125" s="78"/>
      <c r="S125" s="79"/>
      <c r="T125" s="80"/>
      <c r="U125" s="98"/>
      <c r="V125" s="99"/>
      <c r="W125" s="100"/>
    </row>
    <row r="126" spans="1:23" ht="69" customHeight="1" thickBot="1" x14ac:dyDescent="0.3">
      <c r="A126" s="107">
        <v>43561</v>
      </c>
      <c r="B126" s="28" t="s">
        <v>16</v>
      </c>
      <c r="C126" s="109" t="s">
        <v>307</v>
      </c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1"/>
    </row>
    <row r="127" spans="1:23" ht="30" customHeight="1" thickBot="1" x14ac:dyDescent="0.3">
      <c r="A127" s="108"/>
      <c r="B127" s="43" t="s">
        <v>2</v>
      </c>
      <c r="C127" s="114"/>
      <c r="D127" s="115"/>
      <c r="E127" s="115"/>
      <c r="F127" s="115"/>
      <c r="G127" s="115"/>
      <c r="H127" s="115"/>
      <c r="I127" s="115"/>
      <c r="J127" s="115"/>
      <c r="K127" s="116"/>
      <c r="L127" s="81"/>
      <c r="M127" s="82"/>
      <c r="N127" s="83"/>
      <c r="O127" s="81"/>
      <c r="P127" s="82"/>
      <c r="Q127" s="83"/>
      <c r="R127" s="114"/>
      <c r="S127" s="115"/>
      <c r="T127" s="115"/>
      <c r="U127" s="115"/>
      <c r="V127" s="115"/>
      <c r="W127" s="116"/>
    </row>
    <row r="128" spans="1:23" ht="30" customHeight="1" thickBot="1" x14ac:dyDescent="0.3">
      <c r="A128" s="108"/>
      <c r="B128" s="44" t="s">
        <v>3</v>
      </c>
      <c r="C128" s="114"/>
      <c r="D128" s="115"/>
      <c r="E128" s="115"/>
      <c r="F128" s="115"/>
      <c r="G128" s="115"/>
      <c r="H128" s="115"/>
      <c r="I128" s="115"/>
      <c r="J128" s="115"/>
      <c r="K128" s="116"/>
      <c r="L128" s="120"/>
      <c r="M128" s="121"/>
      <c r="N128" s="121"/>
      <c r="O128" s="121"/>
      <c r="P128" s="121"/>
      <c r="Q128" s="122"/>
      <c r="R128" s="95"/>
      <c r="S128" s="96"/>
      <c r="T128" s="96"/>
      <c r="U128" s="96"/>
      <c r="V128" s="96"/>
      <c r="W128" s="97"/>
    </row>
    <row r="129" spans="1:23" ht="30" customHeight="1" thickBot="1" x14ac:dyDescent="0.3">
      <c r="A129" s="45">
        <v>43563</v>
      </c>
      <c r="B129" s="44" t="s">
        <v>11</v>
      </c>
      <c r="C129" s="75"/>
      <c r="D129" s="76"/>
      <c r="E129" s="77"/>
      <c r="F129" s="75"/>
      <c r="G129" s="76"/>
      <c r="H129" s="77"/>
      <c r="I129" s="75"/>
      <c r="J129" s="76"/>
      <c r="K129" s="77"/>
      <c r="L129" s="101"/>
      <c r="M129" s="102"/>
      <c r="N129" s="103"/>
      <c r="O129" s="101"/>
      <c r="P129" s="102"/>
      <c r="Q129" s="103"/>
      <c r="R129" s="95"/>
      <c r="S129" s="96"/>
      <c r="T129" s="97"/>
      <c r="U129" s="95"/>
      <c r="V129" s="96"/>
      <c r="W129" s="97"/>
    </row>
    <row r="130" spans="1:23" ht="30" customHeight="1" thickBot="1" x14ac:dyDescent="0.3">
      <c r="A130" s="45">
        <v>43564</v>
      </c>
      <c r="B130" s="44" t="s">
        <v>12</v>
      </c>
      <c r="C130" s="95"/>
      <c r="D130" s="96"/>
      <c r="E130" s="97"/>
      <c r="F130" s="95"/>
      <c r="G130" s="96"/>
      <c r="H130" s="97"/>
      <c r="I130" s="95"/>
      <c r="J130" s="96"/>
      <c r="K130" s="97"/>
      <c r="L130" s="101"/>
      <c r="M130" s="102"/>
      <c r="N130" s="103"/>
      <c r="O130" s="101"/>
      <c r="P130" s="102"/>
      <c r="Q130" s="103"/>
      <c r="R130" s="95"/>
      <c r="S130" s="96"/>
      <c r="T130" s="97"/>
      <c r="U130" s="95"/>
      <c r="V130" s="96"/>
      <c r="W130" s="97"/>
    </row>
    <row r="131" spans="1:23" ht="30" customHeight="1" thickBot="1" x14ac:dyDescent="0.3">
      <c r="A131" s="45">
        <v>43565</v>
      </c>
      <c r="B131" s="44" t="s">
        <v>13</v>
      </c>
      <c r="C131" s="75"/>
      <c r="D131" s="76"/>
      <c r="E131" s="77"/>
      <c r="F131" s="75"/>
      <c r="G131" s="76"/>
      <c r="H131" s="77"/>
      <c r="I131" s="75"/>
      <c r="J131" s="76"/>
      <c r="K131" s="77"/>
      <c r="L131" s="81"/>
      <c r="M131" s="82"/>
      <c r="N131" s="83"/>
      <c r="O131" s="81"/>
      <c r="P131" s="82"/>
      <c r="Q131" s="83"/>
      <c r="R131" s="75"/>
      <c r="S131" s="76"/>
      <c r="T131" s="77"/>
      <c r="U131" s="75"/>
      <c r="V131" s="76"/>
      <c r="W131" s="77"/>
    </row>
    <row r="132" spans="1:23" ht="30" customHeight="1" thickBot="1" x14ac:dyDescent="0.3">
      <c r="A132" s="45">
        <v>43566</v>
      </c>
      <c r="B132" s="44" t="s">
        <v>14</v>
      </c>
      <c r="C132" s="75"/>
      <c r="D132" s="76"/>
      <c r="E132" s="77"/>
      <c r="F132" s="75"/>
      <c r="G132" s="76"/>
      <c r="H132" s="77"/>
      <c r="I132" s="75"/>
      <c r="J132" s="76"/>
      <c r="K132" s="77"/>
      <c r="L132" s="81"/>
      <c r="M132" s="82"/>
      <c r="N132" s="83"/>
      <c r="O132" s="81"/>
      <c r="P132" s="82"/>
      <c r="Q132" s="83"/>
      <c r="R132" s="75"/>
      <c r="S132" s="76"/>
      <c r="T132" s="77"/>
      <c r="U132" s="75"/>
      <c r="V132" s="76"/>
      <c r="W132" s="77"/>
    </row>
    <row r="133" spans="1:23" ht="30" customHeight="1" thickBot="1" x14ac:dyDescent="0.3">
      <c r="A133" s="42">
        <v>43567</v>
      </c>
      <c r="B133" s="41" t="s">
        <v>15</v>
      </c>
      <c r="C133" s="334"/>
      <c r="D133" s="335"/>
      <c r="E133" s="336"/>
      <c r="F133" s="334"/>
      <c r="G133" s="335"/>
      <c r="H133" s="336"/>
      <c r="I133" s="334"/>
      <c r="J133" s="335"/>
      <c r="K133" s="336"/>
      <c r="L133" s="337"/>
      <c r="M133" s="338"/>
      <c r="N133" s="339"/>
      <c r="O133" s="337"/>
      <c r="P133" s="338"/>
      <c r="Q133" s="339"/>
      <c r="R133" s="334"/>
      <c r="S133" s="335"/>
      <c r="T133" s="336"/>
      <c r="U133" s="334"/>
      <c r="V133" s="335"/>
      <c r="W133" s="336"/>
    </row>
    <row r="134" spans="1:23" ht="69" customHeight="1" thickBot="1" x14ac:dyDescent="0.3">
      <c r="A134" s="107">
        <v>43569</v>
      </c>
      <c r="B134" s="28" t="s">
        <v>16</v>
      </c>
      <c r="C134" s="109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1"/>
    </row>
    <row r="135" spans="1:23" ht="30" customHeight="1" thickBot="1" x14ac:dyDescent="0.3">
      <c r="A135" s="108"/>
      <c r="B135" s="43" t="s">
        <v>2</v>
      </c>
      <c r="C135" s="114"/>
      <c r="D135" s="115"/>
      <c r="E135" s="115"/>
      <c r="F135" s="115"/>
      <c r="G135" s="115"/>
      <c r="H135" s="115"/>
      <c r="I135" s="115"/>
      <c r="J135" s="115"/>
      <c r="K135" s="116"/>
      <c r="L135" s="81"/>
      <c r="M135" s="82"/>
      <c r="N135" s="83"/>
      <c r="O135" s="81"/>
      <c r="P135" s="82"/>
      <c r="Q135" s="83"/>
      <c r="R135" s="114"/>
      <c r="S135" s="115"/>
      <c r="T135" s="115"/>
      <c r="U135" s="115"/>
      <c r="V135" s="115"/>
      <c r="W135" s="116"/>
    </row>
    <row r="136" spans="1:23" ht="30" customHeight="1" thickBot="1" x14ac:dyDescent="0.3">
      <c r="A136" s="108"/>
      <c r="B136" s="44" t="s">
        <v>3</v>
      </c>
      <c r="C136" s="114"/>
      <c r="D136" s="115"/>
      <c r="E136" s="115"/>
      <c r="F136" s="115"/>
      <c r="G136" s="115"/>
      <c r="H136" s="115"/>
      <c r="I136" s="115"/>
      <c r="J136" s="115"/>
      <c r="K136" s="116"/>
      <c r="L136" s="120"/>
      <c r="M136" s="121"/>
      <c r="N136" s="121"/>
      <c r="O136" s="121"/>
      <c r="P136" s="121"/>
      <c r="Q136" s="122"/>
      <c r="R136" s="95"/>
      <c r="S136" s="96"/>
      <c r="T136" s="96"/>
      <c r="U136" s="96"/>
      <c r="V136" s="96"/>
      <c r="W136" s="97"/>
    </row>
    <row r="137" spans="1:23" ht="30" customHeight="1" thickBot="1" x14ac:dyDescent="0.3">
      <c r="A137" s="45">
        <v>43570</v>
      </c>
      <c r="B137" s="44" t="s">
        <v>11</v>
      </c>
      <c r="C137" s="75"/>
      <c r="D137" s="76"/>
      <c r="E137" s="77"/>
      <c r="F137" s="75"/>
      <c r="G137" s="76"/>
      <c r="H137" s="77"/>
      <c r="I137" s="75"/>
      <c r="J137" s="76"/>
      <c r="K137" s="77"/>
      <c r="L137" s="101"/>
      <c r="M137" s="102"/>
      <c r="N137" s="103"/>
      <c r="O137" s="101"/>
      <c r="P137" s="102"/>
      <c r="Q137" s="103"/>
      <c r="R137" s="95"/>
      <c r="S137" s="96"/>
      <c r="T137" s="97"/>
      <c r="U137" s="95"/>
      <c r="V137" s="96"/>
      <c r="W137" s="97"/>
    </row>
    <row r="138" spans="1:23" ht="30" customHeight="1" thickBot="1" x14ac:dyDescent="0.3">
      <c r="A138" s="45">
        <v>43571</v>
      </c>
      <c r="B138" s="44" t="s">
        <v>12</v>
      </c>
      <c r="C138" s="95"/>
      <c r="D138" s="96"/>
      <c r="E138" s="97"/>
      <c r="F138" s="95"/>
      <c r="G138" s="96"/>
      <c r="H138" s="97"/>
      <c r="I138" s="95"/>
      <c r="J138" s="96"/>
      <c r="K138" s="97"/>
      <c r="L138" s="101"/>
      <c r="M138" s="102"/>
      <c r="N138" s="103"/>
      <c r="O138" s="101"/>
      <c r="P138" s="102"/>
      <c r="Q138" s="103"/>
      <c r="R138" s="95"/>
      <c r="S138" s="96"/>
      <c r="T138" s="97"/>
      <c r="U138" s="95"/>
      <c r="V138" s="96"/>
      <c r="W138" s="97"/>
    </row>
    <row r="139" spans="1:23" ht="30" customHeight="1" thickBot="1" x14ac:dyDescent="0.3">
      <c r="A139" s="45">
        <v>43572</v>
      </c>
      <c r="B139" s="44" t="s">
        <v>13</v>
      </c>
      <c r="C139" s="75"/>
      <c r="D139" s="76"/>
      <c r="E139" s="77"/>
      <c r="F139" s="75"/>
      <c r="G139" s="76"/>
      <c r="H139" s="77"/>
      <c r="I139" s="75"/>
      <c r="J139" s="76"/>
      <c r="K139" s="77"/>
      <c r="L139" s="81"/>
      <c r="M139" s="82"/>
      <c r="N139" s="83"/>
      <c r="O139" s="81"/>
      <c r="P139" s="82"/>
      <c r="Q139" s="83"/>
      <c r="R139" s="75"/>
      <c r="S139" s="76"/>
      <c r="T139" s="77"/>
      <c r="U139" s="75"/>
      <c r="V139" s="76"/>
      <c r="W139" s="77"/>
    </row>
    <row r="140" spans="1:23" ht="30" customHeight="1" thickBot="1" x14ac:dyDescent="0.3">
      <c r="A140" s="45">
        <v>43573</v>
      </c>
      <c r="B140" s="44" t="s">
        <v>14</v>
      </c>
      <c r="C140" s="75"/>
      <c r="D140" s="76"/>
      <c r="E140" s="77"/>
      <c r="F140" s="75"/>
      <c r="G140" s="76"/>
      <c r="H140" s="77"/>
      <c r="I140" s="75"/>
      <c r="J140" s="76"/>
      <c r="K140" s="77"/>
      <c r="L140" s="81"/>
      <c r="M140" s="82"/>
      <c r="N140" s="83"/>
      <c r="O140" s="81"/>
      <c r="P140" s="82"/>
      <c r="Q140" s="83"/>
      <c r="R140" s="75"/>
      <c r="S140" s="76"/>
      <c r="T140" s="77"/>
      <c r="U140" s="75"/>
      <c r="V140" s="76"/>
      <c r="W140" s="77"/>
    </row>
    <row r="141" spans="1:23" ht="30" customHeight="1" thickBot="1" x14ac:dyDescent="0.3">
      <c r="A141" s="45">
        <v>43574</v>
      </c>
      <c r="B141" s="41" t="s">
        <v>15</v>
      </c>
      <c r="C141" s="334"/>
      <c r="D141" s="335"/>
      <c r="E141" s="336"/>
      <c r="F141" s="334"/>
      <c r="G141" s="335"/>
      <c r="H141" s="336"/>
      <c r="I141" s="334"/>
      <c r="J141" s="335"/>
      <c r="K141" s="336"/>
      <c r="L141" s="337"/>
      <c r="M141" s="338"/>
      <c r="N141" s="339"/>
      <c r="O141" s="337"/>
      <c r="P141" s="338"/>
      <c r="Q141" s="339"/>
      <c r="R141" s="334"/>
      <c r="S141" s="335"/>
      <c r="T141" s="336"/>
      <c r="U141" s="334"/>
      <c r="V141" s="335"/>
      <c r="W141" s="336"/>
    </row>
    <row r="142" spans="1:23" ht="69" customHeight="1" thickBot="1" x14ac:dyDescent="0.3">
      <c r="A142" s="107">
        <v>43576</v>
      </c>
      <c r="B142" s="28" t="s">
        <v>16</v>
      </c>
      <c r="C142" s="109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1"/>
    </row>
    <row r="143" spans="1:23" ht="30" customHeight="1" thickBot="1" x14ac:dyDescent="0.3">
      <c r="A143" s="108"/>
      <c r="B143" s="43" t="s">
        <v>2</v>
      </c>
      <c r="C143" s="114"/>
      <c r="D143" s="115"/>
      <c r="E143" s="115"/>
      <c r="F143" s="115"/>
      <c r="G143" s="115"/>
      <c r="H143" s="115"/>
      <c r="I143" s="115"/>
      <c r="J143" s="115"/>
      <c r="K143" s="116"/>
      <c r="L143" s="81"/>
      <c r="M143" s="82"/>
      <c r="N143" s="83"/>
      <c r="O143" s="81"/>
      <c r="P143" s="82"/>
      <c r="Q143" s="83"/>
      <c r="R143" s="114"/>
      <c r="S143" s="115"/>
      <c r="T143" s="115"/>
      <c r="U143" s="115"/>
      <c r="V143" s="115"/>
      <c r="W143" s="116"/>
    </row>
    <row r="144" spans="1:23" ht="30" customHeight="1" thickBot="1" x14ac:dyDescent="0.3">
      <c r="A144" s="108"/>
      <c r="B144" s="44" t="s">
        <v>3</v>
      </c>
      <c r="C144" s="114"/>
      <c r="D144" s="115"/>
      <c r="E144" s="115"/>
      <c r="F144" s="115"/>
      <c r="G144" s="115"/>
      <c r="H144" s="115"/>
      <c r="I144" s="115"/>
      <c r="J144" s="115"/>
      <c r="K144" s="116"/>
      <c r="L144" s="120"/>
      <c r="M144" s="121"/>
      <c r="N144" s="121"/>
      <c r="O144" s="121"/>
      <c r="P144" s="121"/>
      <c r="Q144" s="122"/>
      <c r="R144" s="95"/>
      <c r="S144" s="96"/>
      <c r="T144" s="96"/>
      <c r="U144" s="96"/>
      <c r="V144" s="96"/>
      <c r="W144" s="97"/>
    </row>
    <row r="145" spans="1:23" ht="30" customHeight="1" thickBot="1" x14ac:dyDescent="0.3">
      <c r="A145" s="45">
        <v>43577</v>
      </c>
      <c r="B145" s="44" t="s">
        <v>11</v>
      </c>
      <c r="C145" s="75"/>
      <c r="D145" s="76"/>
      <c r="E145" s="77"/>
      <c r="F145" s="75"/>
      <c r="G145" s="76"/>
      <c r="H145" s="77"/>
      <c r="I145" s="75"/>
      <c r="J145" s="76"/>
      <c r="K145" s="77"/>
      <c r="L145" s="101"/>
      <c r="M145" s="102"/>
      <c r="N145" s="103"/>
      <c r="O145" s="101"/>
      <c r="P145" s="102"/>
      <c r="Q145" s="103"/>
      <c r="R145" s="95"/>
      <c r="S145" s="96"/>
      <c r="T145" s="97"/>
      <c r="U145" s="95"/>
      <c r="V145" s="96"/>
      <c r="W145" s="97"/>
    </row>
    <row r="146" spans="1:23" ht="30" customHeight="1" thickBot="1" x14ac:dyDescent="0.3">
      <c r="A146" s="45">
        <v>43578</v>
      </c>
      <c r="B146" s="44" t="s">
        <v>12</v>
      </c>
      <c r="C146" s="95"/>
      <c r="D146" s="96"/>
      <c r="E146" s="97"/>
      <c r="F146" s="95"/>
      <c r="G146" s="96"/>
      <c r="H146" s="97"/>
      <c r="I146" s="95"/>
      <c r="J146" s="96"/>
      <c r="K146" s="97"/>
      <c r="L146" s="101"/>
      <c r="M146" s="102"/>
      <c r="N146" s="103"/>
      <c r="O146" s="101"/>
      <c r="P146" s="102"/>
      <c r="Q146" s="103"/>
      <c r="R146" s="95"/>
      <c r="S146" s="96"/>
      <c r="T146" s="97"/>
      <c r="U146" s="95"/>
      <c r="V146" s="96"/>
      <c r="W146" s="97"/>
    </row>
    <row r="147" spans="1:23" ht="30" customHeight="1" thickBot="1" x14ac:dyDescent="0.3">
      <c r="A147" s="45">
        <v>43579</v>
      </c>
      <c r="B147" s="44" t="s">
        <v>13</v>
      </c>
      <c r="C147" s="75"/>
      <c r="D147" s="76"/>
      <c r="E147" s="77"/>
      <c r="F147" s="75"/>
      <c r="G147" s="76"/>
      <c r="H147" s="77"/>
      <c r="I147" s="75"/>
      <c r="J147" s="76"/>
      <c r="K147" s="77"/>
      <c r="L147" s="81"/>
      <c r="M147" s="82"/>
      <c r="N147" s="83"/>
      <c r="O147" s="81"/>
      <c r="P147" s="82"/>
      <c r="Q147" s="83"/>
      <c r="R147" s="75"/>
      <c r="S147" s="76"/>
      <c r="T147" s="77"/>
      <c r="U147" s="75"/>
      <c r="V147" s="76"/>
      <c r="W147" s="77"/>
    </row>
    <row r="148" spans="1:23" ht="30" customHeight="1" thickBot="1" x14ac:dyDescent="0.3">
      <c r="A148" s="45">
        <v>43580</v>
      </c>
      <c r="B148" s="44" t="s">
        <v>14</v>
      </c>
      <c r="C148" s="75"/>
      <c r="D148" s="76"/>
      <c r="E148" s="77"/>
      <c r="F148" s="75"/>
      <c r="G148" s="76"/>
      <c r="H148" s="77"/>
      <c r="I148" s="75"/>
      <c r="J148" s="76"/>
      <c r="K148" s="77"/>
      <c r="L148" s="81"/>
      <c r="M148" s="82"/>
      <c r="N148" s="83"/>
      <c r="O148" s="81"/>
      <c r="P148" s="82"/>
      <c r="Q148" s="83"/>
      <c r="R148" s="75"/>
      <c r="S148" s="76"/>
      <c r="T148" s="77"/>
      <c r="U148" s="75"/>
      <c r="V148" s="76"/>
      <c r="W148" s="77"/>
    </row>
    <row r="149" spans="1:23" ht="30" customHeight="1" thickBot="1" x14ac:dyDescent="0.3">
      <c r="A149" s="45">
        <v>43581</v>
      </c>
      <c r="B149" s="41" t="s">
        <v>15</v>
      </c>
      <c r="C149" s="334"/>
      <c r="D149" s="335"/>
      <c r="E149" s="336"/>
      <c r="F149" s="334"/>
      <c r="G149" s="335"/>
      <c r="H149" s="336"/>
      <c r="I149" s="334"/>
      <c r="J149" s="335"/>
      <c r="K149" s="336"/>
      <c r="L149" s="337"/>
      <c r="M149" s="338"/>
      <c r="N149" s="339"/>
      <c r="O149" s="337"/>
      <c r="P149" s="338"/>
      <c r="Q149" s="339"/>
      <c r="R149" s="334"/>
      <c r="S149" s="335"/>
      <c r="T149" s="336"/>
      <c r="U149" s="334"/>
      <c r="V149" s="335"/>
      <c r="W149" s="336"/>
    </row>
    <row r="150" spans="1:23" ht="69" customHeight="1" thickBot="1" x14ac:dyDescent="0.3">
      <c r="A150" s="107">
        <v>43583</v>
      </c>
      <c r="B150" s="28" t="s">
        <v>16</v>
      </c>
      <c r="C150" s="109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1"/>
    </row>
    <row r="151" spans="1:23" ht="30" customHeight="1" thickBot="1" x14ac:dyDescent="0.3">
      <c r="A151" s="108"/>
      <c r="B151" s="43" t="s">
        <v>2</v>
      </c>
      <c r="C151" s="114"/>
      <c r="D151" s="115"/>
      <c r="E151" s="115"/>
      <c r="F151" s="115"/>
      <c r="G151" s="115"/>
      <c r="H151" s="115"/>
      <c r="I151" s="115"/>
      <c r="J151" s="115"/>
      <c r="K151" s="116"/>
      <c r="L151" s="81"/>
      <c r="M151" s="82"/>
      <c r="N151" s="83"/>
      <c r="O151" s="81"/>
      <c r="P151" s="82"/>
      <c r="Q151" s="83"/>
      <c r="R151" s="114"/>
      <c r="S151" s="115"/>
      <c r="T151" s="115"/>
      <c r="U151" s="115"/>
      <c r="V151" s="115"/>
      <c r="W151" s="116"/>
    </row>
    <row r="152" spans="1:23" ht="30" customHeight="1" thickBot="1" x14ac:dyDescent="0.3">
      <c r="A152" s="108"/>
      <c r="B152" s="44" t="s">
        <v>3</v>
      </c>
      <c r="C152" s="114"/>
      <c r="D152" s="115"/>
      <c r="E152" s="115"/>
      <c r="F152" s="115"/>
      <c r="G152" s="115"/>
      <c r="H152" s="115"/>
      <c r="I152" s="115"/>
      <c r="J152" s="115"/>
      <c r="K152" s="116"/>
      <c r="L152" s="120"/>
      <c r="M152" s="121"/>
      <c r="N152" s="121"/>
      <c r="O152" s="121"/>
      <c r="P152" s="121"/>
      <c r="Q152" s="122"/>
      <c r="R152" s="95"/>
      <c r="S152" s="96"/>
      <c r="T152" s="96"/>
      <c r="U152" s="96"/>
      <c r="V152" s="96"/>
      <c r="W152" s="97"/>
    </row>
    <row r="153" spans="1:23" ht="30" customHeight="1" thickBot="1" x14ac:dyDescent="0.3">
      <c r="A153" s="45">
        <v>43584</v>
      </c>
      <c r="B153" s="44" t="s">
        <v>11</v>
      </c>
      <c r="C153" s="75"/>
      <c r="D153" s="76"/>
      <c r="E153" s="77"/>
      <c r="F153" s="75"/>
      <c r="G153" s="76"/>
      <c r="H153" s="77"/>
      <c r="I153" s="75"/>
      <c r="J153" s="76"/>
      <c r="K153" s="77"/>
      <c r="L153" s="101"/>
      <c r="M153" s="102"/>
      <c r="N153" s="103"/>
      <c r="O153" s="101"/>
      <c r="P153" s="102"/>
      <c r="Q153" s="103"/>
      <c r="R153" s="95"/>
      <c r="S153" s="96"/>
      <c r="T153" s="97"/>
      <c r="U153" s="95"/>
      <c r="V153" s="96"/>
      <c r="W153" s="97"/>
    </row>
    <row r="154" spans="1:23" ht="30" customHeight="1" thickBot="1" x14ac:dyDescent="0.3">
      <c r="A154" s="45">
        <v>43585</v>
      </c>
      <c r="B154" s="44" t="s">
        <v>12</v>
      </c>
      <c r="C154" s="95"/>
      <c r="D154" s="96"/>
      <c r="E154" s="97"/>
      <c r="F154" s="95"/>
      <c r="G154" s="96"/>
      <c r="H154" s="97"/>
      <c r="I154" s="95"/>
      <c r="J154" s="96"/>
      <c r="K154" s="97"/>
      <c r="L154" s="101"/>
      <c r="M154" s="102"/>
      <c r="N154" s="103"/>
      <c r="O154" s="101"/>
      <c r="P154" s="102"/>
      <c r="Q154" s="103"/>
      <c r="R154" s="95"/>
      <c r="S154" s="96"/>
      <c r="T154" s="97"/>
      <c r="U154" s="95"/>
      <c r="V154" s="96"/>
      <c r="W154" s="97"/>
    </row>
    <row r="155" spans="1:23" ht="30" customHeight="1" thickBot="1" x14ac:dyDescent="0.3">
      <c r="A155" s="45">
        <v>43586</v>
      </c>
      <c r="B155" s="44" t="s">
        <v>13</v>
      </c>
      <c r="C155" s="75"/>
      <c r="D155" s="76"/>
      <c r="E155" s="77"/>
      <c r="F155" s="75"/>
      <c r="G155" s="76"/>
      <c r="H155" s="77"/>
      <c r="I155" s="75"/>
      <c r="J155" s="76"/>
      <c r="K155" s="77"/>
      <c r="L155" s="81"/>
      <c r="M155" s="82"/>
      <c r="N155" s="83"/>
      <c r="O155" s="81"/>
      <c r="P155" s="82"/>
      <c r="Q155" s="83"/>
      <c r="R155" s="75"/>
      <c r="S155" s="76"/>
      <c r="T155" s="77"/>
      <c r="U155" s="75"/>
      <c r="V155" s="76"/>
      <c r="W155" s="77"/>
    </row>
    <row r="156" spans="1:23" ht="30" customHeight="1" thickBot="1" x14ac:dyDescent="0.3">
      <c r="A156" s="45">
        <v>43587</v>
      </c>
      <c r="B156" s="44" t="s">
        <v>14</v>
      </c>
      <c r="C156" s="75"/>
      <c r="D156" s="76"/>
      <c r="E156" s="77"/>
      <c r="F156" s="75"/>
      <c r="G156" s="76"/>
      <c r="H156" s="77"/>
      <c r="I156" s="75"/>
      <c r="J156" s="76"/>
      <c r="K156" s="77"/>
      <c r="L156" s="81"/>
      <c r="M156" s="82"/>
      <c r="N156" s="83"/>
      <c r="O156" s="81"/>
      <c r="P156" s="82"/>
      <c r="Q156" s="83"/>
      <c r="R156" s="75"/>
      <c r="S156" s="76"/>
      <c r="T156" s="77"/>
      <c r="U156" s="75"/>
      <c r="V156" s="76"/>
      <c r="W156" s="77"/>
    </row>
    <row r="157" spans="1:23" ht="30" customHeight="1" thickBot="1" x14ac:dyDescent="0.3">
      <c r="A157" s="42">
        <v>43588</v>
      </c>
      <c r="B157" s="41" t="s">
        <v>15</v>
      </c>
      <c r="C157" s="334"/>
      <c r="D157" s="335"/>
      <c r="E157" s="336"/>
      <c r="F157" s="334"/>
      <c r="G157" s="335"/>
      <c r="H157" s="336"/>
      <c r="I157" s="334"/>
      <c r="J157" s="335"/>
      <c r="K157" s="336"/>
      <c r="L157" s="337"/>
      <c r="M157" s="338"/>
      <c r="N157" s="339"/>
      <c r="O157" s="337"/>
      <c r="P157" s="338"/>
      <c r="Q157" s="339"/>
      <c r="R157" s="334"/>
      <c r="S157" s="335"/>
      <c r="T157" s="336"/>
      <c r="U157" s="334"/>
      <c r="V157" s="335"/>
      <c r="W157" s="336"/>
    </row>
  </sheetData>
  <mergeCells count="654"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zoomScaleNormal="100" workbookViewId="0">
      <selection activeCell="N33" sqref="N33"/>
    </sheetView>
  </sheetViews>
  <sheetFormatPr defaultRowHeight="14.4" x14ac:dyDescent="0.25"/>
  <cols>
    <col min="1" max="1" width="8.88671875" style="378"/>
    <col min="2" max="2" width="5.109375" style="378" customWidth="1"/>
    <col min="3" max="3" width="7.33203125" style="378" bestFit="1" customWidth="1"/>
    <col min="4" max="4" width="12" style="378" bestFit="1" customWidth="1"/>
    <col min="5" max="5" width="12.109375" style="378" customWidth="1"/>
    <col min="6" max="16384" width="8.88671875" style="378"/>
  </cols>
  <sheetData>
    <row r="1" spans="1:23" ht="16.8" customHeight="1" thickBot="1" x14ac:dyDescent="0.3">
      <c r="F1" s="379" t="s">
        <v>219</v>
      </c>
      <c r="G1" s="379"/>
      <c r="H1" s="379"/>
      <c r="I1" s="379"/>
      <c r="J1" s="379"/>
      <c r="K1" s="379"/>
    </row>
    <row r="2" spans="1:23" ht="20.399999999999999" customHeight="1" x14ac:dyDescent="0.25">
      <c r="A2" s="380" t="s">
        <v>211</v>
      </c>
      <c r="B2" s="380"/>
      <c r="C2" s="380" t="s">
        <v>212</v>
      </c>
      <c r="D2" s="380" t="s">
        <v>199</v>
      </c>
      <c r="E2" s="381" t="s">
        <v>210</v>
      </c>
      <c r="F2" s="382" t="s">
        <v>218</v>
      </c>
      <c r="G2" s="383" t="s">
        <v>217</v>
      </c>
      <c r="H2" s="384" t="s">
        <v>216</v>
      </c>
      <c r="I2" s="382" t="s">
        <v>213</v>
      </c>
      <c r="J2" s="383" t="s">
        <v>214</v>
      </c>
      <c r="K2" s="385" t="s">
        <v>215</v>
      </c>
      <c r="L2" s="386" t="s">
        <v>212</v>
      </c>
      <c r="M2" s="387" t="s">
        <v>218</v>
      </c>
      <c r="N2" s="383" t="s">
        <v>217</v>
      </c>
      <c r="O2" s="384" t="s">
        <v>216</v>
      </c>
      <c r="P2" s="382" t="s">
        <v>213</v>
      </c>
      <c r="Q2" s="383" t="s">
        <v>214</v>
      </c>
      <c r="R2" s="385" t="s">
        <v>215</v>
      </c>
      <c r="S2" s="386" t="s">
        <v>212</v>
      </c>
      <c r="U2" s="378" t="s">
        <v>278</v>
      </c>
      <c r="V2" s="378" t="s">
        <v>277</v>
      </c>
      <c r="W2" s="378" t="s">
        <v>276</v>
      </c>
    </row>
    <row r="3" spans="1:23" x14ac:dyDescent="0.25">
      <c r="A3" s="388" t="s">
        <v>209</v>
      </c>
      <c r="B3" s="388"/>
      <c r="C3" s="388" t="s">
        <v>9</v>
      </c>
      <c r="D3" s="388">
        <v>0.01</v>
      </c>
      <c r="E3" s="389">
        <v>10</v>
      </c>
      <c r="F3" s="390">
        <v>2.3E-2</v>
      </c>
      <c r="G3" s="391">
        <v>0.06</v>
      </c>
      <c r="H3" s="391">
        <v>0.08</v>
      </c>
      <c r="I3" s="392">
        <v>0.11</v>
      </c>
      <c r="J3" s="391">
        <v>0.26</v>
      </c>
      <c r="K3" s="393" t="s">
        <v>224</v>
      </c>
      <c r="L3" s="394" t="s">
        <v>9</v>
      </c>
      <c r="M3" s="461">
        <f>F3/$D$3*$E$3</f>
        <v>23</v>
      </c>
      <c r="N3" s="462">
        <f>G3/$D$3*$E$3</f>
        <v>60</v>
      </c>
      <c r="O3" s="463">
        <f>H3/$D$3*$E$3</f>
        <v>80</v>
      </c>
      <c r="P3" s="464">
        <f>I3/$D$3*$E$3</f>
        <v>110</v>
      </c>
      <c r="Q3" s="462">
        <f>J3/$D$3*$E$3</f>
        <v>260</v>
      </c>
      <c r="R3" s="465">
        <f>K3/$D$3*$E$3</f>
        <v>990</v>
      </c>
      <c r="S3" s="443" t="s">
        <v>9</v>
      </c>
      <c r="U3" s="395">
        <f>G3/K3</f>
        <v>6.0606060606060608E-2</v>
      </c>
      <c r="V3" s="395">
        <f>H3/K3</f>
        <v>8.0808080808080815E-2</v>
      </c>
      <c r="W3" s="395">
        <f>I3/K3</f>
        <v>0.11111111111111112</v>
      </c>
    </row>
    <row r="4" spans="1:23" x14ac:dyDescent="0.25">
      <c r="A4" s="388" t="s">
        <v>208</v>
      </c>
      <c r="B4" s="388"/>
      <c r="C4" s="388" t="s">
        <v>88</v>
      </c>
      <c r="D4" s="388">
        <v>0.01</v>
      </c>
      <c r="E4" s="389">
        <v>10</v>
      </c>
      <c r="F4" s="390">
        <v>3.5999999999999997E-2</v>
      </c>
      <c r="G4" s="391">
        <v>0.08</v>
      </c>
      <c r="H4" s="391">
        <v>0.11</v>
      </c>
      <c r="I4" s="392">
        <v>0.15</v>
      </c>
      <c r="J4" s="391">
        <v>0.39</v>
      </c>
      <c r="K4" s="393" t="s">
        <v>225</v>
      </c>
      <c r="L4" s="394" t="s">
        <v>88</v>
      </c>
      <c r="M4" s="461">
        <f>F4/$D$4*$E$4</f>
        <v>36</v>
      </c>
      <c r="N4" s="462">
        <f>G4/$D$4*$E$4</f>
        <v>80</v>
      </c>
      <c r="O4" s="463">
        <f>H4/$D$4*$E$4</f>
        <v>110</v>
      </c>
      <c r="P4" s="464">
        <f>I4/$D$4*$E$4</f>
        <v>150</v>
      </c>
      <c r="Q4" s="462">
        <f>J4/$D$4*$E$4</f>
        <v>390</v>
      </c>
      <c r="R4" s="465">
        <f>K4/$D$4*$E$4</f>
        <v>1189.9999999999998</v>
      </c>
      <c r="S4" s="443" t="s">
        <v>88</v>
      </c>
      <c r="U4" s="395">
        <f t="shared" ref="U4:U10" si="0">G4/K4</f>
        <v>6.7226890756302532E-2</v>
      </c>
      <c r="V4" s="395">
        <f t="shared" ref="V4:V10" si="1">H4/K4</f>
        <v>9.2436974789915971E-2</v>
      </c>
      <c r="W4" s="395">
        <f t="shared" ref="W4:W10" si="2">I4/K4</f>
        <v>0.12605042016806722</v>
      </c>
    </row>
    <row r="5" spans="1:23" x14ac:dyDescent="0.25">
      <c r="A5" s="388" t="s">
        <v>207</v>
      </c>
      <c r="B5" s="388"/>
      <c r="C5" s="388" t="s">
        <v>8</v>
      </c>
      <c r="D5" s="388">
        <v>1E-4</v>
      </c>
      <c r="E5" s="389">
        <v>10</v>
      </c>
      <c r="F5" s="390" t="s">
        <v>221</v>
      </c>
      <c r="G5" s="391" t="s">
        <v>226</v>
      </c>
      <c r="H5" s="391" t="s">
        <v>222</v>
      </c>
      <c r="I5" s="392" t="s">
        <v>227</v>
      </c>
      <c r="J5" s="391">
        <v>2.8999999999999998E-3</v>
      </c>
      <c r="K5" s="393">
        <v>9.7999999999999997E-3</v>
      </c>
      <c r="L5" s="394" t="s">
        <v>8</v>
      </c>
      <c r="M5" s="461">
        <f>F5/$D$5*$E$5</f>
        <v>29.999999999999996</v>
      </c>
      <c r="N5" s="462">
        <f>G5/$D$5*$E$5</f>
        <v>59.999999999999993</v>
      </c>
      <c r="O5" s="463">
        <f>H5/$D$5*$E$5</f>
        <v>80</v>
      </c>
      <c r="P5" s="464">
        <f>I5/$D$5*$E$5</f>
        <v>110</v>
      </c>
      <c r="Q5" s="462">
        <f>J5/$D$5*$E$5</f>
        <v>289.99999999999994</v>
      </c>
      <c r="R5" s="465">
        <f>K5/$D$5*$E$5</f>
        <v>979.99999999999989</v>
      </c>
      <c r="S5" s="443" t="s">
        <v>8</v>
      </c>
      <c r="U5" s="395">
        <f t="shared" si="0"/>
        <v>6.1224489795918366E-2</v>
      </c>
      <c r="V5" s="395">
        <f t="shared" si="1"/>
        <v>8.1632653061224497E-2</v>
      </c>
      <c r="W5" s="395">
        <f t="shared" si="2"/>
        <v>0.11224489795918369</v>
      </c>
    </row>
    <row r="6" spans="1:23" x14ac:dyDescent="0.25">
      <c r="A6" s="396" t="s">
        <v>206</v>
      </c>
      <c r="B6" s="396"/>
      <c r="C6" s="396" t="s">
        <v>5</v>
      </c>
      <c r="D6" s="396">
        <v>1E-4</v>
      </c>
      <c r="E6" s="397">
        <v>10</v>
      </c>
      <c r="F6" s="398" t="s">
        <v>226</v>
      </c>
      <c r="G6" s="399" t="s">
        <v>223</v>
      </c>
      <c r="H6" s="399" t="s">
        <v>228</v>
      </c>
      <c r="I6" s="400" t="s">
        <v>229</v>
      </c>
      <c r="J6" s="399" t="s">
        <v>230</v>
      </c>
      <c r="K6" s="401" t="s">
        <v>231</v>
      </c>
      <c r="L6" s="402" t="s">
        <v>5</v>
      </c>
      <c r="M6" s="466">
        <f>F6/$D$6*$E$6</f>
        <v>59.999999999999993</v>
      </c>
      <c r="N6" s="467">
        <f>G6/$D$6*$E$6</f>
        <v>129.99999999999997</v>
      </c>
      <c r="O6" s="468">
        <f>H6/$D$6*$E$6</f>
        <v>190</v>
      </c>
      <c r="P6" s="469">
        <f>I6/$D$6*$E$6</f>
        <v>230</v>
      </c>
      <c r="Q6" s="467">
        <f>J6/$D$6*$E$6</f>
        <v>430</v>
      </c>
      <c r="R6" s="470">
        <f>K6/$D$6*$E$6</f>
        <v>1209.9999999999998</v>
      </c>
      <c r="S6" s="452" t="s">
        <v>5</v>
      </c>
      <c r="U6" s="395">
        <f t="shared" si="0"/>
        <v>0.10743801652892562</v>
      </c>
      <c r="V6" s="395">
        <f t="shared" si="1"/>
        <v>0.15702479338842976</v>
      </c>
      <c r="W6" s="395">
        <f t="shared" si="2"/>
        <v>0.19008264462809918</v>
      </c>
    </row>
    <row r="7" spans="1:23" x14ac:dyDescent="0.25">
      <c r="A7" s="396" t="s">
        <v>205</v>
      </c>
      <c r="B7" s="396"/>
      <c r="C7" s="396" t="s">
        <v>4</v>
      </c>
      <c r="D7" s="396">
        <v>0.01</v>
      </c>
      <c r="E7" s="397">
        <v>10</v>
      </c>
      <c r="F7" s="398">
        <v>7.0000000000000007E-2</v>
      </c>
      <c r="G7" s="399">
        <v>0.17</v>
      </c>
      <c r="H7" s="399">
        <v>0.23</v>
      </c>
      <c r="I7" s="400">
        <v>0.27</v>
      </c>
      <c r="J7" s="399">
        <v>0.55000000000000004</v>
      </c>
      <c r="K7" s="401" t="s">
        <v>232</v>
      </c>
      <c r="L7" s="402" t="s">
        <v>4</v>
      </c>
      <c r="M7" s="466">
        <f>F7/$D$7*$E$7</f>
        <v>70.000000000000014</v>
      </c>
      <c r="N7" s="467">
        <f>G7/$D$7*$E$7</f>
        <v>170</v>
      </c>
      <c r="O7" s="468">
        <f>H7/$D$7*$E$7</f>
        <v>230</v>
      </c>
      <c r="P7" s="469">
        <f>I7/$D$7*$E$7</f>
        <v>270</v>
      </c>
      <c r="Q7" s="467">
        <f>J7/$D$7*$E$7</f>
        <v>550</v>
      </c>
      <c r="R7" s="470">
        <f>K7/$D$7*$E$7</f>
        <v>1720</v>
      </c>
      <c r="S7" s="452" t="s">
        <v>4</v>
      </c>
      <c r="U7" s="395">
        <f t="shared" si="0"/>
        <v>9.883720930232559E-2</v>
      </c>
      <c r="V7" s="395">
        <f t="shared" si="1"/>
        <v>0.13372093023255816</v>
      </c>
      <c r="W7" s="395">
        <f t="shared" si="2"/>
        <v>0.15697674418604651</v>
      </c>
    </row>
    <row r="8" spans="1:23" x14ac:dyDescent="0.25">
      <c r="A8" s="403" t="s">
        <v>204</v>
      </c>
      <c r="B8" s="403"/>
      <c r="C8" s="403" t="s">
        <v>10</v>
      </c>
      <c r="D8" s="403">
        <v>1</v>
      </c>
      <c r="E8" s="404">
        <v>10</v>
      </c>
      <c r="F8" s="405" t="s">
        <v>233</v>
      </c>
      <c r="G8" s="406" t="s">
        <v>234</v>
      </c>
      <c r="H8" s="406" t="s">
        <v>235</v>
      </c>
      <c r="I8" s="392">
        <v>55</v>
      </c>
      <c r="J8" s="406" t="s">
        <v>236</v>
      </c>
      <c r="K8" s="407" t="s">
        <v>237</v>
      </c>
      <c r="L8" s="408" t="s">
        <v>10</v>
      </c>
      <c r="M8" s="471">
        <f>F8/$D$8*$E$8</f>
        <v>130</v>
      </c>
      <c r="N8" s="472">
        <f>G8/$D$8*$E$8</f>
        <v>300</v>
      </c>
      <c r="O8" s="473">
        <f>H8/$D$8*$E$8</f>
        <v>400</v>
      </c>
      <c r="P8" s="464">
        <f>I8/$D$8*$E$8</f>
        <v>550</v>
      </c>
      <c r="Q8" s="472">
        <f>J8/$D$8*$E$8</f>
        <v>1490</v>
      </c>
      <c r="R8" s="474">
        <f>K8/$D$8*$E$8</f>
        <v>3320</v>
      </c>
      <c r="S8" s="454" t="s">
        <v>10</v>
      </c>
      <c r="U8" s="395">
        <f t="shared" si="0"/>
        <v>9.036144578313253E-2</v>
      </c>
      <c r="V8" s="395">
        <f t="shared" si="1"/>
        <v>0.12048192771084337</v>
      </c>
      <c r="W8" s="395">
        <f t="shared" si="2"/>
        <v>0.16566265060240964</v>
      </c>
    </row>
    <row r="9" spans="1:23" x14ac:dyDescent="0.25">
      <c r="A9" s="388" t="s">
        <v>203</v>
      </c>
      <c r="B9" s="388"/>
      <c r="C9" s="388" t="s">
        <v>200</v>
      </c>
      <c r="D9" s="388">
        <v>0.1</v>
      </c>
      <c r="E9" s="389">
        <v>10</v>
      </c>
      <c r="F9" s="390" t="s">
        <v>238</v>
      </c>
      <c r="G9" s="391" t="s">
        <v>239</v>
      </c>
      <c r="H9" s="391">
        <v>12.8</v>
      </c>
      <c r="I9" s="392" t="s">
        <v>240</v>
      </c>
      <c r="J9" s="391" t="s">
        <v>241</v>
      </c>
      <c r="K9" s="393" t="s">
        <v>242</v>
      </c>
      <c r="L9" s="394" t="s">
        <v>200</v>
      </c>
      <c r="M9" s="461">
        <f>F9/$D$9*$E$9</f>
        <v>400</v>
      </c>
      <c r="N9" s="462">
        <f>G9/$D$9*$E$9</f>
        <v>959.99999999999989</v>
      </c>
      <c r="O9" s="463">
        <f>H9/$D$9*$E$9</f>
        <v>1280</v>
      </c>
      <c r="P9" s="464">
        <f>I9/$D$9*$E$9</f>
        <v>1810</v>
      </c>
      <c r="Q9" s="462">
        <f>J9/$D$9*$E$9</f>
        <v>5100</v>
      </c>
      <c r="R9" s="465">
        <f>K9/$D$9*$E$9</f>
        <v>8340</v>
      </c>
      <c r="S9" s="443" t="s">
        <v>200</v>
      </c>
      <c r="U9" s="395">
        <f t="shared" si="0"/>
        <v>0.11510791366906474</v>
      </c>
      <c r="V9" s="395">
        <f t="shared" si="1"/>
        <v>0.15347721822541965</v>
      </c>
      <c r="W9" s="395">
        <f t="shared" si="2"/>
        <v>0.2170263788968825</v>
      </c>
    </row>
    <row r="10" spans="1:23" ht="15" thickBot="1" x14ac:dyDescent="0.3">
      <c r="A10" s="388" t="s">
        <v>202</v>
      </c>
      <c r="B10" s="388"/>
      <c r="C10" s="388" t="s">
        <v>201</v>
      </c>
      <c r="D10" s="388">
        <v>0.1</v>
      </c>
      <c r="E10" s="389">
        <v>10</v>
      </c>
      <c r="F10" s="409" t="s">
        <v>220</v>
      </c>
      <c r="G10" s="410" t="s">
        <v>243</v>
      </c>
      <c r="H10" s="410" t="s">
        <v>238</v>
      </c>
      <c r="I10" s="411" t="s">
        <v>244</v>
      </c>
      <c r="J10" s="410" t="s">
        <v>245</v>
      </c>
      <c r="K10" s="412" t="s">
        <v>246</v>
      </c>
      <c r="L10" s="413" t="s">
        <v>201</v>
      </c>
      <c r="M10" s="475">
        <f>F10/$D$10*$E$10</f>
        <v>119.99999999999999</v>
      </c>
      <c r="N10" s="476">
        <f>G10/$D$10*$E$10</f>
        <v>300</v>
      </c>
      <c r="O10" s="477">
        <f>H10/$D$10*$E$10</f>
        <v>400</v>
      </c>
      <c r="P10" s="478">
        <f>I10/$D$10*$E$10</f>
        <v>559.99999999999989</v>
      </c>
      <c r="Q10" s="476">
        <f>J10/$D$10*$E$10</f>
        <v>1469.9999999999998</v>
      </c>
      <c r="R10" s="479">
        <f>K10/$D$10*$E$10</f>
        <v>2670</v>
      </c>
      <c r="S10" s="460" t="s">
        <v>201</v>
      </c>
      <c r="U10" s="395">
        <f t="shared" si="0"/>
        <v>0.11235955056179775</v>
      </c>
      <c r="V10" s="395">
        <f t="shared" si="1"/>
        <v>0.14981273408239701</v>
      </c>
      <c r="W10" s="395">
        <f t="shared" si="2"/>
        <v>0.20973782771535579</v>
      </c>
    </row>
    <row r="11" spans="1:23" x14ac:dyDescent="0.25">
      <c r="A11" s="414"/>
      <c r="B11" s="414"/>
      <c r="C11" s="414"/>
      <c r="D11" s="414"/>
      <c r="E11" s="414"/>
    </row>
    <row r="12" spans="1:23" ht="15" hidden="1" thickBot="1" x14ac:dyDescent="0.3">
      <c r="E12" s="415" t="s">
        <v>212</v>
      </c>
      <c r="F12" s="382" t="s">
        <v>218</v>
      </c>
      <c r="G12" s="383" t="s">
        <v>217</v>
      </c>
      <c r="H12" s="384" t="s">
        <v>216</v>
      </c>
      <c r="I12" s="382" t="s">
        <v>213</v>
      </c>
      <c r="J12" s="383" t="s">
        <v>214</v>
      </c>
      <c r="K12" s="385" t="s">
        <v>215</v>
      </c>
      <c r="M12" s="416" t="s">
        <v>218</v>
      </c>
      <c r="N12" s="417" t="s">
        <v>217</v>
      </c>
      <c r="O12" s="418" t="s">
        <v>216</v>
      </c>
      <c r="P12" s="416" t="s">
        <v>213</v>
      </c>
      <c r="Q12" s="417" t="s">
        <v>214</v>
      </c>
      <c r="R12" s="419" t="s">
        <v>215</v>
      </c>
      <c r="S12" s="386" t="s">
        <v>212</v>
      </c>
    </row>
    <row r="13" spans="1:23" hidden="1" x14ac:dyDescent="0.25">
      <c r="A13" s="420" t="s">
        <v>247</v>
      </c>
      <c r="B13" s="421" t="s">
        <v>248</v>
      </c>
      <c r="C13" s="421"/>
      <c r="D13" s="421" t="s">
        <v>250</v>
      </c>
      <c r="E13" s="422" t="s">
        <v>9</v>
      </c>
      <c r="F13" s="359">
        <f t="shared" ref="F13:K20" si="3">$D$14/M3</f>
        <v>130.43478260869566</v>
      </c>
      <c r="G13" s="360">
        <f t="shared" si="3"/>
        <v>50</v>
      </c>
      <c r="H13" s="360">
        <f t="shared" si="3"/>
        <v>37.5</v>
      </c>
      <c r="I13" s="361">
        <f t="shared" si="3"/>
        <v>27.272727272727273</v>
      </c>
      <c r="J13" s="362">
        <f t="shared" si="3"/>
        <v>11.538461538461538</v>
      </c>
      <c r="K13" s="363">
        <f t="shared" si="3"/>
        <v>3.0303030303030303</v>
      </c>
      <c r="M13" s="438">
        <f>F3*$B$14</f>
        <v>4.5999999999999999E-2</v>
      </c>
      <c r="N13" s="439">
        <f t="shared" ref="N13:R13" si="4">G3*$B$14</f>
        <v>0.12</v>
      </c>
      <c r="O13" s="439">
        <f t="shared" si="4"/>
        <v>0.16</v>
      </c>
      <c r="P13" s="440">
        <f t="shared" si="4"/>
        <v>0.22</v>
      </c>
      <c r="Q13" s="441">
        <f t="shared" si="4"/>
        <v>0.52</v>
      </c>
      <c r="R13" s="442">
        <f t="shared" si="4"/>
        <v>1.98</v>
      </c>
      <c r="S13" s="443" t="s">
        <v>9</v>
      </c>
    </row>
    <row r="14" spans="1:23" hidden="1" x14ac:dyDescent="0.25">
      <c r="A14" s="423">
        <v>6000</v>
      </c>
      <c r="B14" s="414">
        <v>2</v>
      </c>
      <c r="C14" s="414"/>
      <c r="D14" s="414">
        <f>A14/B14</f>
        <v>3000</v>
      </c>
      <c r="E14" s="394" t="s">
        <v>88</v>
      </c>
      <c r="F14" s="364">
        <f t="shared" si="3"/>
        <v>83.333333333333329</v>
      </c>
      <c r="G14" s="365">
        <f t="shared" si="3"/>
        <v>37.5</v>
      </c>
      <c r="H14" s="365">
        <f t="shared" si="3"/>
        <v>27.272727272727273</v>
      </c>
      <c r="I14" s="366">
        <f t="shared" si="3"/>
        <v>20</v>
      </c>
      <c r="J14" s="367">
        <f t="shared" si="3"/>
        <v>7.6923076923076925</v>
      </c>
      <c r="K14" s="368">
        <f t="shared" si="3"/>
        <v>2.5210084033613449</v>
      </c>
      <c r="M14" s="444">
        <f t="shared" ref="M14:M20" si="5">F4*$B$14</f>
        <v>7.1999999999999995E-2</v>
      </c>
      <c r="N14" s="445">
        <f t="shared" ref="N14:N20" si="6">G4*$B$14</f>
        <v>0.16</v>
      </c>
      <c r="O14" s="445">
        <f t="shared" ref="O14:O20" si="7">H4*$B$14</f>
        <v>0.22</v>
      </c>
      <c r="P14" s="446">
        <f t="shared" ref="P14:P20" si="8">I4*$B$14</f>
        <v>0.3</v>
      </c>
      <c r="Q14" s="447">
        <f t="shared" ref="Q14:Q20" si="9">J4*$B$14</f>
        <v>0.78</v>
      </c>
      <c r="R14" s="448">
        <f t="shared" ref="R14:R20" si="10">K4*$B$14</f>
        <v>2.38</v>
      </c>
      <c r="S14" s="443" t="s">
        <v>88</v>
      </c>
    </row>
    <row r="15" spans="1:23" hidden="1" x14ac:dyDescent="0.25">
      <c r="A15" s="424"/>
      <c r="B15" s="414"/>
      <c r="C15" s="414"/>
      <c r="D15" s="414"/>
      <c r="E15" s="394" t="s">
        <v>8</v>
      </c>
      <c r="F15" s="364">
        <f t="shared" si="3"/>
        <v>100.00000000000001</v>
      </c>
      <c r="G15" s="365">
        <f t="shared" si="3"/>
        <v>50.000000000000007</v>
      </c>
      <c r="H15" s="365">
        <f t="shared" si="3"/>
        <v>37.5</v>
      </c>
      <c r="I15" s="366">
        <f t="shared" si="3"/>
        <v>27.272727272727273</v>
      </c>
      <c r="J15" s="367">
        <f t="shared" si="3"/>
        <v>10.344827586206899</v>
      </c>
      <c r="K15" s="368">
        <f t="shared" si="3"/>
        <v>3.0612244897959187</v>
      </c>
      <c r="M15" s="444">
        <f t="shared" si="5"/>
        <v>5.9999999999999995E-4</v>
      </c>
      <c r="N15" s="445">
        <f t="shared" si="6"/>
        <v>1.1999999999999999E-3</v>
      </c>
      <c r="O15" s="445">
        <f t="shared" si="7"/>
        <v>1.6000000000000001E-3</v>
      </c>
      <c r="P15" s="446">
        <f t="shared" si="8"/>
        <v>2.2000000000000001E-3</v>
      </c>
      <c r="Q15" s="447">
        <f t="shared" si="9"/>
        <v>5.7999999999999996E-3</v>
      </c>
      <c r="R15" s="448">
        <f t="shared" si="10"/>
        <v>1.9599999999999999E-2</v>
      </c>
      <c r="S15" s="443" t="s">
        <v>8</v>
      </c>
    </row>
    <row r="16" spans="1:23" hidden="1" x14ac:dyDescent="0.25">
      <c r="A16" s="424"/>
      <c r="B16" s="414"/>
      <c r="C16" s="425" t="s">
        <v>317</v>
      </c>
      <c r="D16" s="425"/>
      <c r="E16" s="402" t="s">
        <v>5</v>
      </c>
      <c r="F16" s="369">
        <f t="shared" si="3"/>
        <v>50.000000000000007</v>
      </c>
      <c r="G16" s="370">
        <f t="shared" si="3"/>
        <v>23.07692307692308</v>
      </c>
      <c r="H16" s="370">
        <f t="shared" si="3"/>
        <v>15.789473684210526</v>
      </c>
      <c r="I16" s="369">
        <f t="shared" si="3"/>
        <v>13.043478260869565</v>
      </c>
      <c r="J16" s="370">
        <f t="shared" si="3"/>
        <v>6.9767441860465116</v>
      </c>
      <c r="K16" s="371">
        <f t="shared" si="3"/>
        <v>2.4793388429752072</v>
      </c>
      <c r="L16" s="426"/>
      <c r="M16" s="449">
        <f t="shared" si="5"/>
        <v>1.1999999999999999E-3</v>
      </c>
      <c r="N16" s="450">
        <f t="shared" si="6"/>
        <v>2.5999999999999999E-3</v>
      </c>
      <c r="O16" s="450">
        <f t="shared" si="7"/>
        <v>3.8E-3</v>
      </c>
      <c r="P16" s="449">
        <f t="shared" si="8"/>
        <v>4.5999999999999999E-3</v>
      </c>
      <c r="Q16" s="450">
        <f t="shared" si="9"/>
        <v>8.6E-3</v>
      </c>
      <c r="R16" s="451">
        <f t="shared" si="10"/>
        <v>2.4199999999999999E-2</v>
      </c>
      <c r="S16" s="452" t="s">
        <v>5</v>
      </c>
    </row>
    <row r="17" spans="1:19" hidden="1" x14ac:dyDescent="0.25">
      <c r="A17" s="424"/>
      <c r="B17" s="414"/>
      <c r="C17" s="414"/>
      <c r="D17" s="427">
        <f>D14*3</f>
        <v>9000</v>
      </c>
      <c r="E17" s="402" t="s">
        <v>4</v>
      </c>
      <c r="F17" s="369">
        <f t="shared" si="3"/>
        <v>42.857142857142847</v>
      </c>
      <c r="G17" s="370">
        <f t="shared" si="3"/>
        <v>17.647058823529413</v>
      </c>
      <c r="H17" s="370">
        <f t="shared" si="3"/>
        <v>13.043478260869565</v>
      </c>
      <c r="I17" s="369">
        <f t="shared" si="3"/>
        <v>11.111111111111111</v>
      </c>
      <c r="J17" s="370">
        <f t="shared" si="3"/>
        <v>5.4545454545454541</v>
      </c>
      <c r="K17" s="371">
        <f t="shared" si="3"/>
        <v>1.7441860465116279</v>
      </c>
      <c r="L17" s="426"/>
      <c r="M17" s="449">
        <f t="shared" si="5"/>
        <v>0.14000000000000001</v>
      </c>
      <c r="N17" s="450">
        <f t="shared" si="6"/>
        <v>0.34</v>
      </c>
      <c r="O17" s="450">
        <f t="shared" si="7"/>
        <v>0.46</v>
      </c>
      <c r="P17" s="449">
        <f t="shared" si="8"/>
        <v>0.54</v>
      </c>
      <c r="Q17" s="450">
        <f t="shared" si="9"/>
        <v>1.1000000000000001</v>
      </c>
      <c r="R17" s="451">
        <f t="shared" si="10"/>
        <v>3.44</v>
      </c>
      <c r="S17" s="452" t="s">
        <v>4</v>
      </c>
    </row>
    <row r="18" spans="1:19" hidden="1" x14ac:dyDescent="0.25">
      <c r="A18" s="424"/>
      <c r="B18" s="414"/>
      <c r="C18" s="414"/>
      <c r="D18" s="414"/>
      <c r="E18" s="408" t="s">
        <v>10</v>
      </c>
      <c r="F18" s="366">
        <f t="shared" si="3"/>
        <v>23.076923076923077</v>
      </c>
      <c r="G18" s="367">
        <f t="shared" si="3"/>
        <v>10</v>
      </c>
      <c r="H18" s="367">
        <f t="shared" si="3"/>
        <v>7.5</v>
      </c>
      <c r="I18" s="366">
        <f t="shared" si="3"/>
        <v>5.4545454545454541</v>
      </c>
      <c r="J18" s="367">
        <f t="shared" si="3"/>
        <v>2.0134228187919465</v>
      </c>
      <c r="K18" s="372">
        <f t="shared" si="3"/>
        <v>0.90361445783132532</v>
      </c>
      <c r="L18" s="428"/>
      <c r="M18" s="446">
        <f t="shared" si="5"/>
        <v>26</v>
      </c>
      <c r="N18" s="447">
        <f t="shared" si="6"/>
        <v>60</v>
      </c>
      <c r="O18" s="447">
        <f t="shared" si="7"/>
        <v>80</v>
      </c>
      <c r="P18" s="446">
        <f t="shared" si="8"/>
        <v>110</v>
      </c>
      <c r="Q18" s="447">
        <f t="shared" si="9"/>
        <v>298</v>
      </c>
      <c r="R18" s="453">
        <f t="shared" si="10"/>
        <v>664</v>
      </c>
      <c r="S18" s="454" t="s">
        <v>10</v>
      </c>
    </row>
    <row r="19" spans="1:19" hidden="1" x14ac:dyDescent="0.25">
      <c r="A19" s="424"/>
      <c r="B19" s="414"/>
      <c r="C19" s="414"/>
      <c r="D19" s="414"/>
      <c r="E19" s="394" t="s">
        <v>200</v>
      </c>
      <c r="F19" s="364">
        <f t="shared" si="3"/>
        <v>7.5</v>
      </c>
      <c r="G19" s="365">
        <f t="shared" si="3"/>
        <v>3.1250000000000004</v>
      </c>
      <c r="H19" s="365">
        <f t="shared" si="3"/>
        <v>2.34375</v>
      </c>
      <c r="I19" s="366">
        <f t="shared" si="3"/>
        <v>1.6574585635359116</v>
      </c>
      <c r="J19" s="367">
        <f t="shared" si="3"/>
        <v>0.58823529411764708</v>
      </c>
      <c r="K19" s="368">
        <f t="shared" si="3"/>
        <v>0.35971223021582732</v>
      </c>
      <c r="M19" s="444">
        <f t="shared" si="5"/>
        <v>8</v>
      </c>
      <c r="N19" s="445">
        <f t="shared" si="6"/>
        <v>19.2</v>
      </c>
      <c r="O19" s="445">
        <f t="shared" si="7"/>
        <v>25.6</v>
      </c>
      <c r="P19" s="446">
        <f t="shared" si="8"/>
        <v>36.200000000000003</v>
      </c>
      <c r="Q19" s="447">
        <f t="shared" si="9"/>
        <v>102</v>
      </c>
      <c r="R19" s="448">
        <f t="shared" si="10"/>
        <v>166.8</v>
      </c>
      <c r="S19" s="443" t="s">
        <v>200</v>
      </c>
    </row>
    <row r="20" spans="1:19" ht="15" hidden="1" thickBot="1" x14ac:dyDescent="0.3">
      <c r="A20" s="429"/>
      <c r="B20" s="430"/>
      <c r="C20" s="430"/>
      <c r="D20" s="430"/>
      <c r="E20" s="413" t="s">
        <v>201</v>
      </c>
      <c r="F20" s="373">
        <f t="shared" si="3"/>
        <v>25.000000000000004</v>
      </c>
      <c r="G20" s="374">
        <f t="shared" si="3"/>
        <v>10</v>
      </c>
      <c r="H20" s="374">
        <f t="shared" si="3"/>
        <v>7.5</v>
      </c>
      <c r="I20" s="375">
        <f t="shared" si="3"/>
        <v>5.3571428571428585</v>
      </c>
      <c r="J20" s="376">
        <f t="shared" si="3"/>
        <v>2.0408163265306127</v>
      </c>
      <c r="K20" s="377">
        <f t="shared" si="3"/>
        <v>1.1235955056179776</v>
      </c>
      <c r="M20" s="455">
        <f t="shared" si="5"/>
        <v>2.4</v>
      </c>
      <c r="N20" s="456">
        <f t="shared" si="6"/>
        <v>6</v>
      </c>
      <c r="O20" s="456">
        <f t="shared" si="7"/>
        <v>8</v>
      </c>
      <c r="P20" s="457">
        <f t="shared" si="8"/>
        <v>11.2</v>
      </c>
      <c r="Q20" s="458">
        <f t="shared" si="9"/>
        <v>29.4</v>
      </c>
      <c r="R20" s="459">
        <f t="shared" si="10"/>
        <v>53.4</v>
      </c>
      <c r="S20" s="460" t="s">
        <v>201</v>
      </c>
    </row>
    <row r="21" spans="1:19" ht="21" thickBot="1" x14ac:dyDescent="0.35">
      <c r="A21" s="414"/>
      <c r="B21" s="414"/>
      <c r="C21" s="414"/>
      <c r="D21" s="414"/>
      <c r="E21" s="431"/>
      <c r="F21" s="432" t="s">
        <v>318</v>
      </c>
      <c r="G21" s="432"/>
      <c r="H21" s="432"/>
      <c r="I21" s="432"/>
      <c r="J21" s="432"/>
      <c r="K21" s="432"/>
      <c r="M21" s="432" t="s">
        <v>319</v>
      </c>
      <c r="N21" s="432"/>
      <c r="O21" s="432"/>
      <c r="P21" s="432"/>
      <c r="Q21" s="432"/>
      <c r="R21" s="432"/>
    </row>
    <row r="22" spans="1:19" ht="15" thickBot="1" x14ac:dyDescent="0.3">
      <c r="E22" s="386" t="s">
        <v>212</v>
      </c>
      <c r="F22" s="416" t="s">
        <v>218</v>
      </c>
      <c r="G22" s="417" t="s">
        <v>217</v>
      </c>
      <c r="H22" s="418" t="s">
        <v>216</v>
      </c>
      <c r="I22" s="416" t="s">
        <v>213</v>
      </c>
      <c r="J22" s="417" t="s">
        <v>214</v>
      </c>
      <c r="K22" s="419" t="s">
        <v>215</v>
      </c>
      <c r="M22" s="416" t="s">
        <v>218</v>
      </c>
      <c r="N22" s="417" t="s">
        <v>217</v>
      </c>
      <c r="O22" s="418" t="s">
        <v>216</v>
      </c>
      <c r="P22" s="416" t="s">
        <v>213</v>
      </c>
      <c r="Q22" s="417" t="s">
        <v>214</v>
      </c>
      <c r="R22" s="419" t="s">
        <v>215</v>
      </c>
      <c r="S22" s="386" t="s">
        <v>212</v>
      </c>
    </row>
    <row r="23" spans="1:19" x14ac:dyDescent="0.25">
      <c r="A23" s="420" t="s">
        <v>247</v>
      </c>
      <c r="B23" s="421" t="s">
        <v>249</v>
      </c>
      <c r="C23" s="421"/>
      <c r="D23" s="421" t="s">
        <v>250</v>
      </c>
      <c r="E23" s="394" t="s">
        <v>9</v>
      </c>
      <c r="F23" s="359">
        <f t="shared" ref="F23:K30" si="11">$D$24/M3</f>
        <v>86.956521739130437</v>
      </c>
      <c r="G23" s="360">
        <f t="shared" si="11"/>
        <v>33.333333333333336</v>
      </c>
      <c r="H23" s="360">
        <f t="shared" si="11"/>
        <v>25</v>
      </c>
      <c r="I23" s="361">
        <f t="shared" si="11"/>
        <v>18.181818181818183</v>
      </c>
      <c r="J23" s="362">
        <f t="shared" si="11"/>
        <v>7.6923076923076925</v>
      </c>
      <c r="K23" s="363">
        <f t="shared" si="11"/>
        <v>2.0202020202020203</v>
      </c>
      <c r="M23" s="438">
        <f>F3*$B$24</f>
        <v>6.9000000000000006E-2</v>
      </c>
      <c r="N23" s="439">
        <f t="shared" ref="N23:R23" si="12">G3*$B$24</f>
        <v>0.18</v>
      </c>
      <c r="O23" s="439">
        <f t="shared" si="12"/>
        <v>0.24</v>
      </c>
      <c r="P23" s="440">
        <f t="shared" si="12"/>
        <v>0.33</v>
      </c>
      <c r="Q23" s="441">
        <f t="shared" si="12"/>
        <v>0.78</v>
      </c>
      <c r="R23" s="442">
        <f t="shared" si="12"/>
        <v>2.9699999999999998</v>
      </c>
      <c r="S23" s="443" t="s">
        <v>9</v>
      </c>
    </row>
    <row r="24" spans="1:19" x14ac:dyDescent="0.25">
      <c r="A24" s="423">
        <v>6000</v>
      </c>
      <c r="B24" s="414">
        <v>3</v>
      </c>
      <c r="C24" s="414"/>
      <c r="D24" s="433">
        <f>A24/B24</f>
        <v>2000</v>
      </c>
      <c r="E24" s="394" t="s">
        <v>88</v>
      </c>
      <c r="F24" s="364">
        <f t="shared" si="11"/>
        <v>55.555555555555557</v>
      </c>
      <c r="G24" s="365">
        <f t="shared" si="11"/>
        <v>25</v>
      </c>
      <c r="H24" s="365">
        <f t="shared" si="11"/>
        <v>18.181818181818183</v>
      </c>
      <c r="I24" s="366">
        <f t="shared" si="11"/>
        <v>13.333333333333334</v>
      </c>
      <c r="J24" s="367">
        <f t="shared" si="11"/>
        <v>5.1282051282051286</v>
      </c>
      <c r="K24" s="368">
        <f t="shared" si="11"/>
        <v>1.6806722689075633</v>
      </c>
      <c r="M24" s="444">
        <f t="shared" ref="M24:M30" si="13">F4*$B$24</f>
        <v>0.10799999999999998</v>
      </c>
      <c r="N24" s="445">
        <f t="shared" ref="N24:N30" si="14">G4*$B$24</f>
        <v>0.24</v>
      </c>
      <c r="O24" s="445">
        <f t="shared" ref="O24:O30" si="15">H4*$B$24</f>
        <v>0.33</v>
      </c>
      <c r="P24" s="446">
        <f t="shared" ref="P24:P30" si="16">I4*$B$24</f>
        <v>0.44999999999999996</v>
      </c>
      <c r="Q24" s="447">
        <f t="shared" ref="Q24:Q30" si="17">J4*$B$24</f>
        <v>1.17</v>
      </c>
      <c r="R24" s="448">
        <f t="shared" ref="R24:R30" si="18">K4*$B$24</f>
        <v>3.57</v>
      </c>
      <c r="S24" s="443" t="s">
        <v>88</v>
      </c>
    </row>
    <row r="25" spans="1:19" x14ac:dyDescent="0.25">
      <c r="A25" s="424"/>
      <c r="B25" s="414"/>
      <c r="C25" s="414"/>
      <c r="D25" s="414"/>
      <c r="E25" s="394" t="s">
        <v>8</v>
      </c>
      <c r="F25" s="364">
        <f t="shared" si="11"/>
        <v>66.666666666666671</v>
      </c>
      <c r="G25" s="365">
        <f t="shared" si="11"/>
        <v>33.333333333333336</v>
      </c>
      <c r="H25" s="365">
        <f t="shared" si="11"/>
        <v>25</v>
      </c>
      <c r="I25" s="366">
        <f t="shared" si="11"/>
        <v>18.181818181818183</v>
      </c>
      <c r="J25" s="367">
        <f t="shared" si="11"/>
        <v>6.8965517241379324</v>
      </c>
      <c r="K25" s="368">
        <f t="shared" si="11"/>
        <v>2.0408163265306123</v>
      </c>
      <c r="M25" s="444">
        <f t="shared" si="13"/>
        <v>8.9999999999999998E-4</v>
      </c>
      <c r="N25" s="445">
        <f t="shared" si="14"/>
        <v>1.8E-3</v>
      </c>
      <c r="O25" s="445">
        <f t="shared" si="15"/>
        <v>2.4000000000000002E-3</v>
      </c>
      <c r="P25" s="446">
        <f t="shared" si="16"/>
        <v>3.3E-3</v>
      </c>
      <c r="Q25" s="447">
        <f t="shared" si="17"/>
        <v>8.6999999999999994E-3</v>
      </c>
      <c r="R25" s="448">
        <f t="shared" si="18"/>
        <v>2.9399999999999999E-2</v>
      </c>
      <c r="S25" s="443" t="s">
        <v>8</v>
      </c>
    </row>
    <row r="26" spans="1:19" x14ac:dyDescent="0.25">
      <c r="A26" s="424"/>
      <c r="B26" s="414"/>
      <c r="C26" s="425" t="s">
        <v>317</v>
      </c>
      <c r="D26" s="425"/>
      <c r="E26" s="402" t="s">
        <v>5</v>
      </c>
      <c r="F26" s="369">
        <f t="shared" si="11"/>
        <v>33.333333333333336</v>
      </c>
      <c r="G26" s="370">
        <f t="shared" si="11"/>
        <v>15.384615384615389</v>
      </c>
      <c r="H26" s="370">
        <f t="shared" si="11"/>
        <v>10.526315789473685</v>
      </c>
      <c r="I26" s="369">
        <f t="shared" si="11"/>
        <v>8.695652173913043</v>
      </c>
      <c r="J26" s="370">
        <f t="shared" si="11"/>
        <v>4.6511627906976747</v>
      </c>
      <c r="K26" s="371">
        <f t="shared" si="11"/>
        <v>1.6528925619834713</v>
      </c>
      <c r="L26" s="426"/>
      <c r="M26" s="449">
        <f t="shared" si="13"/>
        <v>1.8E-3</v>
      </c>
      <c r="N26" s="450">
        <f t="shared" si="14"/>
        <v>3.8999999999999998E-3</v>
      </c>
      <c r="O26" s="450">
        <f t="shared" si="15"/>
        <v>5.7000000000000002E-3</v>
      </c>
      <c r="P26" s="449">
        <f t="shared" si="16"/>
        <v>6.8999999999999999E-3</v>
      </c>
      <c r="Q26" s="450">
        <f t="shared" si="17"/>
        <v>1.29E-2</v>
      </c>
      <c r="R26" s="451">
        <f t="shared" si="18"/>
        <v>3.6299999999999999E-2</v>
      </c>
      <c r="S26" s="452" t="s">
        <v>5</v>
      </c>
    </row>
    <row r="27" spans="1:19" x14ac:dyDescent="0.25">
      <c r="A27" s="424"/>
      <c r="B27" s="414"/>
      <c r="C27" s="414"/>
      <c r="D27" s="427">
        <f>D24*6</f>
        <v>12000</v>
      </c>
      <c r="E27" s="402" t="s">
        <v>4</v>
      </c>
      <c r="F27" s="369">
        <f t="shared" si="11"/>
        <v>28.571428571428566</v>
      </c>
      <c r="G27" s="370">
        <f t="shared" si="11"/>
        <v>11.764705882352942</v>
      </c>
      <c r="H27" s="370">
        <f t="shared" si="11"/>
        <v>8.695652173913043</v>
      </c>
      <c r="I27" s="369">
        <f t="shared" si="11"/>
        <v>7.4074074074074074</v>
      </c>
      <c r="J27" s="370">
        <f t="shared" si="11"/>
        <v>3.6363636363636362</v>
      </c>
      <c r="K27" s="371">
        <f t="shared" si="11"/>
        <v>1.1627906976744187</v>
      </c>
      <c r="L27" s="426"/>
      <c r="M27" s="449">
        <f t="shared" si="13"/>
        <v>0.21000000000000002</v>
      </c>
      <c r="N27" s="450">
        <f t="shared" si="14"/>
        <v>0.51</v>
      </c>
      <c r="O27" s="450">
        <f t="shared" si="15"/>
        <v>0.69000000000000006</v>
      </c>
      <c r="P27" s="449">
        <f t="shared" si="16"/>
        <v>0.81</v>
      </c>
      <c r="Q27" s="450">
        <f t="shared" si="17"/>
        <v>1.6500000000000001</v>
      </c>
      <c r="R27" s="451">
        <f t="shared" si="18"/>
        <v>5.16</v>
      </c>
      <c r="S27" s="452" t="s">
        <v>4</v>
      </c>
    </row>
    <row r="28" spans="1:19" x14ac:dyDescent="0.25">
      <c r="A28" s="424"/>
      <c r="B28" s="414"/>
      <c r="C28" s="414"/>
      <c r="D28" s="414"/>
      <c r="E28" s="408" t="s">
        <v>10</v>
      </c>
      <c r="F28" s="366">
        <f t="shared" si="11"/>
        <v>15.384615384615385</v>
      </c>
      <c r="G28" s="367">
        <f t="shared" si="11"/>
        <v>6.666666666666667</v>
      </c>
      <c r="H28" s="367">
        <f t="shared" si="11"/>
        <v>5</v>
      </c>
      <c r="I28" s="366">
        <f t="shared" si="11"/>
        <v>3.6363636363636362</v>
      </c>
      <c r="J28" s="367">
        <f t="shared" si="11"/>
        <v>1.3422818791946309</v>
      </c>
      <c r="K28" s="372">
        <f t="shared" si="11"/>
        <v>0.60240963855421692</v>
      </c>
      <c r="L28" s="428"/>
      <c r="M28" s="446">
        <f t="shared" si="13"/>
        <v>39</v>
      </c>
      <c r="N28" s="447">
        <f t="shared" si="14"/>
        <v>90</v>
      </c>
      <c r="O28" s="447">
        <f t="shared" si="15"/>
        <v>120</v>
      </c>
      <c r="P28" s="446">
        <f t="shared" si="16"/>
        <v>165</v>
      </c>
      <c r="Q28" s="447">
        <f t="shared" si="17"/>
        <v>447</v>
      </c>
      <c r="R28" s="453">
        <f t="shared" si="18"/>
        <v>996</v>
      </c>
      <c r="S28" s="454" t="s">
        <v>10</v>
      </c>
    </row>
    <row r="29" spans="1:19" x14ac:dyDescent="0.25">
      <c r="A29" s="424"/>
      <c r="B29" s="414"/>
      <c r="C29" s="414"/>
      <c r="D29" s="414"/>
      <c r="E29" s="394" t="s">
        <v>200</v>
      </c>
      <c r="F29" s="364">
        <f t="shared" si="11"/>
        <v>5</v>
      </c>
      <c r="G29" s="365">
        <f t="shared" si="11"/>
        <v>2.0833333333333335</v>
      </c>
      <c r="H29" s="365">
        <f t="shared" si="11"/>
        <v>1.5625</v>
      </c>
      <c r="I29" s="366">
        <f t="shared" si="11"/>
        <v>1.1049723756906078</v>
      </c>
      <c r="J29" s="367">
        <f t="shared" si="11"/>
        <v>0.39215686274509803</v>
      </c>
      <c r="K29" s="368">
        <f t="shared" si="11"/>
        <v>0.23980815347721823</v>
      </c>
      <c r="M29" s="444">
        <f t="shared" si="13"/>
        <v>12</v>
      </c>
      <c r="N29" s="445">
        <f t="shared" si="14"/>
        <v>28.799999999999997</v>
      </c>
      <c r="O29" s="445">
        <f t="shared" si="15"/>
        <v>38.400000000000006</v>
      </c>
      <c r="P29" s="446">
        <f t="shared" si="16"/>
        <v>54.300000000000004</v>
      </c>
      <c r="Q29" s="447">
        <f t="shared" si="17"/>
        <v>153</v>
      </c>
      <c r="R29" s="448">
        <f t="shared" si="18"/>
        <v>250.20000000000002</v>
      </c>
      <c r="S29" s="443" t="s">
        <v>200</v>
      </c>
    </row>
    <row r="30" spans="1:19" ht="15" thickBot="1" x14ac:dyDescent="0.3">
      <c r="A30" s="429"/>
      <c r="B30" s="430"/>
      <c r="C30" s="430"/>
      <c r="D30" s="430"/>
      <c r="E30" s="413" t="s">
        <v>201</v>
      </c>
      <c r="F30" s="373">
        <f t="shared" si="11"/>
        <v>16.666666666666668</v>
      </c>
      <c r="G30" s="374">
        <f t="shared" si="11"/>
        <v>6.666666666666667</v>
      </c>
      <c r="H30" s="374">
        <f t="shared" si="11"/>
        <v>5</v>
      </c>
      <c r="I30" s="375">
        <f t="shared" si="11"/>
        <v>3.5714285714285721</v>
      </c>
      <c r="J30" s="376">
        <f t="shared" si="11"/>
        <v>1.360544217687075</v>
      </c>
      <c r="K30" s="377">
        <f t="shared" si="11"/>
        <v>0.74906367041198507</v>
      </c>
      <c r="M30" s="455">
        <f t="shared" si="13"/>
        <v>3.5999999999999996</v>
      </c>
      <c r="N30" s="456">
        <f t="shared" si="14"/>
        <v>9</v>
      </c>
      <c r="O30" s="456">
        <f t="shared" si="15"/>
        <v>12</v>
      </c>
      <c r="P30" s="457">
        <f t="shared" si="16"/>
        <v>16.799999999999997</v>
      </c>
      <c r="Q30" s="458">
        <f t="shared" si="17"/>
        <v>44.099999999999994</v>
      </c>
      <c r="R30" s="459">
        <f t="shared" si="18"/>
        <v>80.099999999999994</v>
      </c>
      <c r="S30" s="460" t="s">
        <v>201</v>
      </c>
    </row>
    <row r="32" spans="1:19" x14ac:dyDescent="0.25">
      <c r="C32" s="434" t="s">
        <v>292</v>
      </c>
      <c r="J32" s="434" t="s">
        <v>292</v>
      </c>
    </row>
    <row r="33" spans="1:17" ht="17.399999999999999" x14ac:dyDescent="0.25">
      <c r="A33" s="435" t="s">
        <v>289</v>
      </c>
      <c r="H33" s="435" t="s">
        <v>291</v>
      </c>
      <c r="P33" s="378" t="s">
        <v>270</v>
      </c>
    </row>
    <row r="34" spans="1:17" x14ac:dyDescent="0.25">
      <c r="B34" s="378" t="s">
        <v>287</v>
      </c>
      <c r="C34" s="436"/>
      <c r="I34" s="378" t="s">
        <v>287</v>
      </c>
      <c r="J34" s="436"/>
      <c r="Q34" s="378" t="s">
        <v>271</v>
      </c>
    </row>
    <row r="35" spans="1:17" x14ac:dyDescent="0.25">
      <c r="C35" s="436" t="s">
        <v>288</v>
      </c>
      <c r="J35" s="436" t="s">
        <v>288</v>
      </c>
      <c r="Q35" s="378" t="s">
        <v>272</v>
      </c>
    </row>
    <row r="36" spans="1:17" x14ac:dyDescent="0.25">
      <c r="B36" s="378" t="s">
        <v>290</v>
      </c>
      <c r="I36" s="378" t="s">
        <v>290</v>
      </c>
      <c r="Q36" s="378" t="s">
        <v>273</v>
      </c>
    </row>
    <row r="37" spans="1:17" x14ac:dyDescent="0.25">
      <c r="C37" s="434" t="s">
        <v>294</v>
      </c>
      <c r="J37" s="434" t="s">
        <v>294</v>
      </c>
      <c r="K37" s="434"/>
      <c r="L37" s="434"/>
      <c r="Q37" s="378" t="s">
        <v>275</v>
      </c>
    </row>
    <row r="38" spans="1:17" x14ac:dyDescent="0.25">
      <c r="C38" s="378" t="s">
        <v>293</v>
      </c>
      <c r="J38" s="378" t="s">
        <v>293</v>
      </c>
      <c r="Q38" s="378" t="s">
        <v>274</v>
      </c>
    </row>
    <row r="39" spans="1:17" x14ac:dyDescent="0.25">
      <c r="C39" s="378" t="s">
        <v>297</v>
      </c>
      <c r="J39" s="378" t="s">
        <v>297</v>
      </c>
    </row>
    <row r="40" spans="1:17" x14ac:dyDescent="0.25">
      <c r="C40" s="378" t="s">
        <v>296</v>
      </c>
      <c r="J40" s="378" t="s">
        <v>296</v>
      </c>
    </row>
    <row r="41" spans="1:17" x14ac:dyDescent="0.25">
      <c r="C41" s="378" t="s">
        <v>295</v>
      </c>
      <c r="J41" s="378" t="s">
        <v>295</v>
      </c>
    </row>
    <row r="42" spans="1:17" x14ac:dyDescent="0.25">
      <c r="B42" s="378" t="s">
        <v>286</v>
      </c>
      <c r="I42" s="378" t="s">
        <v>286</v>
      </c>
    </row>
    <row r="43" spans="1:17" x14ac:dyDescent="0.25">
      <c r="C43" s="378" t="s">
        <v>284</v>
      </c>
      <c r="J43" s="378" t="s">
        <v>284</v>
      </c>
    </row>
    <row r="44" spans="1:17" x14ac:dyDescent="0.25">
      <c r="C44" s="378" t="s">
        <v>285</v>
      </c>
      <c r="J44" s="378" t="s">
        <v>285</v>
      </c>
    </row>
    <row r="45" spans="1:17" x14ac:dyDescent="0.25">
      <c r="B45" s="378" t="s">
        <v>301</v>
      </c>
      <c r="I45" s="378" t="s">
        <v>300</v>
      </c>
    </row>
    <row r="46" spans="1:17" x14ac:dyDescent="0.25">
      <c r="C46" s="378" t="s">
        <v>281</v>
      </c>
      <c r="J46" s="378" t="s">
        <v>298</v>
      </c>
    </row>
    <row r="47" spans="1:17" x14ac:dyDescent="0.25">
      <c r="B47" s="436"/>
      <c r="C47" s="436" t="s">
        <v>282</v>
      </c>
      <c r="D47" s="436"/>
      <c r="E47" s="436"/>
      <c r="I47" s="436"/>
      <c r="J47" s="436" t="s">
        <v>299</v>
      </c>
      <c r="K47" s="436"/>
    </row>
    <row r="48" spans="1:17" x14ac:dyDescent="0.25">
      <c r="B48" s="434" t="s">
        <v>181</v>
      </c>
      <c r="C48" s="434"/>
      <c r="D48" s="434"/>
      <c r="E48" s="434"/>
      <c r="F48" s="434"/>
      <c r="G48" s="434"/>
      <c r="H48" s="434"/>
      <c r="I48" s="434" t="s">
        <v>181</v>
      </c>
      <c r="J48" s="434"/>
      <c r="K48" s="434"/>
    </row>
    <row r="49" spans="1:11" x14ac:dyDescent="0.25">
      <c r="B49" s="434"/>
      <c r="C49" s="434" t="s">
        <v>283</v>
      </c>
      <c r="D49" s="434"/>
      <c r="E49" s="434"/>
      <c r="F49" s="434"/>
      <c r="G49" s="434"/>
      <c r="H49" s="434"/>
      <c r="I49" s="434"/>
      <c r="J49" s="434" t="s">
        <v>283</v>
      </c>
      <c r="K49" s="434"/>
    </row>
    <row r="50" spans="1:11" x14ac:dyDescent="0.25">
      <c r="B50" s="434"/>
      <c r="C50" s="434" t="s">
        <v>306</v>
      </c>
      <c r="D50" s="434"/>
      <c r="E50" s="434"/>
      <c r="F50" s="434"/>
      <c r="G50" s="434"/>
      <c r="H50" s="434"/>
      <c r="I50" s="434"/>
      <c r="J50" s="434" t="s">
        <v>306</v>
      </c>
      <c r="K50" s="434"/>
    </row>
    <row r="51" spans="1:11" x14ac:dyDescent="0.25">
      <c r="C51" s="434" t="s">
        <v>320</v>
      </c>
      <c r="J51" s="434" t="s">
        <v>320</v>
      </c>
    </row>
    <row r="52" spans="1:11" x14ac:dyDescent="0.25">
      <c r="A52" s="437" t="s">
        <v>280</v>
      </c>
      <c r="C52" s="436"/>
      <c r="D52" s="436"/>
      <c r="E52" s="436"/>
      <c r="F52" s="436"/>
      <c r="G52" s="436"/>
      <c r="H52" s="436"/>
    </row>
    <row r="53" spans="1:11" x14ac:dyDescent="0.25">
      <c r="B53" s="436"/>
      <c r="C53" s="436" t="s">
        <v>279</v>
      </c>
      <c r="D53" s="436"/>
      <c r="E53" s="436"/>
      <c r="F53" s="436"/>
      <c r="G53" s="436"/>
      <c r="H53" s="436"/>
    </row>
    <row r="54" spans="1:11" x14ac:dyDescent="0.25">
      <c r="B54" s="436"/>
      <c r="C54" s="436" t="s">
        <v>302</v>
      </c>
      <c r="D54" s="436"/>
      <c r="E54" s="436"/>
      <c r="F54" s="436"/>
      <c r="G54" s="436"/>
      <c r="H54" s="436"/>
    </row>
    <row r="55" spans="1:11" x14ac:dyDescent="0.25">
      <c r="B55" s="436"/>
      <c r="C55" s="436"/>
      <c r="D55" s="436"/>
      <c r="E55" s="436"/>
      <c r="F55" s="436"/>
      <c r="G55" s="436"/>
      <c r="H55" s="436"/>
    </row>
    <row r="56" spans="1:11" x14ac:dyDescent="0.25">
      <c r="B56" s="436"/>
      <c r="C56" s="436"/>
      <c r="D56" s="436"/>
      <c r="E56" s="436"/>
      <c r="F56" s="436"/>
      <c r="G56" s="436"/>
      <c r="H56" s="436"/>
    </row>
    <row r="57" spans="1:11" x14ac:dyDescent="0.25">
      <c r="B57" s="436"/>
      <c r="C57" s="436"/>
      <c r="D57" s="436"/>
      <c r="E57" s="436"/>
      <c r="F57" s="436"/>
      <c r="G57" s="436"/>
      <c r="H57" s="436"/>
    </row>
    <row r="58" spans="1:11" x14ac:dyDescent="0.25">
      <c r="B58" s="436"/>
      <c r="C58" s="436"/>
      <c r="D58" s="436"/>
      <c r="E58" s="436"/>
      <c r="F58" s="436"/>
      <c r="G58" s="436"/>
      <c r="H58" s="436"/>
    </row>
    <row r="59" spans="1:11" x14ac:dyDescent="0.25">
      <c r="B59" s="436"/>
      <c r="C59" s="436"/>
      <c r="D59" s="436"/>
      <c r="E59" s="436"/>
      <c r="F59" s="436"/>
      <c r="G59" s="436"/>
      <c r="H59" s="436"/>
    </row>
    <row r="60" spans="1:11" x14ac:dyDescent="0.25">
      <c r="B60" s="436"/>
      <c r="C60" s="436"/>
      <c r="D60" s="436"/>
      <c r="E60" s="436"/>
      <c r="F60" s="436"/>
      <c r="G60" s="436"/>
      <c r="H60" s="436"/>
    </row>
  </sheetData>
  <mergeCells count="5">
    <mergeCell ref="F1:K1"/>
    <mergeCell ref="M21:R21"/>
    <mergeCell ref="C26:D26"/>
    <mergeCell ref="C16:D16"/>
    <mergeCell ref="F21:K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opLeftCell="A13" zoomScaleNormal="100" workbookViewId="0">
      <selection activeCell="A24" sqref="A24:XFD24"/>
    </sheetView>
  </sheetViews>
  <sheetFormatPr defaultRowHeight="14.4" x14ac:dyDescent="0.3"/>
  <cols>
    <col min="1" max="1" width="4.109375" style="342" customWidth="1"/>
    <col min="2" max="2" width="8.88671875" style="342"/>
    <col min="3" max="3" width="11" style="342" bestFit="1" customWidth="1"/>
    <col min="4" max="4" width="8.88671875" style="342"/>
    <col min="5" max="5" width="11" style="342" bestFit="1" customWidth="1"/>
    <col min="6" max="6" width="9.77734375" style="342" customWidth="1"/>
    <col min="7" max="7" width="6.5546875" style="342" customWidth="1"/>
    <col min="8" max="8" width="4.21875" style="342" customWidth="1"/>
    <col min="9" max="13" width="8.88671875" style="342"/>
    <col min="14" max="14" width="6.109375" style="342" customWidth="1"/>
    <col min="15" max="15" width="6.88671875" style="342" customWidth="1"/>
    <col min="16" max="16" width="4" style="342" customWidth="1"/>
    <col min="17" max="20" width="8.88671875" style="342"/>
    <col min="21" max="21" width="7.44140625" style="342" customWidth="1"/>
    <col min="22" max="22" width="6.6640625" style="342" customWidth="1"/>
    <col min="23" max="23" width="5.88671875" style="342" customWidth="1"/>
    <col min="24" max="24" width="4" style="342" customWidth="1"/>
    <col min="25" max="25" width="7.44140625" style="342" customWidth="1"/>
    <col min="26" max="26" width="7.6640625" style="342" customWidth="1"/>
    <col min="27" max="28" width="8.88671875" style="342"/>
    <col min="29" max="29" width="8" style="342" customWidth="1"/>
    <col min="30" max="30" width="7.6640625" style="342" customWidth="1"/>
    <col min="31" max="16384" width="8.88671875" style="342"/>
  </cols>
  <sheetData>
    <row r="1" spans="1:32" ht="15" thickBot="1" x14ac:dyDescent="0.35">
      <c r="A1" s="343" t="s">
        <v>248</v>
      </c>
      <c r="B1" s="344"/>
      <c r="C1" s="344"/>
      <c r="D1" s="344"/>
      <c r="E1" s="344"/>
      <c r="F1" s="345"/>
      <c r="H1" s="343" t="s">
        <v>248</v>
      </c>
      <c r="I1" s="344"/>
      <c r="J1" s="344"/>
      <c r="K1" s="344"/>
      <c r="L1" s="344"/>
      <c r="M1" s="345"/>
      <c r="P1" s="343" t="s">
        <v>248</v>
      </c>
      <c r="Q1" s="344"/>
      <c r="R1" s="344"/>
      <c r="S1" s="344"/>
      <c r="T1" s="344"/>
      <c r="U1" s="345"/>
      <c r="X1" s="343" t="s">
        <v>248</v>
      </c>
      <c r="Y1" s="344"/>
      <c r="Z1" s="344"/>
      <c r="AA1" s="344"/>
      <c r="AB1" s="344"/>
      <c r="AC1" s="345"/>
    </row>
    <row r="2" spans="1:32" ht="15" x14ac:dyDescent="0.3">
      <c r="A2" s="63" t="s">
        <v>256</v>
      </c>
      <c r="B2" s="57" t="s">
        <v>251</v>
      </c>
      <c r="C2" s="57" t="s">
        <v>254</v>
      </c>
      <c r="D2" s="57" t="s">
        <v>252</v>
      </c>
      <c r="E2" s="347" t="s">
        <v>255</v>
      </c>
      <c r="F2" s="58" t="s">
        <v>253</v>
      </c>
      <c r="G2" s="62"/>
      <c r="H2" s="63" t="s">
        <v>256</v>
      </c>
      <c r="I2" s="57" t="s">
        <v>251</v>
      </c>
      <c r="J2" s="57" t="s">
        <v>254</v>
      </c>
      <c r="K2" s="57" t="s">
        <v>252</v>
      </c>
      <c r="L2" s="347" t="s">
        <v>255</v>
      </c>
      <c r="M2" s="58" t="s">
        <v>253</v>
      </c>
      <c r="P2" s="63" t="s">
        <v>256</v>
      </c>
      <c r="Q2" s="57" t="s">
        <v>251</v>
      </c>
      <c r="R2" s="57" t="s">
        <v>254</v>
      </c>
      <c r="S2" s="57" t="s">
        <v>252</v>
      </c>
      <c r="T2" s="347" t="s">
        <v>255</v>
      </c>
      <c r="U2" s="58" t="s">
        <v>253</v>
      </c>
      <c r="X2" s="63" t="s">
        <v>256</v>
      </c>
      <c r="Y2" s="57" t="s">
        <v>251</v>
      </c>
      <c r="Z2" s="57" t="s">
        <v>254</v>
      </c>
      <c r="AA2" s="57" t="s">
        <v>252</v>
      </c>
      <c r="AB2" s="347" t="s">
        <v>255</v>
      </c>
      <c r="AC2" s="58" t="s">
        <v>253</v>
      </c>
    </row>
    <row r="3" spans="1:32" ht="15" x14ac:dyDescent="0.3">
      <c r="A3" s="354">
        <v>0</v>
      </c>
      <c r="B3" s="56">
        <v>10</v>
      </c>
      <c r="C3" s="56">
        <v>1</v>
      </c>
      <c r="D3" s="56">
        <v>8</v>
      </c>
      <c r="E3" s="346">
        <f>SUM(C3)</f>
        <v>1</v>
      </c>
      <c r="F3" s="59">
        <f>D3*E3-SUM(B$3:B3)</f>
        <v>-2</v>
      </c>
      <c r="G3" s="62"/>
      <c r="H3" s="351">
        <v>0</v>
      </c>
      <c r="I3" s="56">
        <v>10</v>
      </c>
      <c r="J3" s="56">
        <v>1</v>
      </c>
      <c r="K3" s="56">
        <v>8</v>
      </c>
      <c r="L3" s="346">
        <f>SUM(J3)</f>
        <v>1</v>
      </c>
      <c r="M3" s="59">
        <f>K3*L3-SUM(N$3:N3)</f>
        <v>-2</v>
      </c>
      <c r="N3" s="342">
        <f>I3*J3</f>
        <v>10</v>
      </c>
      <c r="P3" s="351">
        <v>0</v>
      </c>
      <c r="Q3" s="56">
        <v>10</v>
      </c>
      <c r="R3" s="56">
        <v>1</v>
      </c>
      <c r="S3" s="56">
        <v>8</v>
      </c>
      <c r="T3" s="346">
        <f>SUM(R3)</f>
        <v>1</v>
      </c>
      <c r="U3" s="59">
        <f>S3*T3-SUM(V$3:V3)</f>
        <v>-2</v>
      </c>
      <c r="V3" s="342">
        <f>Q3*R3</f>
        <v>10</v>
      </c>
      <c r="X3" s="351">
        <v>0</v>
      </c>
      <c r="Y3" s="56">
        <v>10</v>
      </c>
      <c r="Z3" s="56">
        <v>1</v>
      </c>
      <c r="AA3" s="56">
        <v>8</v>
      </c>
      <c r="AB3" s="346">
        <f>SUM(Z3)</f>
        <v>1</v>
      </c>
      <c r="AC3" s="59">
        <f>AA3*AB3-SUM(AD$3:AD3)</f>
        <v>-2</v>
      </c>
      <c r="AD3" s="342">
        <f>Y3*Z3</f>
        <v>10</v>
      </c>
    </row>
    <row r="4" spans="1:32" ht="15" x14ac:dyDescent="0.3">
      <c r="A4" s="354">
        <v>1</v>
      </c>
      <c r="B4" s="56">
        <v>11</v>
      </c>
      <c r="C4" s="56">
        <v>1</v>
      </c>
      <c r="D4" s="56">
        <v>9</v>
      </c>
      <c r="E4" s="346">
        <f>SUM(C$3:C4)</f>
        <v>2</v>
      </c>
      <c r="F4" s="59">
        <f>D4*E4-SUM(B$3:B4)</f>
        <v>-3</v>
      </c>
      <c r="G4" s="62"/>
      <c r="H4" s="351">
        <v>1</v>
      </c>
      <c r="I4" s="56">
        <v>11</v>
      </c>
      <c r="J4" s="56">
        <v>1</v>
      </c>
      <c r="K4" s="56">
        <v>9</v>
      </c>
      <c r="L4" s="346">
        <f>SUM(J$3:J4)</f>
        <v>2</v>
      </c>
      <c r="M4" s="59">
        <f>K4*L4-SUM(N$3:N4)</f>
        <v>-3</v>
      </c>
      <c r="N4" s="342">
        <f t="shared" ref="N4:N13" si="0">I4*J4</f>
        <v>11</v>
      </c>
      <c r="P4" s="351">
        <v>1</v>
      </c>
      <c r="Q4" s="56">
        <v>11</v>
      </c>
      <c r="R4" s="56">
        <v>1</v>
      </c>
      <c r="S4" s="56">
        <v>9</v>
      </c>
      <c r="T4" s="346">
        <f>SUM(R$3:R4)</f>
        <v>2</v>
      </c>
      <c r="U4" s="59">
        <f>S4*T4-SUM(V$3:V4)</f>
        <v>-3</v>
      </c>
      <c r="V4" s="342">
        <f t="shared" ref="V4:V13" si="1">Q4*R4</f>
        <v>11</v>
      </c>
      <c r="X4" s="351">
        <v>1</v>
      </c>
      <c r="Y4" s="56">
        <v>11</v>
      </c>
      <c r="Z4" s="56">
        <v>1</v>
      </c>
      <c r="AA4" s="56">
        <v>9</v>
      </c>
      <c r="AB4" s="346">
        <f>SUM(Z$3:Z4)</f>
        <v>2</v>
      </c>
      <c r="AC4" s="59">
        <f>AA4*AB4-SUM(AD$3:AD4)</f>
        <v>-3</v>
      </c>
      <c r="AD4" s="342">
        <f t="shared" ref="AD4:AD13" si="2">Y4*Z4</f>
        <v>11</v>
      </c>
    </row>
    <row r="5" spans="1:32" ht="15" x14ac:dyDescent="0.3">
      <c r="A5" s="354">
        <v>2</v>
      </c>
      <c r="B5" s="56">
        <v>12</v>
      </c>
      <c r="C5" s="56">
        <v>1</v>
      </c>
      <c r="D5" s="56">
        <v>10</v>
      </c>
      <c r="E5" s="346">
        <f>SUM(C$3:C5)</f>
        <v>3</v>
      </c>
      <c r="F5" s="59">
        <f>D5*E5-SUM(B$3:B5)</f>
        <v>-3</v>
      </c>
      <c r="G5" s="62"/>
      <c r="H5" s="351">
        <v>2</v>
      </c>
      <c r="I5" s="56">
        <v>12</v>
      </c>
      <c r="J5" s="56">
        <v>1</v>
      </c>
      <c r="K5" s="56">
        <v>10</v>
      </c>
      <c r="L5" s="346">
        <f>SUM(J$3:J5)</f>
        <v>3</v>
      </c>
      <c r="M5" s="59">
        <f>K5*L5-SUM(N$3:N5)</f>
        <v>-3</v>
      </c>
      <c r="N5" s="342">
        <f t="shared" si="0"/>
        <v>12</v>
      </c>
      <c r="P5" s="351">
        <v>2</v>
      </c>
      <c r="Q5" s="56">
        <v>12</v>
      </c>
      <c r="R5" s="56">
        <v>1</v>
      </c>
      <c r="S5" s="56">
        <v>10</v>
      </c>
      <c r="T5" s="346">
        <f>SUM(R$3:R5)</f>
        <v>3</v>
      </c>
      <c r="U5" s="59">
        <f>S5*T5-SUM(V$3:V5)</f>
        <v>-3</v>
      </c>
      <c r="V5" s="342">
        <f t="shared" si="1"/>
        <v>12</v>
      </c>
      <c r="X5" s="351">
        <v>2</v>
      </c>
      <c r="Y5" s="56">
        <v>12</v>
      </c>
      <c r="Z5" s="56">
        <v>1</v>
      </c>
      <c r="AA5" s="56">
        <v>10</v>
      </c>
      <c r="AB5" s="346">
        <f>SUM(Z$3:Z5)</f>
        <v>3</v>
      </c>
      <c r="AC5" s="59">
        <f>AA5*AB5-SUM(AD$3:AD5)</f>
        <v>-3</v>
      </c>
      <c r="AD5" s="342">
        <f t="shared" si="2"/>
        <v>12</v>
      </c>
    </row>
    <row r="6" spans="1:32" s="350" customFormat="1" ht="15" x14ac:dyDescent="0.3">
      <c r="A6" s="354">
        <v>3</v>
      </c>
      <c r="B6" s="69">
        <v>13</v>
      </c>
      <c r="C6" s="69">
        <v>1</v>
      </c>
      <c r="D6" s="69">
        <v>11</v>
      </c>
      <c r="E6" s="349">
        <f>SUM(C$3:C6)</f>
        <v>4</v>
      </c>
      <c r="F6" s="70">
        <f>D6*E6-SUM(B$3:B6)</f>
        <v>-2</v>
      </c>
      <c r="G6" s="67"/>
      <c r="H6" s="351">
        <v>3</v>
      </c>
      <c r="I6" s="69">
        <v>13</v>
      </c>
      <c r="J6" s="69">
        <v>0</v>
      </c>
      <c r="K6" s="69">
        <v>11</v>
      </c>
      <c r="L6" s="349">
        <f>SUM(J$3:J6)</f>
        <v>3</v>
      </c>
      <c r="M6" s="70">
        <f>K6*L6-SUM(N$3:N6)</f>
        <v>0</v>
      </c>
      <c r="N6" s="350">
        <f t="shared" si="0"/>
        <v>0</v>
      </c>
      <c r="P6" s="351">
        <v>3</v>
      </c>
      <c r="Q6" s="69">
        <v>13</v>
      </c>
      <c r="R6" s="69">
        <v>1</v>
      </c>
      <c r="S6" s="69">
        <v>11</v>
      </c>
      <c r="T6" s="349">
        <f>SUM(R$3:R6)</f>
        <v>4</v>
      </c>
      <c r="U6" s="70">
        <f>S6*T6-SUM(V$3:V6)</f>
        <v>-2</v>
      </c>
      <c r="V6" s="350">
        <f t="shared" si="1"/>
        <v>13</v>
      </c>
      <c r="X6" s="351">
        <v>3</v>
      </c>
      <c r="Y6" s="69">
        <v>13</v>
      </c>
      <c r="Z6" s="69">
        <v>1</v>
      </c>
      <c r="AA6" s="69">
        <v>11</v>
      </c>
      <c r="AB6" s="349">
        <f>SUM(Z$3:Z6)</f>
        <v>4</v>
      </c>
      <c r="AC6" s="70">
        <f>AA6*AB6-SUM(AD$3:AD6)</f>
        <v>-2</v>
      </c>
      <c r="AD6" s="350">
        <f t="shared" si="2"/>
        <v>13</v>
      </c>
    </row>
    <row r="7" spans="1:32" s="350" customFormat="1" ht="15" x14ac:dyDescent="0.3">
      <c r="A7" s="354">
        <v>4</v>
      </c>
      <c r="B7" s="69">
        <v>14</v>
      </c>
      <c r="C7" s="69">
        <v>1</v>
      </c>
      <c r="D7" s="69">
        <v>12</v>
      </c>
      <c r="E7" s="349">
        <f>SUM(C$3:C7)</f>
        <v>5</v>
      </c>
      <c r="F7" s="70">
        <f>D7*E7-SUM(B$3:B7)</f>
        <v>0</v>
      </c>
      <c r="G7" s="67"/>
      <c r="H7" s="351">
        <v>4</v>
      </c>
      <c r="I7" s="69">
        <v>14</v>
      </c>
      <c r="J7" s="69">
        <v>0</v>
      </c>
      <c r="K7" s="69">
        <v>12</v>
      </c>
      <c r="L7" s="349">
        <f>SUM(J$3:J7)</f>
        <v>3</v>
      </c>
      <c r="M7" s="70">
        <f>K7*L7-SUM(N$3:N7)</f>
        <v>3</v>
      </c>
      <c r="N7" s="350">
        <f t="shared" si="0"/>
        <v>0</v>
      </c>
      <c r="P7" s="351">
        <v>4</v>
      </c>
      <c r="Q7" s="69">
        <v>14</v>
      </c>
      <c r="R7" s="69">
        <v>0</v>
      </c>
      <c r="S7" s="69">
        <v>12</v>
      </c>
      <c r="T7" s="349">
        <f>SUM(R$3:R7)</f>
        <v>4</v>
      </c>
      <c r="U7" s="70">
        <f>S7*T7-SUM(V$3:V7)</f>
        <v>2</v>
      </c>
      <c r="V7" s="350">
        <f t="shared" si="1"/>
        <v>0</v>
      </c>
      <c r="X7" s="351">
        <v>4</v>
      </c>
      <c r="Y7" s="69">
        <v>14</v>
      </c>
      <c r="Z7" s="69">
        <v>1</v>
      </c>
      <c r="AA7" s="69">
        <v>12</v>
      </c>
      <c r="AB7" s="349">
        <f>SUM(Z$3:Z7)</f>
        <v>5</v>
      </c>
      <c r="AC7" s="70">
        <f>AA7*AB7-SUM(AD$3:AD7)</f>
        <v>0</v>
      </c>
      <c r="AD7" s="350">
        <f t="shared" si="2"/>
        <v>14</v>
      </c>
    </row>
    <row r="8" spans="1:32" ht="15" x14ac:dyDescent="0.3">
      <c r="A8" s="354">
        <v>5</v>
      </c>
      <c r="B8" s="56">
        <v>15</v>
      </c>
      <c r="C8" s="56">
        <v>1</v>
      </c>
      <c r="D8" s="56">
        <v>13</v>
      </c>
      <c r="E8" s="346">
        <f>SUM(C$3:C8)</f>
        <v>6</v>
      </c>
      <c r="F8" s="59">
        <f>D8*E8-SUM(B$3:B8)</f>
        <v>3</v>
      </c>
      <c r="G8" s="62"/>
      <c r="H8" s="351">
        <v>5</v>
      </c>
      <c r="I8" s="56">
        <v>15</v>
      </c>
      <c r="J8" s="56">
        <v>0</v>
      </c>
      <c r="K8" s="56">
        <v>13</v>
      </c>
      <c r="L8" s="346">
        <f>SUM(J$3:J8)</f>
        <v>3</v>
      </c>
      <c r="M8" s="59">
        <f>K8*L8-SUM(N$3:N8)</f>
        <v>6</v>
      </c>
      <c r="N8" s="342">
        <f t="shared" si="0"/>
        <v>0</v>
      </c>
      <c r="P8" s="351">
        <v>5</v>
      </c>
      <c r="Q8" s="56">
        <v>15</v>
      </c>
      <c r="R8" s="56">
        <v>0</v>
      </c>
      <c r="S8" s="56">
        <v>13</v>
      </c>
      <c r="T8" s="346">
        <f>SUM(R$3:R8)</f>
        <v>4</v>
      </c>
      <c r="U8" s="59">
        <f>S8*T8-SUM(V$3:V8)</f>
        <v>6</v>
      </c>
      <c r="V8" s="342">
        <f t="shared" si="1"/>
        <v>0</v>
      </c>
      <c r="X8" s="351">
        <v>5</v>
      </c>
      <c r="Y8" s="56">
        <v>15</v>
      </c>
      <c r="Z8" s="56">
        <v>0</v>
      </c>
      <c r="AA8" s="56">
        <v>13</v>
      </c>
      <c r="AB8" s="346">
        <f>SUM(Z$3:Z8)</f>
        <v>5</v>
      </c>
      <c r="AC8" s="59">
        <f>AA8*AB8-SUM(AD$3:AD8)</f>
        <v>5</v>
      </c>
      <c r="AD8" s="342">
        <f t="shared" si="2"/>
        <v>0</v>
      </c>
    </row>
    <row r="9" spans="1:32" ht="15" x14ac:dyDescent="0.3">
      <c r="A9" s="354">
        <v>6</v>
      </c>
      <c r="B9" s="56">
        <v>16</v>
      </c>
      <c r="C9" s="56">
        <v>1</v>
      </c>
      <c r="D9" s="56">
        <v>14</v>
      </c>
      <c r="E9" s="346">
        <f>SUM(C$3:C9)</f>
        <v>7</v>
      </c>
      <c r="F9" s="59">
        <f>D9*E9-SUM(B$3:B9)</f>
        <v>7</v>
      </c>
      <c r="G9" s="62"/>
      <c r="H9" s="351">
        <v>6</v>
      </c>
      <c r="I9" s="56">
        <v>16</v>
      </c>
      <c r="J9" s="56">
        <v>0</v>
      </c>
      <c r="K9" s="56">
        <v>14</v>
      </c>
      <c r="L9" s="346">
        <f>SUM(J$3:J9)</f>
        <v>3</v>
      </c>
      <c r="M9" s="59">
        <f>K9*L9-SUM(N$3:N9)</f>
        <v>9</v>
      </c>
      <c r="N9" s="342">
        <f t="shared" si="0"/>
        <v>0</v>
      </c>
      <c r="P9" s="351">
        <v>6</v>
      </c>
      <c r="Q9" s="56">
        <v>16</v>
      </c>
      <c r="R9" s="56">
        <v>0</v>
      </c>
      <c r="S9" s="56">
        <v>14</v>
      </c>
      <c r="T9" s="346">
        <f>SUM(R$3:R9)</f>
        <v>4</v>
      </c>
      <c r="U9" s="59">
        <f>S9*T9-SUM(V$3:V9)</f>
        <v>10</v>
      </c>
      <c r="V9" s="342">
        <f t="shared" si="1"/>
        <v>0</v>
      </c>
      <c r="X9" s="351">
        <v>6</v>
      </c>
      <c r="Y9" s="56">
        <v>16</v>
      </c>
      <c r="Z9" s="56">
        <v>0</v>
      </c>
      <c r="AA9" s="56">
        <v>14</v>
      </c>
      <c r="AB9" s="346">
        <f>SUM(Z$3:Z9)</f>
        <v>5</v>
      </c>
      <c r="AC9" s="59">
        <f>AA9*AB9-SUM(AD$3:AD9)</f>
        <v>10</v>
      </c>
      <c r="AD9" s="342">
        <f t="shared" si="2"/>
        <v>0</v>
      </c>
    </row>
    <row r="10" spans="1:32" ht="15" x14ac:dyDescent="0.3">
      <c r="A10" s="354">
        <v>7</v>
      </c>
      <c r="B10" s="56">
        <v>17</v>
      </c>
      <c r="C10" s="56">
        <v>1</v>
      </c>
      <c r="D10" s="56">
        <v>15</v>
      </c>
      <c r="E10" s="346">
        <f>SUM(C$3:C10)</f>
        <v>8</v>
      </c>
      <c r="F10" s="59">
        <f>D10*E10-SUM(B$3:B10)</f>
        <v>12</v>
      </c>
      <c r="G10" s="62"/>
      <c r="H10" s="351">
        <v>7</v>
      </c>
      <c r="I10" s="56">
        <v>17</v>
      </c>
      <c r="J10" s="56">
        <v>0</v>
      </c>
      <c r="K10" s="56">
        <v>15</v>
      </c>
      <c r="L10" s="346">
        <f>SUM(J$3:J10)</f>
        <v>3</v>
      </c>
      <c r="M10" s="59">
        <f>K10*L10-SUM(N$3:N10)</f>
        <v>12</v>
      </c>
      <c r="N10" s="342">
        <f t="shared" si="0"/>
        <v>0</v>
      </c>
      <c r="P10" s="351">
        <v>7</v>
      </c>
      <c r="Q10" s="56">
        <v>17</v>
      </c>
      <c r="R10" s="56">
        <v>0</v>
      </c>
      <c r="S10" s="56">
        <v>15</v>
      </c>
      <c r="T10" s="346">
        <f>SUM(R$3:R10)</f>
        <v>4</v>
      </c>
      <c r="U10" s="59">
        <f>S10*T10-SUM(V$3:V10)</f>
        <v>14</v>
      </c>
      <c r="V10" s="342">
        <f t="shared" si="1"/>
        <v>0</v>
      </c>
      <c r="X10" s="351">
        <v>7</v>
      </c>
      <c r="Y10" s="56">
        <v>17</v>
      </c>
      <c r="Z10" s="56">
        <v>0</v>
      </c>
      <c r="AA10" s="56">
        <v>15</v>
      </c>
      <c r="AB10" s="346">
        <f>SUM(Z$3:Z10)</f>
        <v>5</v>
      </c>
      <c r="AC10" s="59">
        <f>AA10*AB10-SUM(AD$3:AD10)</f>
        <v>15</v>
      </c>
      <c r="AD10" s="342">
        <f t="shared" si="2"/>
        <v>0</v>
      </c>
    </row>
    <row r="11" spans="1:32" ht="15" x14ac:dyDescent="0.3">
      <c r="A11" s="354">
        <v>8</v>
      </c>
      <c r="B11" s="56">
        <v>18</v>
      </c>
      <c r="C11" s="56">
        <v>1</v>
      </c>
      <c r="D11" s="56">
        <v>16</v>
      </c>
      <c r="E11" s="346">
        <f>SUM(C$3:C11)</f>
        <v>9</v>
      </c>
      <c r="F11" s="59">
        <f>D11*E11-SUM(B$3:B11)</f>
        <v>18</v>
      </c>
      <c r="G11" s="62"/>
      <c r="H11" s="351">
        <v>8</v>
      </c>
      <c r="I11" s="56">
        <v>18</v>
      </c>
      <c r="J11" s="56">
        <v>0</v>
      </c>
      <c r="K11" s="56">
        <v>16</v>
      </c>
      <c r="L11" s="346">
        <f>SUM(J$3:J11)</f>
        <v>3</v>
      </c>
      <c r="M11" s="59">
        <f>K11*L11-SUM(N$3:N11)</f>
        <v>15</v>
      </c>
      <c r="N11" s="342">
        <f t="shared" si="0"/>
        <v>0</v>
      </c>
      <c r="P11" s="351">
        <v>8</v>
      </c>
      <c r="Q11" s="56">
        <v>18</v>
      </c>
      <c r="R11" s="56">
        <v>0</v>
      </c>
      <c r="S11" s="56">
        <v>16</v>
      </c>
      <c r="T11" s="346">
        <f>SUM(R$3:R11)</f>
        <v>4</v>
      </c>
      <c r="U11" s="59">
        <f>S11*T11-SUM(V$3:V11)</f>
        <v>18</v>
      </c>
      <c r="V11" s="342">
        <f t="shared" si="1"/>
        <v>0</v>
      </c>
      <c r="X11" s="351">
        <v>8</v>
      </c>
      <c r="Y11" s="56">
        <v>18</v>
      </c>
      <c r="Z11" s="56">
        <v>0</v>
      </c>
      <c r="AA11" s="56">
        <v>16</v>
      </c>
      <c r="AB11" s="346">
        <f>SUM(Z$3:Z11)</f>
        <v>5</v>
      </c>
      <c r="AC11" s="59">
        <f>AA11*AB11-SUM(AD$3:AD11)</f>
        <v>20</v>
      </c>
      <c r="AD11" s="342">
        <f t="shared" si="2"/>
        <v>0</v>
      </c>
    </row>
    <row r="12" spans="1:32" ht="15" x14ac:dyDescent="0.3">
      <c r="A12" s="354">
        <v>9</v>
      </c>
      <c r="B12" s="56">
        <v>19</v>
      </c>
      <c r="C12" s="56">
        <v>1</v>
      </c>
      <c r="D12" s="56">
        <v>17</v>
      </c>
      <c r="E12" s="346">
        <f>SUM(C$3:C12)</f>
        <v>10</v>
      </c>
      <c r="F12" s="59">
        <f>D12*E12-SUM(B$3:B12)</f>
        <v>25</v>
      </c>
      <c r="G12" s="62"/>
      <c r="H12" s="351">
        <v>9</v>
      </c>
      <c r="I12" s="56">
        <v>19</v>
      </c>
      <c r="J12" s="56">
        <v>0</v>
      </c>
      <c r="K12" s="56">
        <v>17</v>
      </c>
      <c r="L12" s="346">
        <f>SUM(J$3:J12)</f>
        <v>3</v>
      </c>
      <c r="M12" s="59">
        <f>K12*L12-SUM(N$3:N12)</f>
        <v>18</v>
      </c>
      <c r="N12" s="342">
        <f t="shared" si="0"/>
        <v>0</v>
      </c>
      <c r="P12" s="351">
        <v>9</v>
      </c>
      <c r="Q12" s="56">
        <v>19</v>
      </c>
      <c r="R12" s="56">
        <v>0</v>
      </c>
      <c r="S12" s="56">
        <v>17</v>
      </c>
      <c r="T12" s="346">
        <f>SUM(R$3:R12)</f>
        <v>4</v>
      </c>
      <c r="U12" s="59">
        <f>S12*T12-SUM(V$3:V12)</f>
        <v>22</v>
      </c>
      <c r="V12" s="342">
        <f t="shared" si="1"/>
        <v>0</v>
      </c>
      <c r="X12" s="351">
        <v>9</v>
      </c>
      <c r="Y12" s="56">
        <v>19</v>
      </c>
      <c r="Z12" s="56">
        <v>0</v>
      </c>
      <c r="AA12" s="56">
        <v>17</v>
      </c>
      <c r="AB12" s="346">
        <f>SUM(Z$3:Z12)</f>
        <v>5</v>
      </c>
      <c r="AC12" s="59">
        <f>AA12*AB12-SUM(AD$3:AD12)</f>
        <v>25</v>
      </c>
      <c r="AD12" s="342">
        <f t="shared" si="2"/>
        <v>0</v>
      </c>
    </row>
    <row r="13" spans="1:32" ht="15.6" thickBot="1" x14ac:dyDescent="0.35">
      <c r="A13" s="357">
        <v>10</v>
      </c>
      <c r="B13" s="60">
        <v>20</v>
      </c>
      <c r="C13" s="60">
        <v>1</v>
      </c>
      <c r="D13" s="60">
        <v>18</v>
      </c>
      <c r="E13" s="348">
        <f>SUM(C$3:C13)</f>
        <v>11</v>
      </c>
      <c r="F13" s="61">
        <f>D13*E13-SUM(B$3:B13)</f>
        <v>33</v>
      </c>
      <c r="G13" s="62"/>
      <c r="H13" s="352">
        <v>10</v>
      </c>
      <c r="I13" s="60">
        <v>20</v>
      </c>
      <c r="J13" s="60">
        <v>0</v>
      </c>
      <c r="K13" s="60">
        <v>18</v>
      </c>
      <c r="L13" s="348">
        <f>SUM(J$3:J13)</f>
        <v>3</v>
      </c>
      <c r="M13" s="61">
        <f>K13*L13-SUM(N$3:N13)</f>
        <v>21</v>
      </c>
      <c r="N13" s="342">
        <f t="shared" si="0"/>
        <v>0</v>
      </c>
      <c r="P13" s="352">
        <v>10</v>
      </c>
      <c r="Q13" s="60">
        <v>20</v>
      </c>
      <c r="R13" s="60">
        <v>0</v>
      </c>
      <c r="S13" s="60">
        <v>18</v>
      </c>
      <c r="T13" s="348">
        <f>SUM(R$3:R13)</f>
        <v>4</v>
      </c>
      <c r="U13" s="61">
        <f>S13*T13-SUM(V$3:V13)</f>
        <v>26</v>
      </c>
      <c r="V13" s="342">
        <f t="shared" si="1"/>
        <v>0</v>
      </c>
      <c r="X13" s="352">
        <v>10</v>
      </c>
      <c r="Y13" s="60">
        <v>20</v>
      </c>
      <c r="Z13" s="60">
        <v>0</v>
      </c>
      <c r="AA13" s="60">
        <v>18</v>
      </c>
      <c r="AB13" s="348">
        <f>SUM(Z$3:Z13)</f>
        <v>5</v>
      </c>
      <c r="AC13" s="61">
        <f>AA13*AB13-SUM(AD$3:AD13)</f>
        <v>30</v>
      </c>
      <c r="AD13" s="342">
        <f t="shared" si="2"/>
        <v>0</v>
      </c>
    </row>
    <row r="14" spans="1:32" ht="15" x14ac:dyDescent="0.3">
      <c r="A14" s="56"/>
      <c r="B14" s="56"/>
      <c r="C14" s="56"/>
      <c r="D14" s="56"/>
      <c r="E14" s="346"/>
      <c r="F14" s="56"/>
      <c r="G14" s="62"/>
      <c r="H14" s="56"/>
      <c r="I14" s="56"/>
      <c r="J14" s="56"/>
      <c r="K14" s="56"/>
      <c r="L14" s="346"/>
      <c r="M14" s="56"/>
      <c r="P14" s="56"/>
      <c r="Q14" s="56"/>
      <c r="R14" s="56"/>
      <c r="S14" s="56"/>
      <c r="T14" s="346"/>
      <c r="U14" s="56"/>
      <c r="X14" s="56"/>
      <c r="Y14" s="56"/>
      <c r="Z14" s="56"/>
      <c r="AA14" s="56"/>
      <c r="AB14" s="346"/>
      <c r="AC14" s="56"/>
    </row>
    <row r="15" spans="1:32" ht="15" x14ac:dyDescent="0.3">
      <c r="A15" s="56"/>
      <c r="B15" s="56"/>
      <c r="C15" s="56"/>
      <c r="D15" s="56"/>
      <c r="E15" s="346"/>
      <c r="F15" s="56"/>
      <c r="G15" s="62"/>
      <c r="H15" s="358" t="s">
        <v>258</v>
      </c>
      <c r="I15" s="358"/>
      <c r="J15" s="358"/>
      <c r="K15" s="358"/>
      <c r="L15" s="358"/>
      <c r="M15" s="358"/>
      <c r="P15" s="358" t="s">
        <v>259</v>
      </c>
      <c r="Q15" s="358"/>
      <c r="R15" s="358"/>
      <c r="S15" s="358"/>
      <c r="T15" s="358"/>
      <c r="U15" s="358"/>
      <c r="X15" s="358" t="s">
        <v>260</v>
      </c>
      <c r="Y15" s="358"/>
      <c r="Z15" s="358"/>
      <c r="AA15" s="358"/>
      <c r="AB15" s="358"/>
      <c r="AC15" s="358"/>
    </row>
    <row r="16" spans="1:32" ht="14.4" customHeight="1" thickBot="1" x14ac:dyDescent="0.35">
      <c r="AF16" s="342" t="s">
        <v>265</v>
      </c>
    </row>
    <row r="17" spans="1:37" ht="15" thickBot="1" x14ac:dyDescent="0.35">
      <c r="A17" s="343" t="s">
        <v>249</v>
      </c>
      <c r="B17" s="344"/>
      <c r="C17" s="344"/>
      <c r="D17" s="344"/>
      <c r="E17" s="344"/>
      <c r="F17" s="345"/>
      <c r="H17" s="343" t="s">
        <v>249</v>
      </c>
      <c r="I17" s="344"/>
      <c r="J17" s="344"/>
      <c r="K17" s="344"/>
      <c r="L17" s="344"/>
      <c r="M17" s="345"/>
      <c r="P17" s="343" t="s">
        <v>249</v>
      </c>
      <c r="Q17" s="344"/>
      <c r="R17" s="344"/>
      <c r="S17" s="344"/>
      <c r="T17" s="344"/>
      <c r="U17" s="345"/>
      <c r="X17" s="343" t="s">
        <v>249</v>
      </c>
      <c r="Y17" s="344"/>
      <c r="Z17" s="344"/>
      <c r="AA17" s="344"/>
      <c r="AB17" s="344"/>
      <c r="AC17" s="345"/>
    </row>
    <row r="18" spans="1:37" ht="15" x14ac:dyDescent="0.3">
      <c r="A18" s="63" t="s">
        <v>256</v>
      </c>
      <c r="B18" s="57" t="s">
        <v>251</v>
      </c>
      <c r="C18" s="57" t="s">
        <v>254</v>
      </c>
      <c r="D18" s="57" t="s">
        <v>257</v>
      </c>
      <c r="E18" s="347" t="s">
        <v>255</v>
      </c>
      <c r="F18" s="58" t="s">
        <v>253</v>
      </c>
      <c r="G18" s="62"/>
      <c r="H18" s="63" t="s">
        <v>256</v>
      </c>
      <c r="I18" s="57" t="s">
        <v>251</v>
      </c>
      <c r="J18" s="57" t="s">
        <v>254</v>
      </c>
      <c r="K18" s="57" t="s">
        <v>257</v>
      </c>
      <c r="L18" s="347" t="s">
        <v>255</v>
      </c>
      <c r="M18" s="58" t="s">
        <v>253</v>
      </c>
      <c r="P18" s="63" t="s">
        <v>256</v>
      </c>
      <c r="Q18" s="57" t="s">
        <v>251</v>
      </c>
      <c r="R18" s="57" t="s">
        <v>254</v>
      </c>
      <c r="S18" s="57" t="s">
        <v>257</v>
      </c>
      <c r="T18" s="347" t="s">
        <v>255</v>
      </c>
      <c r="U18" s="58" t="s">
        <v>253</v>
      </c>
      <c r="X18" s="63" t="s">
        <v>256</v>
      </c>
      <c r="Y18" s="57" t="s">
        <v>251</v>
      </c>
      <c r="Z18" s="57" t="s">
        <v>254</v>
      </c>
      <c r="AA18" s="57" t="s">
        <v>257</v>
      </c>
      <c r="AB18" s="347" t="s">
        <v>255</v>
      </c>
      <c r="AC18" s="58" t="s">
        <v>253</v>
      </c>
      <c r="AH18" s="342" t="s">
        <v>266</v>
      </c>
      <c r="AI18" s="342" t="s">
        <v>267</v>
      </c>
      <c r="AJ18" s="342" t="s">
        <v>268</v>
      </c>
      <c r="AK18" s="342" t="s">
        <v>269</v>
      </c>
    </row>
    <row r="19" spans="1:37" ht="15" x14ac:dyDescent="0.3">
      <c r="A19" s="354">
        <v>0</v>
      </c>
      <c r="B19" s="56">
        <v>10</v>
      </c>
      <c r="C19" s="56">
        <v>1</v>
      </c>
      <c r="D19" s="56">
        <v>7</v>
      </c>
      <c r="E19" s="346">
        <f>SUM(C19)</f>
        <v>1</v>
      </c>
      <c r="F19" s="59">
        <f>D19*E19-SUM(B$19:B19)</f>
        <v>-3</v>
      </c>
      <c r="G19" s="62"/>
      <c r="H19" s="351">
        <v>0</v>
      </c>
      <c r="I19" s="56">
        <v>10</v>
      </c>
      <c r="J19" s="56">
        <v>1</v>
      </c>
      <c r="K19" s="56">
        <v>7</v>
      </c>
      <c r="L19" s="346">
        <f>SUM(J19)</f>
        <v>1</v>
      </c>
      <c r="M19" s="59">
        <f>K19*L19-SUM(N$19:N19)</f>
        <v>-3</v>
      </c>
      <c r="N19" s="342">
        <f>I19*J19</f>
        <v>10</v>
      </c>
      <c r="P19" s="351">
        <v>0</v>
      </c>
      <c r="Q19" s="56">
        <v>10</v>
      </c>
      <c r="R19" s="56">
        <v>1</v>
      </c>
      <c r="S19" s="56">
        <v>7</v>
      </c>
      <c r="T19" s="346">
        <f>SUM(R19)</f>
        <v>1</v>
      </c>
      <c r="U19" s="59">
        <f>S19*T19-SUM(V$19:V19)</f>
        <v>-3</v>
      </c>
      <c r="V19" s="342">
        <f>Q19*R19</f>
        <v>10</v>
      </c>
      <c r="X19" s="351">
        <v>0</v>
      </c>
      <c r="Y19" s="56">
        <v>10</v>
      </c>
      <c r="Z19" s="56">
        <v>1</v>
      </c>
      <c r="AA19" s="56">
        <v>7</v>
      </c>
      <c r="AB19" s="346">
        <f>SUM(Z19)</f>
        <v>1</v>
      </c>
      <c r="AC19" s="59">
        <f>AA19*AB19-SUM(AD$19:AD19)</f>
        <v>-3</v>
      </c>
      <c r="AD19" s="342">
        <f>Y19*Z19</f>
        <v>10</v>
      </c>
      <c r="AF19" s="342">
        <v>5</v>
      </c>
      <c r="AH19" s="342">
        <f>F19*AF19</f>
        <v>-15</v>
      </c>
      <c r="AI19" s="342">
        <f>AF19*M19</f>
        <v>-15</v>
      </c>
      <c r="AJ19" s="342">
        <f>AF19*U19</f>
        <v>-15</v>
      </c>
      <c r="AK19" s="342">
        <f>AF19*AC19</f>
        <v>-15</v>
      </c>
    </row>
    <row r="20" spans="1:37" ht="15" x14ac:dyDescent="0.3">
      <c r="A20" s="354">
        <v>1</v>
      </c>
      <c r="B20" s="56">
        <v>11</v>
      </c>
      <c r="C20" s="56">
        <v>1</v>
      </c>
      <c r="D20" s="56">
        <v>8</v>
      </c>
      <c r="E20" s="346">
        <f>SUM(C$19:C20)</f>
        <v>2</v>
      </c>
      <c r="F20" s="59">
        <f>D20*E20-SUM(B$19:B20)</f>
        <v>-5</v>
      </c>
      <c r="G20" s="62"/>
      <c r="H20" s="351">
        <v>1</v>
      </c>
      <c r="I20" s="56">
        <v>11</v>
      </c>
      <c r="J20" s="56">
        <v>1</v>
      </c>
      <c r="K20" s="56">
        <v>8</v>
      </c>
      <c r="L20" s="346">
        <f>SUM(J$19:J20)</f>
        <v>2</v>
      </c>
      <c r="M20" s="59">
        <f>K20*L20-SUM(N$19:N20)</f>
        <v>-5</v>
      </c>
      <c r="N20" s="342">
        <f t="shared" ref="N20:N29" si="3">I20*J20</f>
        <v>11</v>
      </c>
      <c r="P20" s="351">
        <v>1</v>
      </c>
      <c r="Q20" s="56">
        <v>11</v>
      </c>
      <c r="R20" s="56">
        <v>1</v>
      </c>
      <c r="S20" s="56">
        <v>8</v>
      </c>
      <c r="T20" s="346">
        <f>SUM(R$19:R20)</f>
        <v>2</v>
      </c>
      <c r="U20" s="59">
        <f>S20*T20-SUM(V$19:V20)</f>
        <v>-5</v>
      </c>
      <c r="V20" s="342">
        <f t="shared" ref="V20:V29" si="4">Q20*R20</f>
        <v>11</v>
      </c>
      <c r="X20" s="351">
        <v>1</v>
      </c>
      <c r="Y20" s="56">
        <v>11</v>
      </c>
      <c r="Z20" s="56">
        <v>1</v>
      </c>
      <c r="AA20" s="56">
        <v>8</v>
      </c>
      <c r="AB20" s="346">
        <f>SUM(Z$19:Z20)</f>
        <v>2</v>
      </c>
      <c r="AC20" s="59">
        <f>AA20*AB20-SUM(AD$19:AD20)</f>
        <v>-5</v>
      </c>
      <c r="AD20" s="342">
        <f t="shared" ref="AD20:AD39" si="5">Y20*Z20</f>
        <v>11</v>
      </c>
      <c r="AF20" s="342">
        <v>10</v>
      </c>
      <c r="AH20" s="342">
        <f t="shared" ref="AH20:AH29" si="6">F20*AF20</f>
        <v>-50</v>
      </c>
      <c r="AI20" s="342">
        <f t="shared" ref="AI20:AI29" si="7">AF20*M20</f>
        <v>-50</v>
      </c>
      <c r="AJ20" s="342">
        <f t="shared" ref="AJ20:AJ29" si="8">AF20*U20</f>
        <v>-50</v>
      </c>
      <c r="AK20" s="342">
        <f t="shared" ref="AK20:AK29" si="9">AF20*AC20</f>
        <v>-50</v>
      </c>
    </row>
    <row r="21" spans="1:37" ht="15" x14ac:dyDescent="0.3">
      <c r="A21" s="354">
        <v>2</v>
      </c>
      <c r="B21" s="56">
        <v>12</v>
      </c>
      <c r="C21" s="56">
        <v>1</v>
      </c>
      <c r="D21" s="56">
        <v>9</v>
      </c>
      <c r="E21" s="346">
        <f>SUM(C$19:C21)</f>
        <v>3</v>
      </c>
      <c r="F21" s="59">
        <f>D21*E21-SUM(B$19:B21)</f>
        <v>-6</v>
      </c>
      <c r="G21" s="62"/>
      <c r="H21" s="351">
        <v>2</v>
      </c>
      <c r="I21" s="56">
        <v>12</v>
      </c>
      <c r="J21" s="56">
        <v>1</v>
      </c>
      <c r="K21" s="56">
        <v>9</v>
      </c>
      <c r="L21" s="346">
        <f>SUM(J$19:J21)</f>
        <v>3</v>
      </c>
      <c r="M21" s="59">
        <f>K21*L21-SUM(N$19:N21)</f>
        <v>-6</v>
      </c>
      <c r="N21" s="342">
        <f t="shared" si="3"/>
        <v>12</v>
      </c>
      <c r="P21" s="351">
        <v>2</v>
      </c>
      <c r="Q21" s="56">
        <v>12</v>
      </c>
      <c r="R21" s="56">
        <v>1</v>
      </c>
      <c r="S21" s="56">
        <v>9</v>
      </c>
      <c r="T21" s="346">
        <f>SUM(R$19:R21)</f>
        <v>3</v>
      </c>
      <c r="U21" s="59">
        <f>S21*T21-SUM(V$19:V21)</f>
        <v>-6</v>
      </c>
      <c r="V21" s="342">
        <f t="shared" si="4"/>
        <v>12</v>
      </c>
      <c r="X21" s="351">
        <v>2</v>
      </c>
      <c r="Y21" s="56">
        <v>12</v>
      </c>
      <c r="Z21" s="56">
        <v>1</v>
      </c>
      <c r="AA21" s="56">
        <v>9</v>
      </c>
      <c r="AB21" s="346">
        <f>SUM(Z$19:Z21)</f>
        <v>3</v>
      </c>
      <c r="AC21" s="59">
        <f>AA21*AB21-SUM(AD$19:AD21)</f>
        <v>-6</v>
      </c>
      <c r="AD21" s="342">
        <f t="shared" si="5"/>
        <v>12</v>
      </c>
      <c r="AF21" s="342">
        <v>10</v>
      </c>
      <c r="AH21" s="342">
        <f t="shared" si="6"/>
        <v>-60</v>
      </c>
      <c r="AI21" s="342">
        <f t="shared" si="7"/>
        <v>-60</v>
      </c>
      <c r="AJ21" s="342">
        <f t="shared" si="8"/>
        <v>-60</v>
      </c>
      <c r="AK21" s="342">
        <f t="shared" si="9"/>
        <v>-60</v>
      </c>
    </row>
    <row r="22" spans="1:37" ht="15" x14ac:dyDescent="0.3">
      <c r="A22" s="354">
        <v>3</v>
      </c>
      <c r="B22" s="56">
        <v>13</v>
      </c>
      <c r="C22" s="56">
        <v>1</v>
      </c>
      <c r="D22" s="56">
        <v>10</v>
      </c>
      <c r="E22" s="346">
        <f>SUM(C$19:C22)</f>
        <v>4</v>
      </c>
      <c r="F22" s="59">
        <f>D22*E22-SUM(B$19:B22)</f>
        <v>-6</v>
      </c>
      <c r="G22" s="62"/>
      <c r="H22" s="351">
        <v>3</v>
      </c>
      <c r="I22" s="56">
        <v>13</v>
      </c>
      <c r="J22" s="56">
        <v>0</v>
      </c>
      <c r="K22" s="56">
        <v>10</v>
      </c>
      <c r="L22" s="346">
        <f>SUM(J$19:J22)</f>
        <v>3</v>
      </c>
      <c r="M22" s="59">
        <f>K22*L22-SUM(N$19:N22)</f>
        <v>-3</v>
      </c>
      <c r="N22" s="342">
        <f t="shared" si="3"/>
        <v>0</v>
      </c>
      <c r="P22" s="351">
        <v>3</v>
      </c>
      <c r="Q22" s="56">
        <v>13</v>
      </c>
      <c r="R22" s="56">
        <v>1</v>
      </c>
      <c r="S22" s="56">
        <v>10</v>
      </c>
      <c r="T22" s="346">
        <f>SUM(R$19:R22)</f>
        <v>4</v>
      </c>
      <c r="U22" s="59">
        <f>S22*T22-SUM(V$19:V22)</f>
        <v>-6</v>
      </c>
      <c r="V22" s="342">
        <f t="shared" si="4"/>
        <v>13</v>
      </c>
      <c r="X22" s="351">
        <v>3</v>
      </c>
      <c r="Y22" s="56">
        <v>13</v>
      </c>
      <c r="Z22" s="56">
        <v>1</v>
      </c>
      <c r="AA22" s="56">
        <v>10</v>
      </c>
      <c r="AB22" s="346">
        <f>SUM(Z$19:Z22)</f>
        <v>4</v>
      </c>
      <c r="AC22" s="59">
        <f>AA22*AB22-SUM(AD$19:AD22)</f>
        <v>-6</v>
      </c>
      <c r="AD22" s="342">
        <f t="shared" si="5"/>
        <v>13</v>
      </c>
      <c r="AF22" s="342">
        <v>10</v>
      </c>
      <c r="AH22" s="342">
        <f t="shared" si="6"/>
        <v>-60</v>
      </c>
      <c r="AI22" s="342">
        <f t="shared" si="7"/>
        <v>-30</v>
      </c>
      <c r="AJ22" s="342">
        <f t="shared" si="8"/>
        <v>-60</v>
      </c>
      <c r="AK22" s="342">
        <f t="shared" si="9"/>
        <v>-60</v>
      </c>
    </row>
    <row r="23" spans="1:37" s="350" customFormat="1" ht="15" x14ac:dyDescent="0.3">
      <c r="A23" s="354">
        <v>4</v>
      </c>
      <c r="B23" s="69">
        <v>14</v>
      </c>
      <c r="C23" s="69">
        <v>1</v>
      </c>
      <c r="D23" s="69">
        <v>11</v>
      </c>
      <c r="E23" s="349">
        <f>SUM(C$19:C23)</f>
        <v>5</v>
      </c>
      <c r="F23" s="70">
        <f>D23*E23-SUM(B$19:B23)</f>
        <v>-5</v>
      </c>
      <c r="G23" s="67"/>
      <c r="H23" s="351">
        <v>4</v>
      </c>
      <c r="I23" s="69">
        <v>14</v>
      </c>
      <c r="J23" s="69">
        <v>0</v>
      </c>
      <c r="K23" s="69">
        <v>11</v>
      </c>
      <c r="L23" s="349">
        <f>SUM(J$19:J23)</f>
        <v>3</v>
      </c>
      <c r="M23" s="70">
        <f>K23*L23-SUM(N$19:N23)</f>
        <v>0</v>
      </c>
      <c r="N23" s="350">
        <f t="shared" si="3"/>
        <v>0</v>
      </c>
      <c r="P23" s="351">
        <v>4</v>
      </c>
      <c r="Q23" s="69">
        <v>14</v>
      </c>
      <c r="R23" s="69">
        <v>0</v>
      </c>
      <c r="S23" s="69">
        <v>11</v>
      </c>
      <c r="T23" s="349">
        <f>SUM(R$19:R23)</f>
        <v>4</v>
      </c>
      <c r="U23" s="70">
        <f>S23*T23-SUM(V$19:V23)</f>
        <v>-2</v>
      </c>
      <c r="V23" s="350">
        <f t="shared" si="4"/>
        <v>0</v>
      </c>
      <c r="X23" s="351">
        <v>4</v>
      </c>
      <c r="Y23" s="69">
        <v>14</v>
      </c>
      <c r="Z23" s="69">
        <v>1</v>
      </c>
      <c r="AA23" s="69">
        <v>11</v>
      </c>
      <c r="AB23" s="349">
        <f>SUM(Z$19:Z23)</f>
        <v>5</v>
      </c>
      <c r="AC23" s="70">
        <f>AA23*AB23-SUM(AD$19:AD23)</f>
        <v>-5</v>
      </c>
      <c r="AD23" s="350">
        <f t="shared" si="5"/>
        <v>14</v>
      </c>
      <c r="AF23" s="350">
        <v>20</v>
      </c>
      <c r="AH23" s="342">
        <f t="shared" si="6"/>
        <v>-100</v>
      </c>
      <c r="AI23" s="342">
        <f t="shared" si="7"/>
        <v>0</v>
      </c>
      <c r="AJ23" s="342">
        <f t="shared" si="8"/>
        <v>-40</v>
      </c>
      <c r="AK23" s="342">
        <f t="shared" si="9"/>
        <v>-100</v>
      </c>
    </row>
    <row r="24" spans="1:37" ht="15" x14ac:dyDescent="0.3">
      <c r="A24" s="354">
        <v>5</v>
      </c>
      <c r="B24" s="56">
        <v>15</v>
      </c>
      <c r="C24" s="56">
        <v>1</v>
      </c>
      <c r="D24" s="56">
        <v>12</v>
      </c>
      <c r="E24" s="346">
        <f>SUM(C$19:C24)</f>
        <v>6</v>
      </c>
      <c r="F24" s="59">
        <f>D24*E24-SUM(B$19:B24)</f>
        <v>-3</v>
      </c>
      <c r="G24" s="62"/>
      <c r="H24" s="351">
        <v>5</v>
      </c>
      <c r="I24" s="56">
        <v>15</v>
      </c>
      <c r="J24" s="56">
        <v>0</v>
      </c>
      <c r="K24" s="56">
        <v>12</v>
      </c>
      <c r="L24" s="346">
        <f>SUM(J$19:J24)</f>
        <v>3</v>
      </c>
      <c r="M24" s="59">
        <f>K24*L24-SUM(N$19:N24)</f>
        <v>3</v>
      </c>
      <c r="N24" s="342">
        <f t="shared" si="3"/>
        <v>0</v>
      </c>
      <c r="P24" s="351">
        <v>5</v>
      </c>
      <c r="Q24" s="56">
        <v>15</v>
      </c>
      <c r="R24" s="56">
        <v>0</v>
      </c>
      <c r="S24" s="56">
        <v>12</v>
      </c>
      <c r="T24" s="346">
        <f>SUM(R$19:R24)</f>
        <v>4</v>
      </c>
      <c r="U24" s="59">
        <f>S24*T24-SUM(V$19:V24)</f>
        <v>2</v>
      </c>
      <c r="V24" s="342">
        <f t="shared" si="4"/>
        <v>0</v>
      </c>
      <c r="X24" s="351">
        <v>5</v>
      </c>
      <c r="Y24" s="56">
        <v>15</v>
      </c>
      <c r="Z24" s="56">
        <v>0</v>
      </c>
      <c r="AA24" s="56">
        <v>12</v>
      </c>
      <c r="AB24" s="346">
        <f>SUM(Z$19:Z24)</f>
        <v>5</v>
      </c>
      <c r="AC24" s="59">
        <f>AA24*AB24-SUM(AD$19:AD24)</f>
        <v>0</v>
      </c>
      <c r="AD24" s="342">
        <f t="shared" si="5"/>
        <v>0</v>
      </c>
      <c r="AF24" s="342">
        <v>20</v>
      </c>
      <c r="AH24" s="342">
        <f t="shared" si="6"/>
        <v>-60</v>
      </c>
      <c r="AI24" s="342">
        <f t="shared" si="7"/>
        <v>60</v>
      </c>
      <c r="AJ24" s="342">
        <f t="shared" si="8"/>
        <v>40</v>
      </c>
      <c r="AK24" s="342">
        <f t="shared" si="9"/>
        <v>0</v>
      </c>
    </row>
    <row r="25" spans="1:37" ht="15" x14ac:dyDescent="0.3">
      <c r="A25" s="354">
        <v>6</v>
      </c>
      <c r="B25" s="56">
        <v>16</v>
      </c>
      <c r="C25" s="56">
        <v>1</v>
      </c>
      <c r="D25" s="56">
        <v>13</v>
      </c>
      <c r="E25" s="346">
        <f>SUM(C$19:C25)</f>
        <v>7</v>
      </c>
      <c r="F25" s="59">
        <f>D25*E25-SUM(B$19:B25)</f>
        <v>0</v>
      </c>
      <c r="G25" s="62"/>
      <c r="H25" s="351">
        <v>6</v>
      </c>
      <c r="I25" s="56">
        <v>16</v>
      </c>
      <c r="J25" s="56">
        <v>0</v>
      </c>
      <c r="K25" s="56">
        <v>13</v>
      </c>
      <c r="L25" s="346">
        <f>SUM(J$19:J25)</f>
        <v>3</v>
      </c>
      <c r="M25" s="59">
        <f>K25*L25-SUM(N$19:N25)</f>
        <v>6</v>
      </c>
      <c r="N25" s="342">
        <f t="shared" si="3"/>
        <v>0</v>
      </c>
      <c r="P25" s="351">
        <v>6</v>
      </c>
      <c r="Q25" s="56">
        <v>16</v>
      </c>
      <c r="R25" s="56">
        <v>0</v>
      </c>
      <c r="S25" s="56">
        <v>13</v>
      </c>
      <c r="T25" s="346">
        <f>SUM(R$19:R25)</f>
        <v>4</v>
      </c>
      <c r="U25" s="59">
        <f>S25*T25-SUM(V$19:V25)</f>
        <v>6</v>
      </c>
      <c r="V25" s="342">
        <f t="shared" si="4"/>
        <v>0</v>
      </c>
      <c r="X25" s="351">
        <v>6</v>
      </c>
      <c r="Y25" s="56">
        <v>16</v>
      </c>
      <c r="Z25" s="56">
        <v>0</v>
      </c>
      <c r="AA25" s="56">
        <v>13</v>
      </c>
      <c r="AB25" s="346">
        <f>SUM(Z$19:Z25)</f>
        <v>5</v>
      </c>
      <c r="AC25" s="59">
        <f>AA25*AB25-SUM(AD$19:AD25)</f>
        <v>5</v>
      </c>
      <c r="AD25" s="342">
        <f t="shared" si="5"/>
        <v>0</v>
      </c>
      <c r="AF25" s="342">
        <v>10</v>
      </c>
      <c r="AH25" s="342">
        <f t="shared" si="6"/>
        <v>0</v>
      </c>
      <c r="AI25" s="342">
        <f t="shared" si="7"/>
        <v>60</v>
      </c>
      <c r="AJ25" s="342">
        <f t="shared" si="8"/>
        <v>60</v>
      </c>
      <c r="AK25" s="342">
        <f t="shared" si="9"/>
        <v>50</v>
      </c>
    </row>
    <row r="26" spans="1:37" ht="15" x14ac:dyDescent="0.3">
      <c r="A26" s="354">
        <v>7</v>
      </c>
      <c r="B26" s="56">
        <v>17</v>
      </c>
      <c r="C26" s="56">
        <v>1</v>
      </c>
      <c r="D26" s="56">
        <v>14</v>
      </c>
      <c r="E26" s="346">
        <f>SUM(C$19:C26)</f>
        <v>8</v>
      </c>
      <c r="F26" s="59">
        <f>D26*E26-SUM(B$19:B26)</f>
        <v>4</v>
      </c>
      <c r="G26" s="62"/>
      <c r="H26" s="351">
        <v>7</v>
      </c>
      <c r="I26" s="56">
        <v>17</v>
      </c>
      <c r="J26" s="56">
        <v>0</v>
      </c>
      <c r="K26" s="56">
        <v>14</v>
      </c>
      <c r="L26" s="346">
        <f>SUM(J$19:J26)</f>
        <v>3</v>
      </c>
      <c r="M26" s="59">
        <f>K26*L26-SUM(N$19:N26)</f>
        <v>9</v>
      </c>
      <c r="N26" s="342">
        <f t="shared" si="3"/>
        <v>0</v>
      </c>
      <c r="P26" s="351">
        <v>7</v>
      </c>
      <c r="Q26" s="56">
        <v>17</v>
      </c>
      <c r="R26" s="56">
        <v>0</v>
      </c>
      <c r="S26" s="56">
        <v>14</v>
      </c>
      <c r="T26" s="346">
        <f>SUM(R$19:R26)</f>
        <v>4</v>
      </c>
      <c r="U26" s="59">
        <f>S26*T26-SUM(V$19:V26)</f>
        <v>10</v>
      </c>
      <c r="V26" s="342">
        <f t="shared" si="4"/>
        <v>0</v>
      </c>
      <c r="X26" s="351">
        <v>7</v>
      </c>
      <c r="Y26" s="56">
        <v>17</v>
      </c>
      <c r="Z26" s="56">
        <v>0</v>
      </c>
      <c r="AA26" s="56">
        <v>14</v>
      </c>
      <c r="AB26" s="346">
        <f>SUM(Z$19:Z26)</f>
        <v>5</v>
      </c>
      <c r="AC26" s="59">
        <f>AA26*AB26-SUM(AD$19:AD26)</f>
        <v>10</v>
      </c>
      <c r="AD26" s="342">
        <f t="shared" si="5"/>
        <v>0</v>
      </c>
      <c r="AF26" s="342">
        <v>5</v>
      </c>
      <c r="AH26" s="342">
        <f t="shared" si="6"/>
        <v>20</v>
      </c>
      <c r="AI26" s="342">
        <f t="shared" si="7"/>
        <v>45</v>
      </c>
      <c r="AJ26" s="342">
        <f t="shared" si="8"/>
        <v>50</v>
      </c>
      <c r="AK26" s="342">
        <f t="shared" si="9"/>
        <v>50</v>
      </c>
    </row>
    <row r="27" spans="1:37" ht="15" x14ac:dyDescent="0.3">
      <c r="A27" s="354">
        <v>8</v>
      </c>
      <c r="B27" s="56">
        <v>18</v>
      </c>
      <c r="C27" s="56">
        <v>1</v>
      </c>
      <c r="D27" s="56">
        <v>15</v>
      </c>
      <c r="E27" s="346">
        <f>SUM(C$19:C27)</f>
        <v>9</v>
      </c>
      <c r="F27" s="59">
        <f>D27*E27-SUM(B$19:B27)</f>
        <v>9</v>
      </c>
      <c r="G27" s="62"/>
      <c r="H27" s="351">
        <v>8</v>
      </c>
      <c r="I27" s="56">
        <v>18</v>
      </c>
      <c r="J27" s="56">
        <v>0</v>
      </c>
      <c r="K27" s="56">
        <v>15</v>
      </c>
      <c r="L27" s="346">
        <f>SUM(J$19:J27)</f>
        <v>3</v>
      </c>
      <c r="M27" s="59">
        <f>K27*L27-SUM(N$19:N27)</f>
        <v>12</v>
      </c>
      <c r="N27" s="342">
        <f t="shared" si="3"/>
        <v>0</v>
      </c>
      <c r="P27" s="351">
        <v>8</v>
      </c>
      <c r="Q27" s="56">
        <v>18</v>
      </c>
      <c r="R27" s="56">
        <v>0</v>
      </c>
      <c r="S27" s="56">
        <v>15</v>
      </c>
      <c r="T27" s="346">
        <f>SUM(R$19:R27)</f>
        <v>4</v>
      </c>
      <c r="U27" s="59">
        <f>S27*T27-SUM(V$19:V27)</f>
        <v>14</v>
      </c>
      <c r="V27" s="342">
        <f t="shared" si="4"/>
        <v>0</v>
      </c>
      <c r="X27" s="351">
        <v>8</v>
      </c>
      <c r="Y27" s="56">
        <v>18</v>
      </c>
      <c r="Z27" s="56">
        <v>0</v>
      </c>
      <c r="AA27" s="56">
        <v>15</v>
      </c>
      <c r="AB27" s="346">
        <f>SUM(Z$19:Z27)</f>
        <v>5</v>
      </c>
      <c r="AC27" s="59">
        <f>AA27*AB27-SUM(AD$19:AD27)</f>
        <v>15</v>
      </c>
      <c r="AD27" s="342">
        <f t="shared" si="5"/>
        <v>0</v>
      </c>
      <c r="AF27" s="342">
        <v>5</v>
      </c>
      <c r="AH27" s="342">
        <f t="shared" si="6"/>
        <v>45</v>
      </c>
      <c r="AI27" s="342">
        <f t="shared" si="7"/>
        <v>60</v>
      </c>
      <c r="AJ27" s="342">
        <f t="shared" si="8"/>
        <v>70</v>
      </c>
      <c r="AK27" s="342">
        <f t="shared" si="9"/>
        <v>75</v>
      </c>
    </row>
    <row r="28" spans="1:37" ht="15" x14ac:dyDescent="0.3">
      <c r="A28" s="354">
        <v>9</v>
      </c>
      <c r="B28" s="56">
        <v>19</v>
      </c>
      <c r="C28" s="56">
        <v>1</v>
      </c>
      <c r="D28" s="56">
        <v>16</v>
      </c>
      <c r="E28" s="346">
        <f>SUM(C$19:C28)</f>
        <v>10</v>
      </c>
      <c r="F28" s="59">
        <f>D28*E28-SUM(B$19:B28)</f>
        <v>15</v>
      </c>
      <c r="G28" s="62"/>
      <c r="H28" s="351">
        <v>9</v>
      </c>
      <c r="I28" s="56">
        <v>19</v>
      </c>
      <c r="J28" s="56">
        <v>0</v>
      </c>
      <c r="K28" s="56">
        <v>16</v>
      </c>
      <c r="L28" s="346">
        <f>SUM(J$19:J28)</f>
        <v>3</v>
      </c>
      <c r="M28" s="59">
        <f>K28*L28-SUM(N$19:N28)</f>
        <v>15</v>
      </c>
      <c r="N28" s="342">
        <f t="shared" ref="N28:N35" si="10">I28*J28</f>
        <v>0</v>
      </c>
      <c r="P28" s="351">
        <v>9</v>
      </c>
      <c r="Q28" s="56">
        <v>19</v>
      </c>
      <c r="R28" s="56">
        <v>0</v>
      </c>
      <c r="S28" s="56">
        <v>16</v>
      </c>
      <c r="T28" s="346">
        <f>SUM(R$19:R28)</f>
        <v>4</v>
      </c>
      <c r="U28" s="59">
        <f>S28*T28-SUM(V$19:V28)</f>
        <v>18</v>
      </c>
      <c r="V28" s="342">
        <f t="shared" ref="V28:V35" si="11">Q28*R28</f>
        <v>0</v>
      </c>
      <c r="X28" s="351">
        <v>9</v>
      </c>
      <c r="Y28" s="56">
        <v>19</v>
      </c>
      <c r="Z28" s="56">
        <v>0</v>
      </c>
      <c r="AA28" s="56">
        <v>16</v>
      </c>
      <c r="AB28" s="346">
        <f>SUM(Z$19:Z28)</f>
        <v>5</v>
      </c>
      <c r="AC28" s="59">
        <f>AA28*AB28-SUM(AD$19:AD28)</f>
        <v>20</v>
      </c>
      <c r="AD28" s="342">
        <f t="shared" si="5"/>
        <v>0</v>
      </c>
      <c r="AF28" s="342">
        <v>3</v>
      </c>
      <c r="AH28" s="342">
        <f t="shared" si="6"/>
        <v>45</v>
      </c>
      <c r="AI28" s="342">
        <f t="shared" si="7"/>
        <v>45</v>
      </c>
      <c r="AJ28" s="342">
        <f t="shared" si="8"/>
        <v>54</v>
      </c>
      <c r="AK28" s="342">
        <f t="shared" si="9"/>
        <v>60</v>
      </c>
    </row>
    <row r="29" spans="1:37" s="350" customFormat="1" ht="15" x14ac:dyDescent="0.3">
      <c r="A29" s="355">
        <v>10</v>
      </c>
      <c r="B29" s="69">
        <v>20</v>
      </c>
      <c r="C29" s="69">
        <v>1</v>
      </c>
      <c r="D29" s="69">
        <v>17</v>
      </c>
      <c r="E29" s="349">
        <f>SUM(C$19:C29)</f>
        <v>11</v>
      </c>
      <c r="F29" s="70">
        <f>D29*E29-SUM(B$19:B29)</f>
        <v>22</v>
      </c>
      <c r="G29" s="67"/>
      <c r="H29" s="68">
        <v>10</v>
      </c>
      <c r="I29" s="69">
        <v>20</v>
      </c>
      <c r="J29" s="69">
        <v>0</v>
      </c>
      <c r="K29" s="69">
        <v>17</v>
      </c>
      <c r="L29" s="349">
        <f>SUM(J$19:J29)</f>
        <v>3</v>
      </c>
      <c r="M29" s="70">
        <f>K29*L29-SUM(N$19:N29)</f>
        <v>18</v>
      </c>
      <c r="N29" s="350">
        <f t="shared" si="10"/>
        <v>0</v>
      </c>
      <c r="P29" s="68">
        <v>10</v>
      </c>
      <c r="Q29" s="69">
        <v>20</v>
      </c>
      <c r="R29" s="69">
        <v>0</v>
      </c>
      <c r="S29" s="69">
        <v>17</v>
      </c>
      <c r="T29" s="349">
        <f>SUM(R$19:R29)</f>
        <v>4</v>
      </c>
      <c r="U29" s="70">
        <f>S29*T29-SUM(V$19:V29)</f>
        <v>22</v>
      </c>
      <c r="V29" s="350">
        <f t="shared" si="11"/>
        <v>0</v>
      </c>
      <c r="X29" s="68">
        <v>10</v>
      </c>
      <c r="Y29" s="69">
        <v>20</v>
      </c>
      <c r="Z29" s="69">
        <v>0</v>
      </c>
      <c r="AA29" s="69">
        <v>17</v>
      </c>
      <c r="AB29" s="349">
        <f>SUM(Z$19:Z29)</f>
        <v>5</v>
      </c>
      <c r="AC29" s="70">
        <f>AA29*AB29-SUM(AD$19:AD29)</f>
        <v>25</v>
      </c>
      <c r="AD29" s="350">
        <f t="shared" si="5"/>
        <v>0</v>
      </c>
      <c r="AF29" s="350">
        <v>2</v>
      </c>
      <c r="AH29" s="342">
        <f t="shared" si="6"/>
        <v>44</v>
      </c>
      <c r="AI29" s="342">
        <f t="shared" si="7"/>
        <v>36</v>
      </c>
      <c r="AJ29" s="342">
        <f t="shared" si="8"/>
        <v>44</v>
      </c>
      <c r="AK29" s="342">
        <f t="shared" si="9"/>
        <v>50</v>
      </c>
    </row>
    <row r="30" spans="1:37" ht="15" x14ac:dyDescent="0.3">
      <c r="A30" s="354">
        <v>11</v>
      </c>
      <c r="B30" s="56">
        <v>21</v>
      </c>
      <c r="C30" s="56">
        <v>1</v>
      </c>
      <c r="D30" s="56">
        <v>18</v>
      </c>
      <c r="E30" s="346">
        <f>SUM(C$19:C30)</f>
        <v>12</v>
      </c>
      <c r="F30" s="59">
        <f>D30*E30-SUM(B$19:B30)</f>
        <v>30</v>
      </c>
      <c r="G30" s="62"/>
      <c r="H30" s="351">
        <v>11</v>
      </c>
      <c r="I30" s="56">
        <v>21</v>
      </c>
      <c r="J30" s="56">
        <v>0</v>
      </c>
      <c r="K30" s="56">
        <v>18</v>
      </c>
      <c r="L30" s="346">
        <f>SUM(J$19:J30)</f>
        <v>3</v>
      </c>
      <c r="M30" s="59">
        <f>K30*L30-SUM(N$19:N30)</f>
        <v>21</v>
      </c>
      <c r="N30" s="342">
        <f t="shared" si="10"/>
        <v>0</v>
      </c>
      <c r="P30" s="351">
        <v>11</v>
      </c>
      <c r="Q30" s="56">
        <v>21</v>
      </c>
      <c r="R30" s="56">
        <v>0</v>
      </c>
      <c r="S30" s="56">
        <v>18</v>
      </c>
      <c r="T30" s="346">
        <f>SUM(R$19:R30)</f>
        <v>4</v>
      </c>
      <c r="U30" s="59">
        <f>S30*T30-SUM(V$19:V30)</f>
        <v>26</v>
      </c>
      <c r="V30" s="342">
        <f t="shared" si="11"/>
        <v>0</v>
      </c>
      <c r="X30" s="351">
        <v>11</v>
      </c>
      <c r="Y30" s="56">
        <v>21</v>
      </c>
      <c r="Z30" s="56">
        <v>0</v>
      </c>
      <c r="AA30" s="56">
        <v>18</v>
      </c>
      <c r="AB30" s="346">
        <f>SUM(Z$19:Z30)</f>
        <v>5</v>
      </c>
      <c r="AC30" s="59">
        <f>AA30*AB30-SUM(AD$19:AD30)</f>
        <v>30</v>
      </c>
      <c r="AD30" s="342">
        <f t="shared" si="5"/>
        <v>0</v>
      </c>
      <c r="AH30" s="350">
        <f>SUM(AH19:AH29)</f>
        <v>-191</v>
      </c>
      <c r="AI30" s="350">
        <f t="shared" ref="AI30:AK30" si="12">SUM(AI19:AI29)</f>
        <v>151</v>
      </c>
      <c r="AJ30" s="350">
        <f t="shared" si="12"/>
        <v>93</v>
      </c>
      <c r="AK30" s="350">
        <f t="shared" si="12"/>
        <v>0</v>
      </c>
    </row>
    <row r="31" spans="1:37" ht="15" x14ac:dyDescent="0.3">
      <c r="A31" s="354">
        <v>12</v>
      </c>
      <c r="B31" s="56">
        <v>22</v>
      </c>
      <c r="C31" s="56">
        <v>1</v>
      </c>
      <c r="D31" s="56">
        <v>19</v>
      </c>
      <c r="E31" s="346">
        <f>SUM(C$19:C31)</f>
        <v>13</v>
      </c>
      <c r="F31" s="59">
        <f>D31*E31-SUM(B$19:B31)</f>
        <v>39</v>
      </c>
      <c r="G31" s="62"/>
      <c r="H31" s="351">
        <v>12</v>
      </c>
      <c r="I31" s="56">
        <v>22</v>
      </c>
      <c r="J31" s="56">
        <v>0</v>
      </c>
      <c r="K31" s="56">
        <v>19</v>
      </c>
      <c r="L31" s="346">
        <f>SUM(J$19:J31)</f>
        <v>3</v>
      </c>
      <c r="M31" s="59">
        <f>K31*L31-SUM(N$19:N31)</f>
        <v>24</v>
      </c>
      <c r="N31" s="342">
        <f t="shared" si="10"/>
        <v>0</v>
      </c>
      <c r="P31" s="351">
        <v>12</v>
      </c>
      <c r="Q31" s="56">
        <v>22</v>
      </c>
      <c r="R31" s="56">
        <v>0</v>
      </c>
      <c r="S31" s="56">
        <v>19</v>
      </c>
      <c r="T31" s="346">
        <f>SUM(R$19:R31)</f>
        <v>4</v>
      </c>
      <c r="U31" s="59">
        <f>S31*T31-SUM(V$19:V31)</f>
        <v>30</v>
      </c>
      <c r="V31" s="342">
        <f t="shared" si="11"/>
        <v>0</v>
      </c>
      <c r="X31" s="351">
        <v>12</v>
      </c>
      <c r="Y31" s="56">
        <v>22</v>
      </c>
      <c r="Z31" s="56">
        <v>0</v>
      </c>
      <c r="AA31" s="56">
        <v>19</v>
      </c>
      <c r="AB31" s="346">
        <f>SUM(Z$19:Z31)</f>
        <v>5</v>
      </c>
      <c r="AC31" s="59">
        <f>AA31*AB31-SUM(AD$19:AD31)</f>
        <v>35</v>
      </c>
      <c r="AD31" s="342">
        <f t="shared" si="5"/>
        <v>0</v>
      </c>
    </row>
    <row r="32" spans="1:37" ht="15" x14ac:dyDescent="0.3">
      <c r="A32" s="356">
        <v>13</v>
      </c>
      <c r="B32" s="65">
        <v>23</v>
      </c>
      <c r="C32" s="65">
        <v>1</v>
      </c>
      <c r="D32" s="65">
        <v>20</v>
      </c>
      <c r="E32" s="353">
        <f>SUM(C$19:C32)</f>
        <v>14</v>
      </c>
      <c r="F32" s="66">
        <f>D32*E32-SUM(B$19:B32)</f>
        <v>49</v>
      </c>
      <c r="G32" s="62"/>
      <c r="H32" s="351">
        <v>13</v>
      </c>
      <c r="I32" s="56">
        <v>23</v>
      </c>
      <c r="J32" s="56">
        <v>0</v>
      </c>
      <c r="K32" s="56">
        <v>20</v>
      </c>
      <c r="L32" s="346">
        <f>SUM(J$19:J32)</f>
        <v>3</v>
      </c>
      <c r="M32" s="59">
        <f>K32*L32-SUM(N$19:N32)</f>
        <v>27</v>
      </c>
      <c r="N32" s="342">
        <f t="shared" si="10"/>
        <v>0</v>
      </c>
      <c r="P32" s="351">
        <v>13</v>
      </c>
      <c r="Q32" s="56">
        <v>23</v>
      </c>
      <c r="R32" s="56">
        <v>0</v>
      </c>
      <c r="S32" s="56">
        <v>20</v>
      </c>
      <c r="T32" s="346">
        <f>SUM(R$19:R32)</f>
        <v>4</v>
      </c>
      <c r="U32" s="59">
        <f>S32*T32-SUM(V$19:V32)</f>
        <v>34</v>
      </c>
      <c r="V32" s="342">
        <f t="shared" si="11"/>
        <v>0</v>
      </c>
      <c r="X32" s="351">
        <v>13</v>
      </c>
      <c r="Y32" s="56">
        <v>23</v>
      </c>
      <c r="Z32" s="56">
        <v>0</v>
      </c>
      <c r="AA32" s="56">
        <v>20</v>
      </c>
      <c r="AB32" s="346">
        <f>SUM(Z$19:Z32)</f>
        <v>5</v>
      </c>
      <c r="AC32" s="59">
        <f>AA32*AB32-SUM(AD$19:AD32)</f>
        <v>40</v>
      </c>
      <c r="AD32" s="342">
        <f t="shared" si="5"/>
        <v>0</v>
      </c>
    </row>
    <row r="33" spans="1:30" ht="15" x14ac:dyDescent="0.3">
      <c r="A33" s="354">
        <v>14</v>
      </c>
      <c r="B33" s="56">
        <v>24</v>
      </c>
      <c r="C33" s="56">
        <v>1</v>
      </c>
      <c r="D33" s="56">
        <v>21</v>
      </c>
      <c r="E33" s="346">
        <f>SUM(C$19:C33)</f>
        <v>15</v>
      </c>
      <c r="F33" s="59">
        <f>D33*E33-SUM(B$19:B33)</f>
        <v>60</v>
      </c>
      <c r="G33" s="62"/>
      <c r="H33" s="351">
        <v>14</v>
      </c>
      <c r="I33" s="56">
        <v>24</v>
      </c>
      <c r="J33" s="56">
        <v>0</v>
      </c>
      <c r="K33" s="56">
        <v>21</v>
      </c>
      <c r="L33" s="346">
        <f>SUM(J$19:J33)</f>
        <v>3</v>
      </c>
      <c r="M33" s="59">
        <f>K33*L33-SUM(N$19:N33)</f>
        <v>30</v>
      </c>
      <c r="N33" s="342">
        <f t="shared" si="10"/>
        <v>0</v>
      </c>
      <c r="P33" s="351">
        <v>14</v>
      </c>
      <c r="Q33" s="56">
        <v>24</v>
      </c>
      <c r="R33" s="56">
        <v>0</v>
      </c>
      <c r="S33" s="56">
        <v>21</v>
      </c>
      <c r="T33" s="346">
        <f>SUM(R$19:R33)</f>
        <v>4</v>
      </c>
      <c r="U33" s="59">
        <f>S33*T33-SUM(V$19:V33)</f>
        <v>38</v>
      </c>
      <c r="V33" s="342">
        <f t="shared" si="11"/>
        <v>0</v>
      </c>
      <c r="X33" s="351">
        <v>14</v>
      </c>
      <c r="Y33" s="56">
        <v>24</v>
      </c>
      <c r="Z33" s="56">
        <v>0</v>
      </c>
      <c r="AA33" s="56">
        <v>21</v>
      </c>
      <c r="AB33" s="346">
        <f>SUM(Z$19:Z33)</f>
        <v>5</v>
      </c>
      <c r="AC33" s="59">
        <f>AA33*AB33-SUM(AD$19:AD33)</f>
        <v>45</v>
      </c>
      <c r="AD33" s="342">
        <f t="shared" si="5"/>
        <v>0</v>
      </c>
    </row>
    <row r="34" spans="1:30" ht="15" x14ac:dyDescent="0.3">
      <c r="A34" s="354">
        <v>15</v>
      </c>
      <c r="B34" s="56">
        <v>25</v>
      </c>
      <c r="C34" s="56">
        <v>1</v>
      </c>
      <c r="D34" s="56">
        <v>22</v>
      </c>
      <c r="E34" s="346">
        <f>SUM(C$19:C34)</f>
        <v>16</v>
      </c>
      <c r="F34" s="59">
        <f>D34*E34-SUM(B$19:B34)</f>
        <v>72</v>
      </c>
      <c r="G34" s="62"/>
      <c r="H34" s="351">
        <v>15</v>
      </c>
      <c r="I34" s="56">
        <v>25</v>
      </c>
      <c r="J34" s="56">
        <v>0</v>
      </c>
      <c r="K34" s="56">
        <v>22</v>
      </c>
      <c r="L34" s="346">
        <f>SUM(J$19:J34)</f>
        <v>3</v>
      </c>
      <c r="M34" s="59">
        <f>K34*L34-SUM(N$19:N34)</f>
        <v>33</v>
      </c>
      <c r="N34" s="342">
        <f t="shared" si="10"/>
        <v>0</v>
      </c>
      <c r="P34" s="351">
        <v>15</v>
      </c>
      <c r="Q34" s="56">
        <v>25</v>
      </c>
      <c r="R34" s="56">
        <v>0</v>
      </c>
      <c r="S34" s="56">
        <v>22</v>
      </c>
      <c r="T34" s="346">
        <f>SUM(R$19:R34)</f>
        <v>4</v>
      </c>
      <c r="U34" s="59">
        <f>S34*T34-SUM(V$19:V34)</f>
        <v>42</v>
      </c>
      <c r="V34" s="342">
        <f t="shared" si="11"/>
        <v>0</v>
      </c>
      <c r="X34" s="64">
        <v>15</v>
      </c>
      <c r="Y34" s="65">
        <v>25</v>
      </c>
      <c r="Z34" s="65">
        <v>0</v>
      </c>
      <c r="AA34" s="65">
        <v>22</v>
      </c>
      <c r="AB34" s="353">
        <f>SUM(Z$19:Z34)</f>
        <v>5</v>
      </c>
      <c r="AC34" s="66">
        <f>AA34*AB34-SUM(AD$19:AD34)</f>
        <v>50</v>
      </c>
      <c r="AD34" s="342">
        <f t="shared" si="5"/>
        <v>0</v>
      </c>
    </row>
    <row r="35" spans="1:30" ht="15" x14ac:dyDescent="0.3">
      <c r="A35" s="354">
        <v>16</v>
      </c>
      <c r="B35" s="56">
        <v>26</v>
      </c>
      <c r="C35" s="56">
        <v>1</v>
      </c>
      <c r="D35" s="56">
        <v>23</v>
      </c>
      <c r="E35" s="346">
        <f>SUM(C$19:C35)</f>
        <v>17</v>
      </c>
      <c r="F35" s="59">
        <f>D35*E35-SUM(B$19:B35)</f>
        <v>85</v>
      </c>
      <c r="G35" s="62"/>
      <c r="H35" s="351">
        <v>16</v>
      </c>
      <c r="I35" s="56">
        <v>26</v>
      </c>
      <c r="J35" s="56">
        <v>0</v>
      </c>
      <c r="K35" s="56">
        <v>23</v>
      </c>
      <c r="L35" s="346">
        <f>SUM(J$19:J35)</f>
        <v>3</v>
      </c>
      <c r="M35" s="59">
        <f>K35*L35-SUM(N$19:N35)</f>
        <v>36</v>
      </c>
      <c r="N35" s="342">
        <f t="shared" si="10"/>
        <v>0</v>
      </c>
      <c r="P35" s="351">
        <v>16</v>
      </c>
      <c r="Q35" s="56">
        <v>26</v>
      </c>
      <c r="R35" s="56">
        <v>0</v>
      </c>
      <c r="S35" s="56">
        <v>23</v>
      </c>
      <c r="T35" s="346">
        <f>SUM(R$19:R35)</f>
        <v>4</v>
      </c>
      <c r="U35" s="59">
        <f>S35*T35-SUM(V$19:V35)</f>
        <v>46</v>
      </c>
      <c r="V35" s="342">
        <f t="shared" si="11"/>
        <v>0</v>
      </c>
      <c r="X35" s="351">
        <v>16</v>
      </c>
      <c r="Y35" s="56">
        <v>26</v>
      </c>
      <c r="Z35" s="56">
        <v>0</v>
      </c>
      <c r="AA35" s="56">
        <v>23</v>
      </c>
      <c r="AB35" s="346">
        <f>SUM(Z$19:Z35)</f>
        <v>5</v>
      </c>
      <c r="AC35" s="59">
        <f>AA35*AB35-SUM(AD$19:AD35)</f>
        <v>55</v>
      </c>
      <c r="AD35" s="342">
        <f t="shared" si="5"/>
        <v>0</v>
      </c>
    </row>
    <row r="36" spans="1:30" ht="15" x14ac:dyDescent="0.3">
      <c r="A36" s="354">
        <v>17</v>
      </c>
      <c r="B36" s="56">
        <v>27</v>
      </c>
      <c r="C36" s="56">
        <v>1</v>
      </c>
      <c r="D36" s="56">
        <v>24</v>
      </c>
      <c r="E36" s="346">
        <f>SUM(C$19:C36)</f>
        <v>18</v>
      </c>
      <c r="F36" s="59">
        <f>D36*E36-SUM(B$19:B36)</f>
        <v>99</v>
      </c>
      <c r="G36" s="62"/>
      <c r="H36" s="351">
        <v>17</v>
      </c>
      <c r="I36" s="56">
        <v>27</v>
      </c>
      <c r="J36" s="56">
        <v>0</v>
      </c>
      <c r="K36" s="56">
        <v>24</v>
      </c>
      <c r="L36" s="346">
        <f>SUM(J$19:J36)</f>
        <v>3</v>
      </c>
      <c r="M36" s="59">
        <f>K36*L36-SUM(N$19:N36)</f>
        <v>39</v>
      </c>
      <c r="N36" s="342">
        <f t="shared" ref="N36:N39" si="13">I36*J36</f>
        <v>0</v>
      </c>
      <c r="P36" s="64">
        <v>17</v>
      </c>
      <c r="Q36" s="65">
        <v>27</v>
      </c>
      <c r="R36" s="65">
        <v>0</v>
      </c>
      <c r="S36" s="65">
        <v>24</v>
      </c>
      <c r="T36" s="353">
        <f>SUM(R$19:R36)</f>
        <v>4</v>
      </c>
      <c r="U36" s="66">
        <f>S36*T36-SUM(V$19:V36)</f>
        <v>50</v>
      </c>
      <c r="V36" s="342">
        <f t="shared" ref="V36:V39" si="14">Q36*R36</f>
        <v>0</v>
      </c>
      <c r="X36" s="351">
        <v>17</v>
      </c>
      <c r="Y36" s="56">
        <v>27</v>
      </c>
      <c r="Z36" s="56">
        <v>0</v>
      </c>
      <c r="AA36" s="56">
        <v>24</v>
      </c>
      <c r="AB36" s="346">
        <f>SUM(Z$19:Z36)</f>
        <v>5</v>
      </c>
      <c r="AC36" s="59">
        <f>AA36*AB36-SUM(AD$19:AD36)</f>
        <v>60</v>
      </c>
      <c r="AD36" s="342">
        <f t="shared" si="5"/>
        <v>0</v>
      </c>
    </row>
    <row r="37" spans="1:30" ht="15" x14ac:dyDescent="0.3">
      <c r="A37" s="354">
        <v>18</v>
      </c>
      <c r="B37" s="56">
        <v>28</v>
      </c>
      <c r="C37" s="56">
        <v>1</v>
      </c>
      <c r="D37" s="56">
        <v>25</v>
      </c>
      <c r="E37" s="346">
        <f>SUM(C$19:C37)</f>
        <v>19</v>
      </c>
      <c r="F37" s="59">
        <f>D37*E37-SUM(B$19:B37)</f>
        <v>114</v>
      </c>
      <c r="G37" s="62"/>
      <c r="H37" s="351">
        <v>18</v>
      </c>
      <c r="I37" s="56">
        <v>28</v>
      </c>
      <c r="J37" s="56">
        <v>0</v>
      </c>
      <c r="K37" s="56">
        <v>25</v>
      </c>
      <c r="L37" s="346">
        <f>SUM(J$19:J37)</f>
        <v>3</v>
      </c>
      <c r="M37" s="59">
        <f>K37*L37-SUM(N$19:N37)</f>
        <v>42</v>
      </c>
      <c r="N37" s="342">
        <f t="shared" si="13"/>
        <v>0</v>
      </c>
      <c r="P37" s="351">
        <v>18</v>
      </c>
      <c r="Q37" s="56">
        <v>28</v>
      </c>
      <c r="R37" s="56">
        <v>0</v>
      </c>
      <c r="S37" s="56">
        <v>25</v>
      </c>
      <c r="T37" s="346">
        <f>SUM(R$19:R37)</f>
        <v>4</v>
      </c>
      <c r="U37" s="59">
        <f>S37*T37-SUM(V$19:V37)</f>
        <v>54</v>
      </c>
      <c r="V37" s="342">
        <f t="shared" si="14"/>
        <v>0</v>
      </c>
      <c r="X37" s="351">
        <v>18</v>
      </c>
      <c r="Y37" s="56">
        <v>28</v>
      </c>
      <c r="Z37" s="56">
        <v>0</v>
      </c>
      <c r="AA37" s="56">
        <v>25</v>
      </c>
      <c r="AB37" s="346">
        <f>SUM(Z$19:Z37)</f>
        <v>5</v>
      </c>
      <c r="AC37" s="59">
        <f>AA37*AB37-SUM(AD$19:AD37)</f>
        <v>65</v>
      </c>
      <c r="AD37" s="342">
        <f t="shared" si="5"/>
        <v>0</v>
      </c>
    </row>
    <row r="38" spans="1:30" ht="15" x14ac:dyDescent="0.3">
      <c r="A38" s="354">
        <v>19</v>
      </c>
      <c r="B38" s="56">
        <v>29</v>
      </c>
      <c r="C38" s="56">
        <v>1</v>
      </c>
      <c r="D38" s="56">
        <v>26</v>
      </c>
      <c r="E38" s="346">
        <f>SUM(C$19:C38)</f>
        <v>20</v>
      </c>
      <c r="F38" s="59">
        <f>D38*E38-SUM(B$19:B38)</f>
        <v>130</v>
      </c>
      <c r="G38" s="62"/>
      <c r="H38" s="351">
        <v>19</v>
      </c>
      <c r="I38" s="56">
        <v>29</v>
      </c>
      <c r="J38" s="56">
        <v>0</v>
      </c>
      <c r="K38" s="56">
        <v>26</v>
      </c>
      <c r="L38" s="346">
        <f>SUM(J$19:J38)</f>
        <v>3</v>
      </c>
      <c r="M38" s="59">
        <f>K38*L38-SUM(N$19:N38)</f>
        <v>45</v>
      </c>
      <c r="N38" s="342">
        <f t="shared" si="13"/>
        <v>0</v>
      </c>
      <c r="P38" s="351">
        <v>19</v>
      </c>
      <c r="Q38" s="56">
        <v>29</v>
      </c>
      <c r="R38" s="56">
        <v>0</v>
      </c>
      <c r="S38" s="56">
        <v>26</v>
      </c>
      <c r="T38" s="346">
        <f>SUM(R$19:R38)</f>
        <v>4</v>
      </c>
      <c r="U38" s="59">
        <f>S38*T38-SUM(V$19:V38)</f>
        <v>58</v>
      </c>
      <c r="V38" s="342">
        <f t="shared" si="14"/>
        <v>0</v>
      </c>
      <c r="X38" s="351">
        <v>19</v>
      </c>
      <c r="Y38" s="56">
        <v>29</v>
      </c>
      <c r="Z38" s="56">
        <v>0</v>
      </c>
      <c r="AA38" s="56">
        <v>26</v>
      </c>
      <c r="AB38" s="346">
        <f>SUM(Z$19:Z38)</f>
        <v>5</v>
      </c>
      <c r="AC38" s="59">
        <f>AA38*AB38-SUM(AD$19:AD38)</f>
        <v>70</v>
      </c>
      <c r="AD38" s="342">
        <f t="shared" si="5"/>
        <v>0</v>
      </c>
    </row>
    <row r="39" spans="1:30" ht="15" x14ac:dyDescent="0.3">
      <c r="A39" s="354">
        <v>20</v>
      </c>
      <c r="B39" s="56">
        <v>30</v>
      </c>
      <c r="C39" s="56">
        <v>1</v>
      </c>
      <c r="D39" s="56">
        <v>27</v>
      </c>
      <c r="E39" s="346">
        <f>SUM(C$19:C39)</f>
        <v>21</v>
      </c>
      <c r="F39" s="59">
        <f>D39*E39-SUM(B$19:B39)</f>
        <v>147</v>
      </c>
      <c r="G39" s="62"/>
      <c r="H39" s="64">
        <v>20</v>
      </c>
      <c r="I39" s="65">
        <v>30</v>
      </c>
      <c r="J39" s="65">
        <v>0</v>
      </c>
      <c r="K39" s="65">
        <v>27</v>
      </c>
      <c r="L39" s="353">
        <f>SUM(J$19:J39)</f>
        <v>3</v>
      </c>
      <c r="M39" s="66">
        <f>K39*L39-SUM(N$19:N39)</f>
        <v>48</v>
      </c>
      <c r="N39" s="342">
        <f t="shared" si="13"/>
        <v>0</v>
      </c>
      <c r="P39" s="351">
        <v>20</v>
      </c>
      <c r="Q39" s="56">
        <v>30</v>
      </c>
      <c r="R39" s="56">
        <v>0</v>
      </c>
      <c r="S39" s="56">
        <v>27</v>
      </c>
      <c r="T39" s="346">
        <f>SUM(R$19:R39)</f>
        <v>4</v>
      </c>
      <c r="U39" s="59">
        <f>S39*T39-SUM(V$19:V39)</f>
        <v>62</v>
      </c>
      <c r="V39" s="342">
        <f t="shared" si="14"/>
        <v>0</v>
      </c>
      <c r="X39" s="351">
        <v>20</v>
      </c>
      <c r="Y39" s="56">
        <v>30</v>
      </c>
      <c r="Z39" s="56">
        <v>0</v>
      </c>
      <c r="AA39" s="56">
        <v>27</v>
      </c>
      <c r="AB39" s="346">
        <f>SUM(Z$19:Z39)</f>
        <v>5</v>
      </c>
      <c r="AC39" s="59">
        <f>AA39*AB39-SUM(AD$19:AD39)</f>
        <v>75</v>
      </c>
      <c r="AD39" s="342">
        <f t="shared" si="5"/>
        <v>0</v>
      </c>
    </row>
  </sheetData>
  <mergeCells count="11">
    <mergeCell ref="H15:M15"/>
    <mergeCell ref="P15:U15"/>
    <mergeCell ref="X1:AC1"/>
    <mergeCell ref="X15:AC15"/>
    <mergeCell ref="X17:AC17"/>
    <mergeCell ref="A1:F1"/>
    <mergeCell ref="H1:M1"/>
    <mergeCell ref="A17:F17"/>
    <mergeCell ref="H17:M17"/>
    <mergeCell ref="P1:U1"/>
    <mergeCell ref="P17:U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J9" sqref="J9"/>
    </sheetView>
  </sheetViews>
  <sheetFormatPr defaultRowHeight="14.4" x14ac:dyDescent="0.25"/>
  <cols>
    <col min="1" max="16384" width="8.88671875" style="26"/>
  </cols>
  <sheetData>
    <row r="3" spans="2:3" x14ac:dyDescent="0.25">
      <c r="B3" s="26" t="s">
        <v>262</v>
      </c>
    </row>
    <row r="4" spans="2:3" x14ac:dyDescent="0.25">
      <c r="C4" s="26" t="s">
        <v>304</v>
      </c>
    </row>
    <row r="6" spans="2:3" x14ac:dyDescent="0.25">
      <c r="B6" s="26" t="s">
        <v>261</v>
      </c>
    </row>
    <row r="7" spans="2:3" x14ac:dyDescent="0.25">
      <c r="C7" s="26" t="s">
        <v>303</v>
      </c>
    </row>
    <row r="9" spans="2:3" x14ac:dyDescent="0.25">
      <c r="B9" s="26" t="s">
        <v>263</v>
      </c>
    </row>
    <row r="10" spans="2:3" x14ac:dyDescent="0.25">
      <c r="C10" s="26" t="s">
        <v>305</v>
      </c>
    </row>
    <row r="12" spans="2:3" x14ac:dyDescent="0.25">
      <c r="B12" s="26" t="s">
        <v>264</v>
      </c>
    </row>
    <row r="13" spans="2:3" x14ac:dyDescent="0.25">
      <c r="C13" s="26" t="s">
        <v>321</v>
      </c>
    </row>
    <row r="14" spans="2:3" x14ac:dyDescent="0.25">
      <c r="C14" s="26" t="s">
        <v>322</v>
      </c>
    </row>
    <row r="16" spans="2:3" x14ac:dyDescent="0.25">
      <c r="B16" s="26" t="s">
        <v>308</v>
      </c>
    </row>
    <row r="17" spans="2:6" x14ac:dyDescent="0.25">
      <c r="C17" s="26" t="s">
        <v>309</v>
      </c>
      <c r="F17" s="26" t="s">
        <v>316</v>
      </c>
    </row>
    <row r="18" spans="2:6" x14ac:dyDescent="0.25">
      <c r="C18" s="26" t="s">
        <v>310</v>
      </c>
    </row>
    <row r="19" spans="2:6" x14ac:dyDescent="0.25">
      <c r="C19" s="26" t="s">
        <v>311</v>
      </c>
    </row>
    <row r="21" spans="2:6" x14ac:dyDescent="0.25">
      <c r="B21" s="26" t="s">
        <v>312</v>
      </c>
    </row>
    <row r="22" spans="2:6" x14ac:dyDescent="0.25">
      <c r="C22" s="26" t="s">
        <v>313</v>
      </c>
    </row>
    <row r="24" spans="2:6" x14ac:dyDescent="0.25">
      <c r="B24" s="26" t="s">
        <v>314</v>
      </c>
    </row>
    <row r="25" spans="2:6" x14ac:dyDescent="0.25">
      <c r="C25" s="26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40" t="s">
        <v>10</v>
      </c>
      <c r="E1" s="340"/>
      <c r="F1" s="340"/>
      <c r="G1" s="340"/>
      <c r="H1" s="340"/>
    </row>
    <row r="2" spans="2:12" x14ac:dyDescent="0.25">
      <c r="D2" s="341"/>
      <c r="E2" s="341"/>
      <c r="F2" s="341"/>
      <c r="G2" s="341"/>
      <c r="H2" s="341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40" t="s">
        <v>48</v>
      </c>
      <c r="E1" s="340"/>
      <c r="F1" s="340"/>
      <c r="G1" s="340"/>
      <c r="H1" s="340"/>
    </row>
    <row r="2" spans="2:12" x14ac:dyDescent="0.25">
      <c r="D2" s="341"/>
      <c r="E2" s="341"/>
      <c r="F2" s="341"/>
      <c r="G2" s="341"/>
      <c r="H2" s="341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340" t="s">
        <v>39</v>
      </c>
      <c r="E1" s="340"/>
      <c r="F1" s="340"/>
      <c r="G1" s="340"/>
      <c r="H1" s="340"/>
    </row>
    <row r="2" spans="2:13" x14ac:dyDescent="0.25">
      <c r="D2" s="341"/>
      <c r="E2" s="341"/>
      <c r="F2" s="341"/>
      <c r="G2" s="341"/>
      <c r="H2" s="341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40" t="s">
        <v>38</v>
      </c>
      <c r="E1" s="340"/>
      <c r="F1" s="340"/>
      <c r="G1" s="340"/>
      <c r="H1" s="340"/>
    </row>
    <row r="2" spans="2:12" x14ac:dyDescent="0.25">
      <c r="D2" s="341"/>
      <c r="E2" s="341"/>
      <c r="F2" s="341"/>
      <c r="G2" s="341"/>
      <c r="H2" s="341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340" t="s">
        <v>41</v>
      </c>
      <c r="E1" s="340"/>
      <c r="F1" s="340"/>
      <c r="G1" s="340"/>
      <c r="H1" s="340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341"/>
      <c r="E2" s="341"/>
      <c r="F2" s="341"/>
      <c r="G2" s="341"/>
      <c r="H2" s="341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340" t="s">
        <v>40</v>
      </c>
      <c r="E1" s="340"/>
      <c r="F1" s="340"/>
      <c r="G1" s="340"/>
      <c r="H1" s="340"/>
    </row>
    <row r="2" spans="2:12" x14ac:dyDescent="0.25">
      <c r="D2" s="341"/>
      <c r="E2" s="341"/>
      <c r="F2" s="341"/>
      <c r="G2" s="341"/>
      <c r="H2" s="341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关键问题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2019-04-07T16:56:04Z</dcterms:modified>
</cp:coreProperties>
</file>