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temp\FIT5057\Week 3\"/>
    </mc:Choice>
  </mc:AlternateContent>
  <bookViews>
    <workbookView xWindow="0" yWindow="0" windowWidth="22500" windowHeight="11010"/>
  </bookViews>
  <sheets>
    <sheet name="IRR" sheetId="1" r:id="rId1"/>
    <sheet name="NPV" sheetId="2" r:id="rId2"/>
    <sheet name="RO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D8" i="2"/>
  <c r="E8" i="2" s="1"/>
  <c r="D9" i="2"/>
  <c r="E9" i="2" s="1"/>
  <c r="D10" i="2"/>
  <c r="E10" i="2" s="1"/>
  <c r="D6" i="2"/>
  <c r="E6" i="2" s="1"/>
  <c r="E11" i="2" l="1"/>
  <c r="B12" i="2"/>
  <c r="B13" i="3"/>
  <c r="D7" i="1" l="1"/>
  <c r="E7" i="1" s="1"/>
  <c r="D8" i="1"/>
  <c r="E8" i="1" s="1"/>
  <c r="D9" i="1"/>
  <c r="E9" i="1" s="1"/>
  <c r="D10" i="1"/>
  <c r="E10" i="1" s="1"/>
  <c r="D6" i="1"/>
  <c r="E6" i="1" s="1"/>
  <c r="E11" i="1" l="1"/>
</calcChain>
</file>

<file path=xl/sharedStrings.xml><?xml version="1.0" encoding="utf-8"?>
<sst xmlns="http://schemas.openxmlformats.org/spreadsheetml/2006/main" count="22" uniqueCount="13">
  <si>
    <t xml:space="preserve">Template to assist with determining the IRR for a project </t>
  </si>
  <si>
    <t>Period</t>
  </si>
  <si>
    <t>Benefit</t>
  </si>
  <si>
    <t>Cost</t>
  </si>
  <si>
    <t>Net Cash Flow</t>
  </si>
  <si>
    <t>Discounted cash flow</t>
  </si>
  <si>
    <t>Discount Rate:</t>
  </si>
  <si>
    <t>IRR</t>
  </si>
  <si>
    <t>NPV</t>
  </si>
  <si>
    <t xml:space="preserve">Template to assist with determining the ROI for a project </t>
  </si>
  <si>
    <t>ROI</t>
  </si>
  <si>
    <t xml:space="preserve">Template to assist with determining the NPV for a project </t>
  </si>
  <si>
    <t>Discounted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</si>
</sst>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.000_-;\-&quot;$&quot;* #,##0.0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2" fillId="0" borderId="0" xfId="0" applyFont="1"/>
    <xf numFmtId="0" fontId="0" fillId="0" borderId="0" xfId="0"/>
    <xf numFmtId="164" fontId="0" fillId="0" borderId="0" xfId="0" applyNumberFormat="1"/>
    <xf numFmtId="43" fontId="0" fillId="0" borderId="0" xfId="0" applyNumberFormat="1"/>
    <xf numFmtId="9" fontId="0" fillId="0" borderId="0" xfId="2" applyFont="1"/>
    <xf numFmtId="44" fontId="0" fillId="0" borderId="0" xfId="1" applyNumberFormat="1" applyFont="1"/>
    <xf numFmtId="0" fontId="0" fillId="0" borderId="0" xfId="0"/>
  </cellXfs>
  <cellStyles count="5">
    <cellStyle name="Comma 2" xfId="3"/>
    <cellStyle name="Currency" xfId="1" builtinId="4"/>
    <cellStyle name="Currency 2" xfId="4"/>
    <cellStyle name="Normal" xfId="0" builtinId="0"/>
    <cellStyle name="Percent" xfId="2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265339</xdr:colOff>
      <xdr:row>11</xdr:row>
      <xdr:rowOff>68388</xdr:rowOff>
    </xdr:from>
    <xdr:to>
      <xdr:col>10</xdr:col>
      <xdr:colOff>187459</xdr:colOff>
      <xdr:row>20</xdr:row>
      <xdr:rowOff>54117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4946" y="2265942"/>
          <a:ext cx="1759084" cy="1700229"/>
        </a:xfrm>
        <a:prstGeom prst="rect">
          <a:avLst/>
        </a:prstGeom>
      </xdr:spPr>
    </xdr:pic>
    <xdr:clientData/>
  </xdr:twoCellAnchor>
  <xdr:twoCellAnchor>
    <xdr:from>
      <xdr:col>1</xdr:col>
      <xdr:colOff>163287</xdr:colOff>
      <xdr:row>14</xdr:row>
      <xdr:rowOff>54428</xdr:rowOff>
    </xdr:from>
    <xdr:to>
      <xdr:col>3</xdr:col>
      <xdr:colOff>217714</xdr:colOff>
      <xdr:row>17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75608" y="2823482"/>
          <a:ext cx="1823356" cy="659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latin typeface="Arial Rounded MT Bold" panose="020F0704030504030204" pitchFamily="34" charset="0"/>
            </a:rPr>
            <a:t>Step 1: </a:t>
          </a:r>
        </a:p>
        <a:p>
          <a:r>
            <a:rPr lang="en-AU" sz="1100">
              <a:latin typeface="Arial Rounded MT Bold" panose="020F0704030504030204" pitchFamily="34" charset="0"/>
            </a:rPr>
            <a:t>Fill in your figures for Benefits and costs here</a:t>
          </a:r>
        </a:p>
      </xdr:txBody>
    </xdr:sp>
    <xdr:clientData/>
  </xdr:twoCellAnchor>
  <xdr:twoCellAnchor>
    <xdr:from>
      <xdr:col>1</xdr:col>
      <xdr:colOff>625929</xdr:colOff>
      <xdr:row>10</xdr:row>
      <xdr:rowOff>74839</xdr:rowOff>
    </xdr:from>
    <xdr:to>
      <xdr:col>2</xdr:col>
      <xdr:colOff>265339</xdr:colOff>
      <xdr:row>13</xdr:row>
      <xdr:rowOff>149678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38250" y="2081893"/>
          <a:ext cx="523875" cy="646339"/>
        </a:xfrm>
        <a:prstGeom prst="upArrow">
          <a:avLst>
            <a:gd name="adj1" fmla="val 50000"/>
            <a:gd name="adj2" fmla="val 5259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292554</xdr:colOff>
      <xdr:row>9</xdr:row>
      <xdr:rowOff>102052</xdr:rowOff>
    </xdr:from>
    <xdr:to>
      <xdr:col>6</xdr:col>
      <xdr:colOff>551089</xdr:colOff>
      <xdr:row>11</xdr:row>
      <xdr:rowOff>81642</xdr:rowOff>
    </xdr:to>
    <xdr:sp macro="" textlink="">
      <xdr:nvSpPr>
        <xdr:cNvPr id="4" name="Left Arrow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77518" y="1918606"/>
          <a:ext cx="870857" cy="36059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2</xdr:colOff>
      <xdr:row>8</xdr:row>
      <xdr:rowOff>27214</xdr:rowOff>
    </xdr:from>
    <xdr:to>
      <xdr:col>11</xdr:col>
      <xdr:colOff>122464</xdr:colOff>
      <xdr:row>13</xdr:row>
      <xdr:rowOff>27214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109609" y="1653268"/>
          <a:ext cx="2571748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latin typeface="Arial Rounded MT Bold" panose="020F0704030504030204" pitchFamily="34" charset="0"/>
            </a:rPr>
            <a:t>Step 2: </a:t>
          </a:r>
        </a:p>
        <a:p>
          <a:r>
            <a:rPr lang="en-AU" sz="1100">
              <a:latin typeface="Arial Rounded MT Bold" panose="020F0704030504030204" pitchFamily="34" charset="0"/>
            </a:rPr>
            <a:t>Select the IRR cell and use the "Goal Seek"  function </a:t>
          </a:r>
          <a:r>
            <a:rPr lang="en-AU" sz="1100" cap="small" baseline="0">
              <a:latin typeface="Arial Rounded MT Bold" panose="020F0704030504030204" pitchFamily="34" charset="0"/>
            </a:rPr>
            <a:t>(alt-t, g)</a:t>
          </a:r>
          <a:r>
            <a:rPr lang="en-AU" sz="1100">
              <a:latin typeface="Arial Rounded MT Bold" panose="020F0704030504030204" pitchFamily="34" charset="0"/>
            </a:rPr>
            <a:t> to find what discount rate results in a zero IRR.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5:E11" totalsRowCount="1">
  <autoFilter ref="A5:E10"/>
  <tableColumns count="5">
    <tableColumn id="1" name="Period"/>
    <tableColumn id="2" name="Benefit" dataCellStyle="Currency"/>
    <tableColumn id="3" name="Cost" dataCellStyle="Currency"/>
    <tableColumn id="4" name="Net Cash Flow" totalsRowLabel="IRR" dataCellStyle="Currency">
      <calculatedColumnFormula>+B6-C6</calculatedColumnFormula>
    </tableColumn>
    <tableColumn id="5" name="Discounted cash flow" totalsRowFunction="sum" dataCellStyle="Currency">
      <calculatedColumnFormula>+D6/(1+$C$3)^A6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:E11" totalsRowCount="1">
  <autoFilter ref="A5:E10"/>
  <tableColumns count="5">
    <tableColumn id="1" name="Period"/>
    <tableColumn id="2" name="Benefit" totalsRowDxfId="4" dataCellStyle="Currency"/>
    <tableColumn id="3" name="Cost" totalsRowDxfId="3" dataCellStyle="Currency"/>
    <tableColumn id="4" name="Net Cash Flow" totalsRowDxfId="2" dataCellStyle="Currency">
      <calculatedColumnFormula>+Table2[[#This Row],[Benefit]]-Table2[[#This Row],[Cost]]</calculatedColumnFormula>
    </tableColumn>
    <tableColumn id="5" name="Discounted Cash Flow" totalsRowFunction="sum" dataDxfId="1" totalsRowDxfId="0" dataCellStyle="Currency">
      <calculatedColumnFormula>+Table2[[#This Row],[Net Cash Flow]]/(1+C$3)^Table2[[#This Row],[Period]]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5:C11" totalsRowShown="0">
  <autoFilter ref="A5:C11"/>
  <tableColumns count="3">
    <tableColumn id="1" name="Period"/>
    <tableColumn id="2" name="Benefit" dataCellStyle="Currency"/>
    <tableColumn id="3" name="Cost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tabSelected="1" zoomScale="140" zoomScaleNormal="140" workbookViewId="0">
      <selection activeCell="E11" sqref="E11"/>
    </sheetView>
  </sheetViews>
  <sheetFormatPr defaultRowHeight="15" x14ac:dyDescent="0.25"/>
  <cols>
    <col min="2" max="3" width="13.28515625" bestFit="1" customWidth="1"/>
    <col min="4" max="4" width="15.7109375" customWidth="1"/>
    <col min="5" max="5" width="21.85546875" customWidth="1"/>
  </cols>
  <sheetData>
    <row r="1" spans="1:5" ht="23.25" x14ac:dyDescent="0.35">
      <c r="A1" s="2" t="s">
        <v>0</v>
      </c>
    </row>
    <row r="3" spans="1:5" x14ac:dyDescent="0.25">
      <c r="A3" s="8" t="s">
        <v>6</v>
      </c>
      <c r="B3" s="8"/>
      <c r="C3" s="6">
        <v>0.01</v>
      </c>
    </row>
    <row r="5" spans="1:5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>
        <v>0</v>
      </c>
      <c r="B6" s="1">
        <v>0</v>
      </c>
      <c r="C6" s="1">
        <v>150000</v>
      </c>
      <c r="D6" s="1">
        <f>+B6-C6</f>
        <v>-150000</v>
      </c>
      <c r="E6" s="1">
        <f>+D6/(1+$C$3)^A6</f>
        <v>-150000</v>
      </c>
    </row>
    <row r="7" spans="1:5" x14ac:dyDescent="0.25">
      <c r="A7">
        <v>1</v>
      </c>
      <c r="B7" s="1">
        <v>60000</v>
      </c>
      <c r="C7" s="1">
        <v>70000</v>
      </c>
      <c r="D7" s="1">
        <f t="shared" ref="D7:D10" si="0">+B7-C7</f>
        <v>-10000</v>
      </c>
      <c r="E7" s="1">
        <f t="shared" ref="E7:E10" si="1">+D7/(1+$C$3)^A7</f>
        <v>-9900.9900990099013</v>
      </c>
    </row>
    <row r="8" spans="1:5" x14ac:dyDescent="0.25">
      <c r="A8">
        <v>2</v>
      </c>
      <c r="B8" s="1">
        <v>90000</v>
      </c>
      <c r="C8" s="1">
        <v>70000</v>
      </c>
      <c r="D8" s="1">
        <f t="shared" si="0"/>
        <v>20000</v>
      </c>
      <c r="E8" s="1">
        <f t="shared" si="1"/>
        <v>19605.920988138419</v>
      </c>
    </row>
    <row r="9" spans="1:5" x14ac:dyDescent="0.25">
      <c r="A9">
        <v>3</v>
      </c>
      <c r="B9" s="1">
        <v>160000</v>
      </c>
      <c r="C9" s="1">
        <v>65000</v>
      </c>
      <c r="D9" s="1">
        <f t="shared" si="0"/>
        <v>95000</v>
      </c>
      <c r="E9" s="1">
        <f t="shared" si="1"/>
        <v>92206.064053126232</v>
      </c>
    </row>
    <row r="10" spans="1:5" x14ac:dyDescent="0.25">
      <c r="A10">
        <v>4</v>
      </c>
      <c r="B10" s="1">
        <v>250000</v>
      </c>
      <c r="C10" s="1">
        <v>0</v>
      </c>
      <c r="D10" s="1">
        <f t="shared" si="0"/>
        <v>250000</v>
      </c>
      <c r="E10" s="1">
        <f t="shared" si="1"/>
        <v>240245.08612070407</v>
      </c>
    </row>
    <row r="11" spans="1:5" x14ac:dyDescent="0.25">
      <c r="D11" t="s">
        <v>7</v>
      </c>
      <c r="E11" s="1">
        <f>SUBTOTAL(109,Table1[Discounted cash flow])</f>
        <v>192156.08106295881</v>
      </c>
    </row>
  </sheetData>
  <mergeCells count="1">
    <mergeCell ref="A3:B3"/>
  </mergeCells>
  <pageMargins left="0.7" right="0.7" top="0.75" bottom="0.75" header="0.3" footer="0.3"/>
  <pageSetup paperSize="9" scale="96" orientation="landscape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40" zoomScaleNormal="140" workbookViewId="0">
      <selection activeCell="B12" sqref="B12"/>
    </sheetView>
  </sheetViews>
  <sheetFormatPr defaultRowHeight="15" x14ac:dyDescent="0.25"/>
  <cols>
    <col min="1" max="1" width="9" customWidth="1"/>
    <col min="2" max="2" width="15.42578125" bestFit="1" customWidth="1"/>
    <col min="3" max="3" width="15" bestFit="1" customWidth="1"/>
    <col min="4" max="4" width="15.7109375" customWidth="1"/>
    <col min="5" max="5" width="23.7109375" customWidth="1"/>
  </cols>
  <sheetData>
    <row r="1" spans="1:5" s="3" customFormat="1" ht="23.25" x14ac:dyDescent="0.35">
      <c r="A1" s="2" t="s">
        <v>11</v>
      </c>
    </row>
    <row r="2" spans="1:5" s="3" customFormat="1" x14ac:dyDescent="0.25"/>
    <row r="3" spans="1:5" s="3" customFormat="1" x14ac:dyDescent="0.25">
      <c r="A3" s="8" t="s">
        <v>6</v>
      </c>
      <c r="B3" s="8"/>
      <c r="C3" s="6">
        <v>0.05</v>
      </c>
    </row>
    <row r="4" spans="1:5" s="3" customFormat="1" x14ac:dyDescent="0.25"/>
    <row r="5" spans="1:5" x14ac:dyDescent="0.25">
      <c r="A5" t="s">
        <v>1</v>
      </c>
      <c r="B5" t="s">
        <v>2</v>
      </c>
      <c r="C5" t="s">
        <v>3</v>
      </c>
      <c r="D5" t="s">
        <v>4</v>
      </c>
      <c r="E5" t="s">
        <v>12</v>
      </c>
    </row>
    <row r="6" spans="1:5" x14ac:dyDescent="0.25">
      <c r="A6">
        <v>0</v>
      </c>
      <c r="B6" s="1">
        <v>0</v>
      </c>
      <c r="C6" s="1">
        <v>50000</v>
      </c>
      <c r="D6" s="1">
        <f>+Table2[[#This Row],[Benefit]]-Table2[[#This Row],[Cost]]</f>
        <v>-50000</v>
      </c>
      <c r="E6" s="1">
        <f>+Table2[[#This Row],[Net Cash Flow]]/(1+C$3)^Table2[[#This Row],[Period]]</f>
        <v>-50000</v>
      </c>
    </row>
    <row r="7" spans="1:5" x14ac:dyDescent="0.25">
      <c r="A7">
        <v>1</v>
      </c>
      <c r="B7" s="1">
        <v>10000</v>
      </c>
      <c r="C7" s="1">
        <v>100000</v>
      </c>
      <c r="D7" s="1">
        <f>+Table2[[#This Row],[Benefit]]-Table2[[#This Row],[Cost]]</f>
        <v>-90000</v>
      </c>
      <c r="E7" s="1">
        <f>+Table2[[#This Row],[Net Cash Flow]]/(1+C$3)^Table2[[#This Row],[Period]]</f>
        <v>-85714.28571428571</v>
      </c>
    </row>
    <row r="8" spans="1:5" x14ac:dyDescent="0.25">
      <c r="A8">
        <v>2</v>
      </c>
      <c r="B8" s="1">
        <v>20000</v>
      </c>
      <c r="C8" s="1">
        <v>50000</v>
      </c>
      <c r="D8" s="1">
        <f>+Table2[[#This Row],[Benefit]]-Table2[[#This Row],[Cost]]</f>
        <v>-30000</v>
      </c>
      <c r="E8" s="1">
        <f>+Table2[[#This Row],[Net Cash Flow]]/(1+C$3)^Table2[[#This Row],[Period]]</f>
        <v>-27210.884353741494</v>
      </c>
    </row>
    <row r="9" spans="1:5" x14ac:dyDescent="0.25">
      <c r="A9">
        <v>3</v>
      </c>
      <c r="B9" s="1">
        <v>90000</v>
      </c>
      <c r="C9" s="1">
        <v>50000</v>
      </c>
      <c r="D9" s="1">
        <f>+Table2[[#This Row],[Benefit]]-Table2[[#This Row],[Cost]]</f>
        <v>40000</v>
      </c>
      <c r="E9" s="1">
        <f>+Table2[[#This Row],[Net Cash Flow]]/(1+C$3)^Table2[[#This Row],[Period]]</f>
        <v>34553.503941259041</v>
      </c>
    </row>
    <row r="10" spans="1:5" x14ac:dyDescent="0.25">
      <c r="A10">
        <v>4</v>
      </c>
      <c r="B10" s="1">
        <v>150000</v>
      </c>
      <c r="C10" s="1">
        <v>20000</v>
      </c>
      <c r="D10" s="1">
        <f>+Table2[[#This Row],[Benefit]]-Table2[[#This Row],[Cost]]</f>
        <v>130000</v>
      </c>
      <c r="E10" s="1">
        <f>+Table2[[#This Row],[Net Cash Flow]]/(1+C$3)^Table2[[#This Row],[Period]]</f>
        <v>106951.32172294466</v>
      </c>
    </row>
    <row r="11" spans="1:5" x14ac:dyDescent="0.25">
      <c r="B11" s="1"/>
      <c r="C11" s="1"/>
      <c r="D11" s="1"/>
      <c r="E11" s="7">
        <f>SUBTOTAL(109,Table2[Discounted Cash Flow])</f>
        <v>-21420.344403823517</v>
      </c>
    </row>
    <row r="12" spans="1:5" x14ac:dyDescent="0.25">
      <c r="A12" s="3" t="s">
        <v>8</v>
      </c>
      <c r="B12" s="4">
        <f>NPV(C3,D7:D10)+D6</f>
        <v>-21420.344403823521</v>
      </c>
      <c r="C12" s="3"/>
      <c r="D12" s="3"/>
    </row>
  </sheetData>
  <mergeCells count="1">
    <mergeCell ref="A3:B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40" zoomScaleNormal="140" workbookViewId="0">
      <selection activeCell="B13" sqref="B13"/>
    </sheetView>
  </sheetViews>
  <sheetFormatPr defaultRowHeight="15" x14ac:dyDescent="0.25"/>
  <cols>
    <col min="1" max="1" width="8.7109375" customWidth="1"/>
    <col min="2" max="2" width="15.42578125" bestFit="1" customWidth="1"/>
    <col min="3" max="3" width="15" bestFit="1" customWidth="1"/>
  </cols>
  <sheetData>
    <row r="1" spans="1:3" s="3" customFormat="1" ht="23.25" x14ac:dyDescent="0.35">
      <c r="A1" s="2" t="s">
        <v>9</v>
      </c>
    </row>
    <row r="2" spans="1:3" s="3" customFormat="1" x14ac:dyDescent="0.25"/>
    <row r="3" spans="1:3" s="3" customFormat="1" x14ac:dyDescent="0.25">
      <c r="A3" s="8" t="s">
        <v>6</v>
      </c>
      <c r="B3" s="8"/>
      <c r="C3" s="6">
        <v>0.05</v>
      </c>
    </row>
    <row r="4" spans="1:3" s="3" customFormat="1" x14ac:dyDescent="0.25"/>
    <row r="5" spans="1:3" x14ac:dyDescent="0.25">
      <c r="A5" t="s">
        <v>1</v>
      </c>
      <c r="B5" t="s">
        <v>2</v>
      </c>
      <c r="C5" t="s">
        <v>3</v>
      </c>
    </row>
    <row r="6" spans="1:3" x14ac:dyDescent="0.25">
      <c r="A6">
        <v>0</v>
      </c>
      <c r="B6" s="1">
        <v>0</v>
      </c>
      <c r="C6" s="1">
        <v>45555</v>
      </c>
    </row>
    <row r="7" spans="1:3" x14ac:dyDescent="0.25">
      <c r="A7">
        <v>1</v>
      </c>
      <c r="B7" s="1">
        <v>34555</v>
      </c>
      <c r="C7" s="1">
        <v>1440000</v>
      </c>
    </row>
    <row r="8" spans="1:3" x14ac:dyDescent="0.25">
      <c r="A8">
        <v>2</v>
      </c>
      <c r="B8" s="1">
        <v>45000</v>
      </c>
      <c r="C8" s="1">
        <v>1870000</v>
      </c>
    </row>
    <row r="9" spans="1:3" x14ac:dyDescent="0.25">
      <c r="A9">
        <v>3</v>
      </c>
      <c r="B9" s="1">
        <v>550000</v>
      </c>
      <c r="C9" s="1">
        <v>60000</v>
      </c>
    </row>
    <row r="10" spans="1:3" x14ac:dyDescent="0.25">
      <c r="A10">
        <v>4</v>
      </c>
      <c r="B10" s="1">
        <v>975000</v>
      </c>
      <c r="C10" s="1">
        <v>50000</v>
      </c>
    </row>
    <row r="11" spans="1:3" x14ac:dyDescent="0.25">
      <c r="A11">
        <v>5</v>
      </c>
      <c r="B11" s="1">
        <v>1950000</v>
      </c>
      <c r="C11" s="1">
        <v>50000</v>
      </c>
    </row>
    <row r="12" spans="1:3" x14ac:dyDescent="0.25">
      <c r="A12" s="3"/>
      <c r="B12" s="3"/>
      <c r="C12" s="3"/>
    </row>
    <row r="13" spans="1:3" x14ac:dyDescent="0.25">
      <c r="A13" s="3" t="s">
        <v>10</v>
      </c>
      <c r="B13" s="6">
        <f>((B6+NPV(C3,B7:B11)) - (C6+NPV(C3,C7:C11)))/(C6+NPV(C3,C7:C11))</f>
        <v>-0.11290982681905573</v>
      </c>
      <c r="C13" s="3"/>
    </row>
    <row r="15" spans="1:3" x14ac:dyDescent="0.25">
      <c r="B15" s="5"/>
    </row>
    <row r="16" spans="1:3" x14ac:dyDescent="0.25">
      <c r="B16" s="5"/>
    </row>
  </sheetData>
  <mergeCells count="1">
    <mergeCell ref="A3:B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IRR</vt:lpstr>
      <vt:lpstr>NPV</vt:lpstr>
      <vt:lpstr>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O'Hare</dc:creator>
  <cp:lastModifiedBy>Andrew O Hare</cp:lastModifiedBy>
  <cp:lastPrinted>2015-03-08T21:00:44Z</cp:lastPrinted>
  <dcterms:created xsi:type="dcterms:W3CDTF">2015-03-04T12:02:46Z</dcterms:created>
  <dcterms:modified xsi:type="dcterms:W3CDTF">2017-03-21T09:28:39Z</dcterms:modified>
</cp:coreProperties>
</file>