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576"/>
  </bookViews>
  <sheets>
    <sheet name="平均访存开销，平均响应时间和总访存次数，总响应时间" sheetId="5" r:id="rId1"/>
    <sheet name="单次操作访存开销与单次操作响应时间" sheetId="3" r:id="rId2"/>
    <sheet name="错误" sheetId="1" state="hidden" r:id="rId3"/>
    <sheet name="副本" sheetId="4" state="hidden" r:id="rId4"/>
    <sheet name="草稿" sheetId="2" state="hidden" r:id="rId5"/>
  </sheets>
  <calcPr calcId="144525"/>
</workbook>
</file>

<file path=xl/sharedStrings.xml><?xml version="1.0" encoding="utf-8"?>
<sst xmlns="http://schemas.openxmlformats.org/spreadsheetml/2006/main" count="202" uniqueCount="51">
  <si>
    <t>MBW</t>
  </si>
  <si>
    <t>有效访存次数</t>
  </si>
  <si>
    <t>总响应时间(μs)</t>
  </si>
  <si>
    <t>总访存次数</t>
  </si>
  <si>
    <t>平均访存开销（次）</t>
  </si>
  <si>
    <t>平均响应时间(μs)</t>
  </si>
  <si>
    <t>4k</t>
  </si>
  <si>
    <t>100k</t>
  </si>
  <si>
    <t>1m</t>
  </si>
  <si>
    <t>10m</t>
  </si>
  <si>
    <t>100m</t>
  </si>
  <si>
    <t>4k-hash</t>
  </si>
  <si>
    <t>16k</t>
  </si>
  <si>
    <t>16k-hash</t>
  </si>
  <si>
    <t>STREAM</t>
  </si>
  <si>
    <t>总响应时间(us)</t>
  </si>
  <si>
    <t>10M操作(STREAM)</t>
  </si>
  <si>
    <t>页表模式</t>
  </si>
  <si>
    <t>操作类型</t>
  </si>
  <si>
    <t>访存次数</t>
  </si>
  <si>
    <t>测试时间(μs)</t>
  </si>
  <si>
    <t>单次操作访存开销</t>
  </si>
  <si>
    <t>单次操作响应时间(μs)</t>
  </si>
  <si>
    <t>add</t>
  </si>
  <si>
    <t>copy</t>
  </si>
  <si>
    <t>scale</t>
  </si>
  <si>
    <t>triad</t>
  </si>
  <si>
    <t>10M操作(MBW)</t>
  </si>
  <si>
    <t>测试时间(ms)</t>
  </si>
  <si>
    <t>memcpy</t>
  </si>
  <si>
    <t>dumb</t>
  </si>
  <si>
    <t>mcblock</t>
  </si>
  <si>
    <t>重新画一下100M</t>
  </si>
  <si>
    <t>总响应时间(ms)</t>
  </si>
  <si>
    <t>MEMCPY</t>
  </si>
  <si>
    <t>DUMB</t>
  </si>
  <si>
    <t>MCBLOCK</t>
  </si>
  <si>
    <t>get_physical_address中</t>
  </si>
  <si>
    <t>address_space_ldq的次数</t>
  </si>
  <si>
    <t>Copy</t>
  </si>
  <si>
    <t>Scale</t>
  </si>
  <si>
    <t>Add</t>
  </si>
  <si>
    <t>Triad</t>
  </si>
  <si>
    <t>重新画一下</t>
  </si>
  <si>
    <t>第五六个指标</t>
  </si>
  <si>
    <t>instruction</t>
  </si>
  <si>
    <t>store</t>
  </si>
  <si>
    <t>load</t>
  </si>
  <si>
    <t>总</t>
  </si>
  <si>
    <t>time</t>
  </si>
  <si>
    <t>次数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</si>
</sst>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2"/>
      <color rgb="FFF8F8F2"/>
      <name val="Consolas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I16" sqref="I16"/>
    </sheetView>
  </sheetViews>
  <sheetFormatPr defaultColWidth="8.88888888888889" defaultRowHeight="17.4"/>
  <cols>
    <col min="1" max="1" width="12.6666666666667" style="17" customWidth="1"/>
    <col min="2" max="2" width="7" style="17" customWidth="1"/>
    <col min="3" max="3" width="17.8888888888889" style="17" customWidth="1"/>
    <col min="4" max="4" width="22.4444444444444" style="17" customWidth="1"/>
    <col min="5" max="5" width="29.4444444444444" style="17" customWidth="1"/>
    <col min="6" max="6" width="26.5555555555556" style="17" customWidth="1"/>
    <col min="7" max="7" width="25.2222222222222" style="17" customWidth="1"/>
    <col min="8" max="8" width="8.88888888888889" style="17"/>
    <col min="9" max="10" width="17.1111111111111" style="17"/>
    <col min="11" max="12" width="8.88888888888889" style="17"/>
    <col min="13" max="13" width="18.5555555555556" style="17"/>
    <col min="14" max="16384" width="8.88888888888889" style="17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3:7">
      <c r="C2" s="17" t="s">
        <v>1</v>
      </c>
      <c r="D2" s="20" t="s">
        <v>2</v>
      </c>
      <c r="E2" s="20" t="s">
        <v>3</v>
      </c>
      <c r="F2" s="20" t="s">
        <v>4</v>
      </c>
      <c r="G2" s="20" t="s">
        <v>5</v>
      </c>
    </row>
    <row r="3" spans="1:12">
      <c r="A3" s="17" t="s">
        <v>6</v>
      </c>
      <c r="B3" s="14" t="s">
        <v>7</v>
      </c>
      <c r="C3" s="14">
        <v>4408112</v>
      </c>
      <c r="D3" s="14">
        <v>4837654.210025</v>
      </c>
      <c r="E3" s="14">
        <v>11318656</v>
      </c>
      <c r="F3" s="24">
        <v>1.56768793533377</v>
      </c>
      <c r="G3" s="14">
        <v>1.09744357902544</v>
      </c>
      <c r="I3" s="25"/>
      <c r="J3" s="25"/>
      <c r="K3" s="25"/>
      <c r="L3" s="25"/>
    </row>
    <row r="4" spans="2:12">
      <c r="B4" s="14" t="s">
        <v>8</v>
      </c>
      <c r="C4" s="14">
        <v>4688314</v>
      </c>
      <c r="D4" s="14">
        <v>5239697.972031</v>
      </c>
      <c r="E4" s="14">
        <v>12837122</v>
      </c>
      <c r="F4" s="24">
        <v>1.73811054464355</v>
      </c>
      <c r="G4" s="14">
        <v>1.11760815765134</v>
      </c>
      <c r="I4" s="25"/>
      <c r="J4" s="25"/>
      <c r="K4" s="25"/>
      <c r="L4" s="25"/>
    </row>
    <row r="5" spans="2:12">
      <c r="B5" s="14" t="s">
        <v>9</v>
      </c>
      <c r="C5" s="14">
        <v>9743825</v>
      </c>
      <c r="D5" s="14">
        <v>11868815.497986</v>
      </c>
      <c r="E5" s="14">
        <v>35371268</v>
      </c>
      <c r="F5" s="24">
        <v>2.63012143588375</v>
      </c>
      <c r="G5" s="14">
        <v>1.21808586443065</v>
      </c>
      <c r="I5" s="25"/>
      <c r="J5" s="25"/>
      <c r="K5" s="25"/>
      <c r="L5" s="25"/>
    </row>
    <row r="6" spans="2:12">
      <c r="B6" s="14" t="s">
        <v>10</v>
      </c>
      <c r="C6" s="14">
        <v>70887534</v>
      </c>
      <c r="D6" s="14">
        <v>90815282.706504</v>
      </c>
      <c r="E6" s="14">
        <v>293901430</v>
      </c>
      <c r="F6" s="24">
        <v>3.14602417965336</v>
      </c>
      <c r="G6" s="14">
        <v>1.28111781553163</v>
      </c>
      <c r="I6" s="25"/>
      <c r="J6" s="25"/>
      <c r="K6" s="25"/>
      <c r="L6" s="25"/>
    </row>
    <row r="7" spans="2:12">
      <c r="B7" s="14"/>
      <c r="C7" s="14"/>
      <c r="D7" s="14"/>
      <c r="E7" s="14"/>
      <c r="F7" s="24"/>
      <c r="G7" s="14"/>
      <c r="I7" s="25"/>
      <c r="J7" s="25"/>
      <c r="K7" s="25"/>
      <c r="L7" s="25"/>
    </row>
    <row r="8" spans="1:12">
      <c r="A8" s="17" t="s">
        <v>11</v>
      </c>
      <c r="B8" s="14" t="s">
        <v>7</v>
      </c>
      <c r="C8" s="14">
        <v>4226621</v>
      </c>
      <c r="D8" s="14">
        <v>4511621.246958</v>
      </c>
      <c r="E8" s="14">
        <v>9017335</v>
      </c>
      <c r="F8" s="24">
        <v>1.13346193093727</v>
      </c>
      <c r="G8" s="14">
        <v>1.0674298090503</v>
      </c>
      <c r="I8" s="25"/>
      <c r="J8" s="25"/>
      <c r="K8" s="25"/>
      <c r="L8" s="25"/>
    </row>
    <row r="9" spans="2:12">
      <c r="B9" s="14" t="s">
        <v>8</v>
      </c>
      <c r="C9" s="14">
        <v>4355555</v>
      </c>
      <c r="D9" s="14">
        <v>4681481.321959</v>
      </c>
      <c r="E9" s="14">
        <v>9493699</v>
      </c>
      <c r="F9" s="24">
        <v>1.17967606883623</v>
      </c>
      <c r="G9" s="14">
        <v>1.0748300324434</v>
      </c>
      <c r="I9" s="25"/>
      <c r="J9" s="25"/>
      <c r="K9" s="25"/>
      <c r="L9" s="25"/>
    </row>
    <row r="10" spans="2:12">
      <c r="B10" s="14" t="s">
        <v>9</v>
      </c>
      <c r="C10" s="14">
        <v>7019076</v>
      </c>
      <c r="D10" s="14">
        <v>7882833.018945</v>
      </c>
      <c r="E10" s="14">
        <v>17502802</v>
      </c>
      <c r="F10" s="24">
        <v>1.49360485625173</v>
      </c>
      <c r="G10" s="14">
        <v>1.12305850783565</v>
      </c>
      <c r="I10" s="25"/>
      <c r="J10" s="25"/>
      <c r="K10" s="25"/>
      <c r="L10" s="25"/>
    </row>
    <row r="11" spans="2:12">
      <c r="B11" s="14" t="s">
        <v>10</v>
      </c>
      <c r="C11" s="14">
        <v>40240914</v>
      </c>
      <c r="D11" s="14">
        <v>47861047.586644</v>
      </c>
      <c r="E11" s="14">
        <v>114218223</v>
      </c>
      <c r="F11" s="24">
        <v>1.83836055513053</v>
      </c>
      <c r="G11" s="14">
        <v>1.18936283571104</v>
      </c>
      <c r="I11" s="25"/>
      <c r="J11" s="25"/>
      <c r="K11" s="25"/>
      <c r="L11" s="25"/>
    </row>
    <row r="12" spans="2:12">
      <c r="B12" s="14"/>
      <c r="C12" s="14"/>
      <c r="D12" s="14"/>
      <c r="E12" s="14"/>
      <c r="F12" s="24"/>
      <c r="G12" s="14"/>
      <c r="I12" s="25"/>
      <c r="J12" s="25"/>
      <c r="K12" s="25"/>
      <c r="L12" s="25"/>
    </row>
    <row r="13" spans="1:12">
      <c r="A13" s="17" t="s">
        <v>12</v>
      </c>
      <c r="B13" s="14" t="s">
        <v>7</v>
      </c>
      <c r="C13" s="14">
        <v>3925518</v>
      </c>
      <c r="D13" s="14">
        <v>4038312.270994</v>
      </c>
      <c r="E13" s="14">
        <v>8776131</v>
      </c>
      <c r="F13" s="24">
        <v>1.23566189226492</v>
      </c>
      <c r="G13" s="14">
        <v>1.02873360178045</v>
      </c>
      <c r="I13" s="25"/>
      <c r="J13" s="25"/>
      <c r="K13" s="25"/>
      <c r="L13" s="25"/>
    </row>
    <row r="14" spans="2:12">
      <c r="B14" s="14" t="s">
        <v>8</v>
      </c>
      <c r="C14" s="14">
        <v>4093196</v>
      </c>
      <c r="D14" s="14">
        <v>4224054.329984</v>
      </c>
      <c r="E14" s="14">
        <v>9383615</v>
      </c>
      <c r="F14" s="24">
        <v>1.29249100214111</v>
      </c>
      <c r="G14" s="14">
        <v>1.03196971998995</v>
      </c>
      <c r="I14" s="25"/>
      <c r="J14" s="25"/>
      <c r="K14" s="25"/>
      <c r="L14" s="25"/>
    </row>
    <row r="15" spans="2:12">
      <c r="B15" s="14" t="s">
        <v>9</v>
      </c>
      <c r="C15" s="14">
        <v>5793433</v>
      </c>
      <c r="D15" s="14">
        <v>6169714.449013</v>
      </c>
      <c r="E15" s="14">
        <v>15119652</v>
      </c>
      <c r="F15" s="24">
        <v>1.60979146561288</v>
      </c>
      <c r="G15" s="14">
        <v>1.06494965058075</v>
      </c>
      <c r="I15" s="25"/>
      <c r="J15" s="25"/>
      <c r="K15" s="25"/>
      <c r="L15" s="25"/>
    </row>
    <row r="16" spans="2:12">
      <c r="B16" s="14" t="s">
        <v>10</v>
      </c>
      <c r="C16" s="14">
        <v>22636758</v>
      </c>
      <c r="D16" s="14">
        <v>25356243.515685</v>
      </c>
      <c r="E16" s="14">
        <v>71451731</v>
      </c>
      <c r="F16" s="24">
        <v>2.15644718205672</v>
      </c>
      <c r="G16" s="14">
        <v>1.12013582137888</v>
      </c>
      <c r="I16" s="25"/>
      <c r="J16" s="25"/>
      <c r="K16" s="25"/>
      <c r="L16" s="25"/>
    </row>
    <row r="17" spans="2:12">
      <c r="B17" s="14"/>
      <c r="C17" s="14"/>
      <c r="D17" s="14"/>
      <c r="E17" s="14"/>
      <c r="F17" s="24"/>
      <c r="G17" s="14"/>
      <c r="I17" s="25"/>
      <c r="J17" s="25"/>
      <c r="K17" s="25"/>
      <c r="L17" s="25"/>
    </row>
    <row r="18" spans="1:12">
      <c r="A18" s="17" t="s">
        <v>13</v>
      </c>
      <c r="B18" s="14" t="s">
        <v>7</v>
      </c>
      <c r="C18" s="14">
        <v>4041873</v>
      </c>
      <c r="D18" s="14">
        <v>4020566.391932</v>
      </c>
      <c r="E18" s="14">
        <v>7717016</v>
      </c>
      <c r="F18" s="24">
        <v>0.90926731245638</v>
      </c>
      <c r="G18" s="14">
        <v>0.994728531037962</v>
      </c>
      <c r="I18" s="25"/>
      <c r="J18" s="25"/>
      <c r="K18" s="25"/>
      <c r="L18" s="25"/>
    </row>
    <row r="19" spans="2:12">
      <c r="B19" s="14" t="s">
        <v>8</v>
      </c>
      <c r="C19" s="14">
        <v>4135768</v>
      </c>
      <c r="D19" s="14">
        <v>4130199.984925</v>
      </c>
      <c r="E19" s="14">
        <v>7954566</v>
      </c>
      <c r="F19" s="24">
        <v>0.92335885378484</v>
      </c>
      <c r="G19" s="14">
        <v>0.998653692597119</v>
      </c>
      <c r="I19" s="25"/>
      <c r="J19" s="25"/>
      <c r="K19" s="25"/>
      <c r="L19" s="25"/>
    </row>
    <row r="20" spans="2:7">
      <c r="B20" s="14" t="s">
        <v>9</v>
      </c>
      <c r="C20" s="14">
        <v>5725382</v>
      </c>
      <c r="D20" s="14">
        <v>5770341.398888</v>
      </c>
      <c r="E20" s="14">
        <v>11304476</v>
      </c>
      <c r="F20" s="24">
        <v>0.97444921579032</v>
      </c>
      <c r="G20" s="14">
        <v>1.00785264614448</v>
      </c>
    </row>
    <row r="21" spans="2:7">
      <c r="B21" s="14" t="s">
        <v>10</v>
      </c>
      <c r="C21" s="14">
        <v>23803699</v>
      </c>
      <c r="D21" s="14">
        <v>24361362.366174</v>
      </c>
      <c r="E21" s="14">
        <v>49272177</v>
      </c>
      <c r="F21" s="14">
        <v>1.06993782773005</v>
      </c>
      <c r="G21" s="14">
        <v>1.02342759275245</v>
      </c>
    </row>
    <row r="23" spans="1:7">
      <c r="A23" s="18"/>
      <c r="B23" s="18"/>
      <c r="C23" s="18"/>
      <c r="D23" s="18"/>
      <c r="E23" s="18"/>
      <c r="F23" s="18"/>
      <c r="G23" s="18"/>
    </row>
    <row r="24" spans="1:7">
      <c r="A24" s="19" t="s">
        <v>14</v>
      </c>
      <c r="B24" s="19"/>
      <c r="C24" s="19"/>
      <c r="D24" s="19"/>
      <c r="E24" s="19"/>
      <c r="F24" s="19"/>
      <c r="G24" s="19"/>
    </row>
    <row r="25" spans="3:7">
      <c r="C25" s="17" t="s">
        <v>1</v>
      </c>
      <c r="D25" s="17" t="s">
        <v>15</v>
      </c>
      <c r="E25" s="17" t="s">
        <v>3</v>
      </c>
      <c r="F25" s="18" t="s">
        <v>4</v>
      </c>
      <c r="G25" s="17" t="s">
        <v>5</v>
      </c>
    </row>
    <row r="26" spans="1:7">
      <c r="A26" s="17" t="s">
        <v>6</v>
      </c>
      <c r="B26" s="17" t="s">
        <v>9</v>
      </c>
      <c r="C26" s="17">
        <v>67116438</v>
      </c>
      <c r="D26" s="17">
        <v>91610578.355661</v>
      </c>
      <c r="E26" s="17">
        <v>317912151</v>
      </c>
      <c r="F26" s="18">
        <v>3.73672561407386</v>
      </c>
      <c r="G26" s="14">
        <v>1.36494994498458</v>
      </c>
    </row>
    <row r="27" spans="1:7">
      <c r="A27" s="17" t="s">
        <v>11</v>
      </c>
      <c r="B27" s="17" t="s">
        <v>9</v>
      </c>
      <c r="C27" s="17">
        <v>47058119</v>
      </c>
      <c r="D27" s="17">
        <v>59021821.190302</v>
      </c>
      <c r="E27" s="17">
        <v>142987639</v>
      </c>
      <c r="F27" s="18">
        <v>2.03853281938447</v>
      </c>
      <c r="G27" s="14">
        <v>1.2542324777219</v>
      </c>
    </row>
    <row r="28" spans="1:7">
      <c r="A28" s="17" t="s">
        <v>12</v>
      </c>
      <c r="B28" s="17" t="s">
        <v>9</v>
      </c>
      <c r="C28" s="18">
        <v>20487985</v>
      </c>
      <c r="D28" s="18">
        <v>25660421.87311</v>
      </c>
      <c r="E28" s="17">
        <v>82202929</v>
      </c>
      <c r="F28" s="18">
        <v>3.01225054586871</v>
      </c>
      <c r="G28" s="14">
        <v>1.25246196114991</v>
      </c>
    </row>
    <row r="29" spans="1:7">
      <c r="A29" s="17" t="s">
        <v>13</v>
      </c>
      <c r="B29" s="17" t="s">
        <v>9</v>
      </c>
      <c r="C29" s="17">
        <v>15437238</v>
      </c>
      <c r="D29" s="17">
        <v>17501469.625202</v>
      </c>
      <c r="E29" s="17">
        <v>40318382</v>
      </c>
      <c r="F29" s="17">
        <v>1.61176137855749</v>
      </c>
      <c r="G29" s="14">
        <v>1.13371767833093</v>
      </c>
    </row>
  </sheetData>
  <mergeCells count="7">
    <mergeCell ref="A1:G1"/>
    <mergeCell ref="A23:G23"/>
    <mergeCell ref="A24:G24"/>
    <mergeCell ref="A3:A6"/>
    <mergeCell ref="A8:A11"/>
    <mergeCell ref="A13:A16"/>
    <mergeCell ref="A18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opLeftCell="A23" workbookViewId="0">
      <selection activeCell="J18" sqref="J18"/>
    </sheetView>
  </sheetViews>
  <sheetFormatPr defaultColWidth="8.88888888888889" defaultRowHeight="14.4"/>
  <cols>
    <col min="1" max="1" width="12.6666666666667" customWidth="1"/>
    <col min="2" max="3" width="12.1111111111111" customWidth="1"/>
    <col min="4" max="4" width="27.6666666666667" customWidth="1"/>
    <col min="5" max="5" width="18.1111111111111" customWidth="1"/>
    <col min="7" max="7" width="23.6666666666667" customWidth="1"/>
    <col min="8" max="8" width="31" customWidth="1"/>
    <col min="9" max="10" width="9.66666666666667"/>
  </cols>
  <sheetData>
    <row r="1" ht="17.4" spans="1:14">
      <c r="A1" s="17" t="s">
        <v>16</v>
      </c>
      <c r="B1" s="17"/>
      <c r="C1" s="17"/>
      <c r="D1" s="17"/>
      <c r="E1" s="17"/>
      <c r="F1" s="17"/>
      <c r="G1" s="17"/>
      <c r="H1" s="17"/>
      <c r="I1" s="22"/>
      <c r="J1" s="22"/>
      <c r="K1" s="22"/>
      <c r="L1" s="23"/>
      <c r="M1" s="23"/>
      <c r="N1" s="23"/>
    </row>
    <row r="2" ht="17.4" spans="1:14">
      <c r="A2" s="17" t="s">
        <v>17</v>
      </c>
      <c r="B2" s="17" t="s">
        <v>18</v>
      </c>
      <c r="C2" s="17" t="s">
        <v>19</v>
      </c>
      <c r="D2" s="17" t="s">
        <v>20</v>
      </c>
      <c r="E2" s="17"/>
      <c r="F2" s="17"/>
      <c r="G2" s="18" t="s">
        <v>21</v>
      </c>
      <c r="H2" s="18" t="s">
        <v>22</v>
      </c>
      <c r="I2" s="17"/>
      <c r="J2" s="17"/>
      <c r="K2" s="17"/>
      <c r="L2" s="23"/>
      <c r="M2" s="23"/>
      <c r="N2" s="23"/>
    </row>
    <row r="3" ht="17.4" spans="1:14">
      <c r="A3" s="17" t="s">
        <v>6</v>
      </c>
      <c r="B3" s="17" t="s">
        <v>23</v>
      </c>
      <c r="C3" s="17">
        <v>120940186</v>
      </c>
      <c r="D3" s="17">
        <v>36112971.00785</v>
      </c>
      <c r="E3" s="17"/>
      <c r="F3" s="17"/>
      <c r="G3" s="17">
        <f>C3/10000000</f>
        <v>12.0940186</v>
      </c>
      <c r="H3" s="17">
        <f>D3/10000000</f>
        <v>3.611297100785</v>
      </c>
      <c r="I3" s="17"/>
      <c r="J3" s="22"/>
      <c r="K3" s="22"/>
      <c r="L3" s="22"/>
      <c r="M3" s="23"/>
      <c r="N3" s="23"/>
    </row>
    <row r="4" ht="17.4" spans="1:14">
      <c r="A4" s="17"/>
      <c r="B4" s="17" t="s">
        <v>24</v>
      </c>
      <c r="C4" s="17">
        <v>95797572</v>
      </c>
      <c r="D4" s="17">
        <v>29226747.713069</v>
      </c>
      <c r="E4" s="17"/>
      <c r="F4" s="17"/>
      <c r="G4" s="17">
        <f t="shared" ref="G4:G21" si="0">C4/10000000</f>
        <v>9.5797572</v>
      </c>
      <c r="H4" s="17">
        <f t="shared" ref="H4:H21" si="1">D4/10000000</f>
        <v>2.9226747713069</v>
      </c>
      <c r="I4" s="17"/>
      <c r="J4" s="22"/>
      <c r="K4" s="22"/>
      <c r="L4" s="22"/>
      <c r="M4" s="23"/>
      <c r="N4" s="23"/>
    </row>
    <row r="5" ht="17.4" spans="1:14">
      <c r="A5" s="17"/>
      <c r="B5" s="17" t="s">
        <v>25</v>
      </c>
      <c r="C5" s="17">
        <v>99363182</v>
      </c>
      <c r="D5" s="17">
        <v>30201392.71366</v>
      </c>
      <c r="E5" s="17"/>
      <c r="F5" s="17"/>
      <c r="G5" s="17">
        <f t="shared" si="0"/>
        <v>9.9363182</v>
      </c>
      <c r="H5" s="17">
        <f t="shared" si="1"/>
        <v>3.020139271366</v>
      </c>
      <c r="I5" s="17"/>
      <c r="J5" s="22"/>
      <c r="K5" s="22"/>
      <c r="L5" s="22"/>
      <c r="M5" s="23"/>
      <c r="N5" s="23"/>
    </row>
    <row r="6" ht="17.4" spans="1:14">
      <c r="A6" s="17"/>
      <c r="B6" s="17" t="s">
        <v>26</v>
      </c>
      <c r="C6" s="17">
        <v>97382322</v>
      </c>
      <c r="D6" s="17">
        <v>29850018.983425</v>
      </c>
      <c r="E6" s="17"/>
      <c r="F6" s="17"/>
      <c r="G6" s="17">
        <f t="shared" si="0"/>
        <v>9.7382322</v>
      </c>
      <c r="H6" s="17">
        <f t="shared" si="1"/>
        <v>2.9850018983425</v>
      </c>
      <c r="I6" s="17"/>
      <c r="J6" s="22"/>
      <c r="K6" s="22"/>
      <c r="L6" s="22"/>
      <c r="M6" s="23"/>
      <c r="N6" s="23"/>
    </row>
    <row r="7" ht="17.4" spans="1:14">
      <c r="A7" s="17"/>
      <c r="B7" s="17"/>
      <c r="C7" s="17"/>
      <c r="D7" s="17"/>
      <c r="E7" s="17"/>
      <c r="F7" s="17"/>
      <c r="G7" s="17"/>
      <c r="H7" s="17"/>
      <c r="I7" s="17"/>
      <c r="J7" s="22"/>
      <c r="K7" s="22"/>
      <c r="L7" s="22"/>
      <c r="M7" s="23"/>
      <c r="N7" s="23"/>
    </row>
    <row r="8" ht="17.4" spans="1:14">
      <c r="A8" s="17" t="s">
        <v>11</v>
      </c>
      <c r="B8" s="17" t="s">
        <v>23</v>
      </c>
      <c r="C8" s="17">
        <v>47951129</v>
      </c>
      <c r="D8" s="17">
        <v>26711962.155682</v>
      </c>
      <c r="E8" s="17"/>
      <c r="F8" s="17"/>
      <c r="G8" s="17">
        <f t="shared" si="0"/>
        <v>4.7951129</v>
      </c>
      <c r="H8" s="17">
        <f t="shared" si="1"/>
        <v>2.6711962155682</v>
      </c>
      <c r="I8" s="17"/>
      <c r="J8" s="22"/>
      <c r="K8" s="22"/>
      <c r="L8" s="22"/>
      <c r="M8" s="23"/>
      <c r="N8" s="23"/>
    </row>
    <row r="9" ht="17.4" spans="1:14">
      <c r="A9" s="17"/>
      <c r="B9" s="17" t="s">
        <v>24</v>
      </c>
      <c r="C9" s="17">
        <v>38680924</v>
      </c>
      <c r="D9" s="17">
        <v>22200146.018716</v>
      </c>
      <c r="E9" s="17"/>
      <c r="F9" s="17"/>
      <c r="G9" s="17">
        <f t="shared" si="0"/>
        <v>3.8680924</v>
      </c>
      <c r="H9" s="17">
        <f t="shared" si="1"/>
        <v>2.2200146018716</v>
      </c>
      <c r="I9" s="17"/>
      <c r="J9" s="22"/>
      <c r="K9" s="22"/>
      <c r="L9" s="22"/>
      <c r="M9" s="23"/>
      <c r="N9" s="23"/>
    </row>
    <row r="10" ht="17.4" spans="1:14">
      <c r="A10" s="17"/>
      <c r="B10" s="17" t="s">
        <v>25</v>
      </c>
      <c r="C10" s="17">
        <v>38864792</v>
      </c>
      <c r="D10" s="17">
        <v>22440012.65379</v>
      </c>
      <c r="E10" s="17"/>
      <c r="F10" s="17"/>
      <c r="G10" s="17">
        <f t="shared" si="0"/>
        <v>3.8864792</v>
      </c>
      <c r="H10" s="17">
        <f t="shared" si="1"/>
        <v>2.244001265379</v>
      </c>
      <c r="I10" s="17"/>
      <c r="J10" s="22"/>
      <c r="K10" s="22"/>
      <c r="L10" s="22"/>
      <c r="M10" s="23"/>
      <c r="N10" s="23"/>
    </row>
    <row r="11" ht="17.4" spans="1:14">
      <c r="A11" s="17"/>
      <c r="B11" s="17" t="s">
        <v>26</v>
      </c>
      <c r="C11" s="17">
        <v>37810758</v>
      </c>
      <c r="D11" s="17">
        <v>21609415.41256</v>
      </c>
      <c r="E11" s="17"/>
      <c r="F11" s="17"/>
      <c r="G11" s="17">
        <f t="shared" si="0"/>
        <v>3.7810758</v>
      </c>
      <c r="H11" s="17">
        <f t="shared" si="1"/>
        <v>2.160941541256</v>
      </c>
      <c r="I11" s="17"/>
      <c r="J11" s="22"/>
      <c r="K11" s="22"/>
      <c r="L11" s="22"/>
      <c r="M11" s="23"/>
      <c r="N11" s="23"/>
    </row>
    <row r="12" ht="17.4" spans="1:14">
      <c r="A12" s="17"/>
      <c r="B12" s="17"/>
      <c r="C12" s="17"/>
      <c r="D12" s="17"/>
      <c r="E12" s="17"/>
      <c r="F12" s="17"/>
      <c r="G12" s="17"/>
      <c r="H12" s="17"/>
      <c r="I12" s="17"/>
      <c r="J12" s="22"/>
      <c r="K12" s="22"/>
      <c r="L12" s="22"/>
      <c r="M12" s="23"/>
      <c r="N12" s="23"/>
    </row>
    <row r="13" ht="17.4" spans="1:14">
      <c r="A13" s="17" t="s">
        <v>12</v>
      </c>
      <c r="B13" s="17" t="s">
        <v>23</v>
      </c>
      <c r="C13" s="17">
        <v>37133575</v>
      </c>
      <c r="D13" s="17">
        <v>14868673.872015</v>
      </c>
      <c r="E13" s="17"/>
      <c r="F13" s="17"/>
      <c r="G13" s="17">
        <f t="shared" si="0"/>
        <v>3.7133575</v>
      </c>
      <c r="H13" s="17">
        <f t="shared" si="1"/>
        <v>1.4868673872015</v>
      </c>
      <c r="I13" s="17"/>
      <c r="J13" s="22"/>
      <c r="K13" s="22"/>
      <c r="L13" s="22"/>
      <c r="M13" s="23"/>
      <c r="N13" s="23"/>
    </row>
    <row r="14" ht="17.4" spans="1:14">
      <c r="A14" s="17"/>
      <c r="B14" s="17" t="s">
        <v>24</v>
      </c>
      <c r="C14" s="17">
        <v>25175575</v>
      </c>
      <c r="D14" s="17">
        <v>10434170.172119</v>
      </c>
      <c r="E14" s="17"/>
      <c r="F14" s="17"/>
      <c r="G14" s="17">
        <f t="shared" si="0"/>
        <v>2.5175575</v>
      </c>
      <c r="H14" s="17">
        <f t="shared" si="1"/>
        <v>1.0434170172119</v>
      </c>
      <c r="I14" s="17"/>
      <c r="J14" s="22"/>
      <c r="K14" s="22"/>
      <c r="L14" s="22"/>
      <c r="M14" s="23"/>
      <c r="N14" s="23"/>
    </row>
    <row r="15" ht="17.4" spans="1:12">
      <c r="A15" s="17"/>
      <c r="B15" s="17" t="s">
        <v>25</v>
      </c>
      <c r="C15" s="17">
        <v>24990297</v>
      </c>
      <c r="D15" s="17">
        <v>9923761.997111</v>
      </c>
      <c r="E15" s="17"/>
      <c r="F15" s="17"/>
      <c r="G15" s="17">
        <f t="shared" si="0"/>
        <v>2.4990297</v>
      </c>
      <c r="H15" s="17">
        <f t="shared" si="1"/>
        <v>0.9923761997111</v>
      </c>
      <c r="I15" s="3"/>
      <c r="J15" s="22"/>
      <c r="K15" s="22"/>
      <c r="L15" s="22"/>
    </row>
    <row r="16" ht="17.4" spans="1:12">
      <c r="A16" s="17"/>
      <c r="B16" s="17" t="s">
        <v>26</v>
      </c>
      <c r="C16" s="17">
        <v>25191268</v>
      </c>
      <c r="D16" s="17">
        <v>9997082.789096</v>
      </c>
      <c r="E16" s="17"/>
      <c r="F16" s="17"/>
      <c r="G16" s="17">
        <f t="shared" si="0"/>
        <v>2.5191268</v>
      </c>
      <c r="H16" s="17">
        <f t="shared" si="1"/>
        <v>0.9997082789096</v>
      </c>
      <c r="I16" s="3"/>
      <c r="J16" s="22"/>
      <c r="K16" s="22"/>
      <c r="L16" s="22"/>
    </row>
    <row r="17" ht="17.4" spans="1:12">
      <c r="A17" s="17"/>
      <c r="B17" s="17"/>
      <c r="C17" s="17"/>
      <c r="D17" s="17"/>
      <c r="E17" s="17"/>
      <c r="F17" s="17"/>
      <c r="G17" s="17"/>
      <c r="H17" s="17"/>
      <c r="I17" s="3"/>
      <c r="J17" s="22"/>
      <c r="K17" s="22"/>
      <c r="L17" s="22"/>
    </row>
    <row r="18" ht="17.4" spans="1:12">
      <c r="A18" s="17" t="s">
        <v>13</v>
      </c>
      <c r="B18" s="17" t="s">
        <v>23</v>
      </c>
      <c r="C18" s="17">
        <v>16212242</v>
      </c>
      <c r="D18" s="17">
        <v>11817082.138501</v>
      </c>
      <c r="E18" s="17"/>
      <c r="F18" s="17"/>
      <c r="G18" s="17">
        <f t="shared" si="0"/>
        <v>1.6212242</v>
      </c>
      <c r="H18" s="17">
        <f t="shared" si="1"/>
        <v>1.1817082138501</v>
      </c>
      <c r="I18" s="3"/>
      <c r="J18" s="22"/>
      <c r="K18" s="22"/>
      <c r="L18" s="22"/>
    </row>
    <row r="19" ht="17.4" spans="1:11">
      <c r="A19" s="17"/>
      <c r="B19" s="17" t="s">
        <v>24</v>
      </c>
      <c r="C19" s="17">
        <v>11342212</v>
      </c>
      <c r="D19" s="17">
        <v>8455268.431781</v>
      </c>
      <c r="E19" s="17"/>
      <c r="F19" s="17"/>
      <c r="G19" s="17">
        <f t="shared" si="0"/>
        <v>1.1342212</v>
      </c>
      <c r="H19" s="17">
        <f t="shared" si="1"/>
        <v>0.8455268431781</v>
      </c>
      <c r="I19" s="3"/>
      <c r="J19" s="3"/>
      <c r="K19" s="3"/>
    </row>
    <row r="20" ht="17.4" spans="1:11">
      <c r="A20" s="17"/>
      <c r="B20" s="17" t="s">
        <v>25</v>
      </c>
      <c r="C20" s="17">
        <v>11413902</v>
      </c>
      <c r="D20" s="17">
        <v>8531153.149775</v>
      </c>
      <c r="E20" s="17"/>
      <c r="F20" s="17"/>
      <c r="G20" s="17">
        <f t="shared" si="0"/>
        <v>1.1413902</v>
      </c>
      <c r="H20" s="17">
        <f t="shared" si="1"/>
        <v>0.8531153149775</v>
      </c>
      <c r="I20" s="3"/>
      <c r="J20" s="3"/>
      <c r="K20" s="3"/>
    </row>
    <row r="21" ht="17.4" spans="1:11">
      <c r="A21" s="17"/>
      <c r="B21" s="17" t="s">
        <v>26</v>
      </c>
      <c r="C21" s="17">
        <v>11507731</v>
      </c>
      <c r="D21" s="17">
        <v>8593976.147763</v>
      </c>
      <c r="E21" s="17"/>
      <c r="F21" s="17"/>
      <c r="G21" s="17">
        <f t="shared" si="0"/>
        <v>1.1507731</v>
      </c>
      <c r="H21" s="17">
        <f t="shared" si="1"/>
        <v>0.8593976147763</v>
      </c>
      <c r="I21" s="3"/>
      <c r="J21" s="3"/>
      <c r="K21" s="3"/>
    </row>
    <row r="23" ht="17.4" spans="1:8">
      <c r="A23" s="19" t="s">
        <v>27</v>
      </c>
      <c r="B23" s="19"/>
      <c r="C23" s="19"/>
      <c r="D23" s="19"/>
      <c r="E23" s="19"/>
      <c r="F23" s="19"/>
      <c r="G23" s="19"/>
      <c r="H23" s="19"/>
    </row>
    <row r="24" ht="17.4" spans="1:12">
      <c r="A24" s="17" t="s">
        <v>17</v>
      </c>
      <c r="B24" s="17" t="s">
        <v>18</v>
      </c>
      <c r="C24" s="17" t="s">
        <v>19</v>
      </c>
      <c r="D24" s="17" t="s">
        <v>28</v>
      </c>
      <c r="E24" s="17"/>
      <c r="F24" s="17"/>
      <c r="G24" s="20" t="s">
        <v>21</v>
      </c>
      <c r="H24" s="20" t="s">
        <v>22</v>
      </c>
      <c r="J24" s="17"/>
      <c r="K24" s="17"/>
      <c r="L24" s="17"/>
    </row>
    <row r="25" ht="17.4" spans="1:12">
      <c r="A25" s="17" t="s">
        <v>6</v>
      </c>
      <c r="B25" s="17" t="s">
        <v>29</v>
      </c>
      <c r="C25" s="17">
        <v>92644153</v>
      </c>
      <c r="D25" s="17">
        <v>254.352</v>
      </c>
      <c r="E25" s="17"/>
      <c r="F25" s="17"/>
      <c r="G25" s="17">
        <f>C25/10000000</f>
        <v>9.2644153</v>
      </c>
      <c r="H25" s="17">
        <f>D25/10000</f>
        <v>0.0254352</v>
      </c>
      <c r="J25" s="17"/>
      <c r="K25" s="17"/>
      <c r="L25" s="17"/>
    </row>
    <row r="26" ht="17.4" spans="1:12">
      <c r="A26" s="17"/>
      <c r="B26" s="17" t="s">
        <v>30</v>
      </c>
      <c r="C26" s="17">
        <v>93421576</v>
      </c>
      <c r="D26" s="17">
        <v>527.47</v>
      </c>
      <c r="E26" s="17"/>
      <c r="F26" s="17"/>
      <c r="G26" s="17">
        <f t="shared" ref="G26:G39" si="2">C26/10000000</f>
        <v>9.3421576</v>
      </c>
      <c r="H26" s="17">
        <f t="shared" ref="H26:H39" si="3">D26/10000</f>
        <v>0.052747</v>
      </c>
      <c r="J26" s="17"/>
      <c r="K26" s="17"/>
      <c r="L26" s="17"/>
    </row>
    <row r="27" ht="17.4" spans="1:12">
      <c r="A27" s="17"/>
      <c r="B27" s="17" t="s">
        <v>31</v>
      </c>
      <c r="C27" s="17">
        <v>92452514</v>
      </c>
      <c r="D27" s="17">
        <v>255.229</v>
      </c>
      <c r="E27" s="17"/>
      <c r="F27" s="17"/>
      <c r="G27" s="17">
        <f t="shared" si="2"/>
        <v>9.2452514</v>
      </c>
      <c r="H27" s="17">
        <f t="shared" si="3"/>
        <v>0.0255229</v>
      </c>
      <c r="J27" s="17"/>
      <c r="K27" s="17"/>
      <c r="L27" s="17"/>
    </row>
    <row r="28" ht="17.4" spans="1:12">
      <c r="A28" s="17"/>
      <c r="B28" s="17"/>
      <c r="C28" s="17"/>
      <c r="D28" s="17"/>
      <c r="E28" s="17"/>
      <c r="F28" s="17"/>
      <c r="G28" s="17"/>
      <c r="H28" s="17"/>
      <c r="J28" s="17"/>
      <c r="K28" s="17"/>
      <c r="L28" s="17"/>
    </row>
    <row r="29" ht="17.4" spans="1:12">
      <c r="A29" s="17" t="s">
        <v>11</v>
      </c>
      <c r="B29" s="17" t="s">
        <v>29</v>
      </c>
      <c r="C29" s="17">
        <v>29538297</v>
      </c>
      <c r="D29" s="17">
        <v>213.418</v>
      </c>
      <c r="E29" s="17"/>
      <c r="F29" s="17"/>
      <c r="G29" s="17">
        <f t="shared" si="2"/>
        <v>2.9538297</v>
      </c>
      <c r="H29" s="17">
        <f t="shared" si="3"/>
        <v>0.0213418</v>
      </c>
      <c r="J29" s="17"/>
      <c r="K29" s="17"/>
      <c r="L29" s="17"/>
    </row>
    <row r="30" ht="17.4" spans="1:12">
      <c r="A30" s="17"/>
      <c r="B30" s="17" t="s">
        <v>30</v>
      </c>
      <c r="C30" s="17">
        <v>40940225</v>
      </c>
      <c r="D30" s="17">
        <v>452.35</v>
      </c>
      <c r="E30" s="17"/>
      <c r="F30" s="17"/>
      <c r="G30" s="17">
        <f t="shared" si="2"/>
        <v>4.0940225</v>
      </c>
      <c r="H30" s="17">
        <f t="shared" si="3"/>
        <v>0.045235</v>
      </c>
      <c r="J30" s="17"/>
      <c r="K30" s="17"/>
      <c r="L30" s="17"/>
    </row>
    <row r="31" ht="17.4" spans="1:12">
      <c r="A31" s="17"/>
      <c r="B31" s="17" t="s">
        <v>31</v>
      </c>
      <c r="C31" s="17">
        <v>41041212</v>
      </c>
      <c r="D31" s="17">
        <v>184.261</v>
      </c>
      <c r="E31" s="17"/>
      <c r="F31" s="17"/>
      <c r="G31" s="17">
        <f t="shared" si="2"/>
        <v>4.1041212</v>
      </c>
      <c r="H31" s="17">
        <f t="shared" si="3"/>
        <v>0.0184261</v>
      </c>
      <c r="J31" s="17"/>
      <c r="K31" s="17"/>
      <c r="L31" s="17"/>
    </row>
    <row r="32" ht="17.4" spans="1:12">
      <c r="A32" s="17"/>
      <c r="B32" s="17"/>
      <c r="C32" s="17"/>
      <c r="D32" s="17"/>
      <c r="E32" s="17"/>
      <c r="F32" s="17"/>
      <c r="G32" s="17"/>
      <c r="H32" s="17"/>
      <c r="J32" s="17"/>
      <c r="K32" s="17"/>
      <c r="L32" s="17"/>
    </row>
    <row r="33" ht="17.4" spans="1:12">
      <c r="A33" s="21" t="s">
        <v>12</v>
      </c>
      <c r="B33" s="17" t="s">
        <v>29</v>
      </c>
      <c r="C33" s="17">
        <v>21799092</v>
      </c>
      <c r="D33" s="17">
        <v>137.63</v>
      </c>
      <c r="E33" s="17"/>
      <c r="F33" s="17"/>
      <c r="G33" s="17">
        <f t="shared" si="2"/>
        <v>2.1799092</v>
      </c>
      <c r="H33" s="17">
        <f t="shared" si="3"/>
        <v>0.013763</v>
      </c>
      <c r="J33" s="17"/>
      <c r="K33" s="17"/>
      <c r="L33" s="17"/>
    </row>
    <row r="34" ht="17.4" spans="1:12">
      <c r="A34" s="21"/>
      <c r="B34" s="17" t="s">
        <v>30</v>
      </c>
      <c r="C34" s="17">
        <v>28437738</v>
      </c>
      <c r="D34" s="17">
        <v>428.392</v>
      </c>
      <c r="E34" s="4"/>
      <c r="F34" s="17"/>
      <c r="G34" s="17">
        <f t="shared" si="2"/>
        <v>2.8437738</v>
      </c>
      <c r="H34" s="17">
        <f t="shared" si="3"/>
        <v>0.0428392</v>
      </c>
      <c r="J34" s="17"/>
      <c r="K34" s="17"/>
      <c r="L34" s="17"/>
    </row>
    <row r="35" ht="17.4" spans="1:12">
      <c r="A35" s="21"/>
      <c r="B35" s="17" t="s">
        <v>31</v>
      </c>
      <c r="C35" s="17">
        <v>27256443</v>
      </c>
      <c r="D35" s="17">
        <v>137.563</v>
      </c>
      <c r="E35" s="17"/>
      <c r="F35" s="17"/>
      <c r="G35" s="17">
        <f t="shared" si="2"/>
        <v>2.7256443</v>
      </c>
      <c r="H35" s="17">
        <f t="shared" si="3"/>
        <v>0.0137563</v>
      </c>
      <c r="J35" s="17"/>
      <c r="K35" s="17"/>
      <c r="L35" s="17"/>
    </row>
    <row r="36" ht="17.4" spans="1:12">
      <c r="A36" s="17"/>
      <c r="B36" s="17"/>
      <c r="C36" s="17"/>
      <c r="D36" s="17"/>
      <c r="E36" s="17"/>
      <c r="F36" s="17"/>
      <c r="G36" s="17"/>
      <c r="H36" s="17"/>
      <c r="J36" s="17"/>
      <c r="K36" s="17"/>
      <c r="L36" s="17"/>
    </row>
    <row r="37" ht="17.4" spans="1:12">
      <c r="A37" s="17" t="s">
        <v>13</v>
      </c>
      <c r="B37" s="17" t="s">
        <v>29</v>
      </c>
      <c r="C37" s="17">
        <v>9305275</v>
      </c>
      <c r="D37" s="17">
        <v>116.512</v>
      </c>
      <c r="E37" s="17"/>
      <c r="F37" s="17"/>
      <c r="G37" s="17">
        <f t="shared" si="2"/>
        <v>0.9305275</v>
      </c>
      <c r="H37" s="17">
        <f t="shared" si="3"/>
        <v>0.0116512</v>
      </c>
      <c r="J37" s="17"/>
      <c r="K37" s="17"/>
      <c r="L37" s="17"/>
    </row>
    <row r="38" ht="17.4" spans="1:12">
      <c r="A38" s="17"/>
      <c r="B38" s="17" t="s">
        <v>30</v>
      </c>
      <c r="C38" s="17">
        <v>15106548</v>
      </c>
      <c r="D38" s="17">
        <v>385.241</v>
      </c>
      <c r="E38" s="4"/>
      <c r="F38" s="17"/>
      <c r="G38" s="17">
        <f t="shared" si="2"/>
        <v>1.5106548</v>
      </c>
      <c r="H38" s="17">
        <f t="shared" si="3"/>
        <v>0.0385241</v>
      </c>
      <c r="J38" s="17"/>
      <c r="K38" s="17"/>
      <c r="L38" s="17"/>
    </row>
    <row r="39" ht="17.4" spans="1:12">
      <c r="A39" s="17"/>
      <c r="B39" s="17" t="s">
        <v>31</v>
      </c>
      <c r="C39" s="17">
        <v>14992761</v>
      </c>
      <c r="D39" s="17">
        <v>117.951</v>
      </c>
      <c r="E39" s="17"/>
      <c r="F39" s="17"/>
      <c r="G39" s="17">
        <f t="shared" si="2"/>
        <v>1.4992761</v>
      </c>
      <c r="H39" s="17">
        <f t="shared" si="3"/>
        <v>0.0117951</v>
      </c>
      <c r="J39" s="17"/>
      <c r="K39" s="17"/>
      <c r="L39" s="17"/>
    </row>
    <row r="40" ht="17.4" spans="3:4">
      <c r="C40" s="17"/>
      <c r="D40" s="17"/>
    </row>
  </sheetData>
  <mergeCells count="11">
    <mergeCell ref="A1:H1"/>
    <mergeCell ref="A23:H23"/>
    <mergeCell ref="A3:A6"/>
    <mergeCell ref="A8:A11"/>
    <mergeCell ref="A13:A16"/>
    <mergeCell ref="A18:A21"/>
    <mergeCell ref="A25:A27"/>
    <mergeCell ref="A29:A31"/>
    <mergeCell ref="A33:A35"/>
    <mergeCell ref="A37:A39"/>
    <mergeCell ref="J24:L3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opLeftCell="A16" workbookViewId="0">
      <selection activeCell="F30" sqref="F30"/>
    </sheetView>
  </sheetViews>
  <sheetFormatPr defaultColWidth="8.88888888888889" defaultRowHeight="14.4"/>
  <cols>
    <col min="1" max="1" width="10.6666666666667" customWidth="1"/>
    <col min="3" max="3" width="17.8888888888889" customWidth="1"/>
    <col min="4" max="4" width="19.4444444444444" customWidth="1"/>
    <col min="5" max="6" width="29.4444444444444" customWidth="1"/>
    <col min="7" max="7" width="25.2222222222222" customWidth="1"/>
    <col min="10" max="10" width="10.6666666666667"/>
    <col min="11" max="11" width="11.7777777777778"/>
    <col min="13" max="16" width="9.66666666666667"/>
  </cols>
  <sheetData>
    <row r="1" ht="15.6" spans="8:8">
      <c r="H1" s="1"/>
    </row>
    <row r="2" ht="17.4" spans="1:11">
      <c r="A2" s="4" t="s">
        <v>0</v>
      </c>
      <c r="B2" s="4"/>
      <c r="C2" s="4"/>
      <c r="D2" s="4"/>
      <c r="E2" s="4"/>
      <c r="F2" s="4"/>
      <c r="G2" s="4"/>
      <c r="H2" s="1"/>
      <c r="J2" s="4" t="s">
        <v>32</v>
      </c>
      <c r="K2" s="4"/>
    </row>
    <row r="3" ht="17.4" spans="1:15">
      <c r="A3" s="4"/>
      <c r="B3" s="14"/>
      <c r="C3" s="14" t="s">
        <v>1</v>
      </c>
      <c r="D3" s="14" t="s">
        <v>33</v>
      </c>
      <c r="E3" s="14" t="s">
        <v>3</v>
      </c>
      <c r="F3" s="5" t="s">
        <v>4</v>
      </c>
      <c r="G3" s="4" t="s">
        <v>5</v>
      </c>
      <c r="H3" s="1"/>
      <c r="M3" t="s">
        <v>34</v>
      </c>
      <c r="N3" t="s">
        <v>35</v>
      </c>
      <c r="O3" t="s">
        <v>36</v>
      </c>
    </row>
    <row r="4" ht="15.6" spans="1:15">
      <c r="A4" s="2" t="s">
        <v>6</v>
      </c>
      <c r="B4" s="7" t="s">
        <v>9</v>
      </c>
      <c r="C4" s="8">
        <v>5957363</v>
      </c>
      <c r="D4" s="7">
        <f>(M4+N4+O4+P4)*1000</f>
        <v>124774.4</v>
      </c>
      <c r="E4" s="7">
        <f>C4+K4</f>
        <v>22466199</v>
      </c>
      <c r="F4" s="6">
        <f>E4/C4</f>
        <v>3.77116502721086</v>
      </c>
      <c r="G4" s="1">
        <f>D4/C4</f>
        <v>0.0209445689309179</v>
      </c>
      <c r="H4" s="1"/>
      <c r="K4">
        <v>16508836</v>
      </c>
      <c r="M4">
        <v>30.7552</v>
      </c>
      <c r="N4">
        <v>63.5078</v>
      </c>
      <c r="O4">
        <v>30.5114</v>
      </c>
    </row>
    <row r="5" ht="15.6" spans="1:15">
      <c r="A5" s="2"/>
      <c r="B5" s="7" t="s">
        <v>10</v>
      </c>
      <c r="C5" s="8">
        <v>31631029</v>
      </c>
      <c r="D5" s="7">
        <f t="shared" ref="D5:D11" si="0">(M5+N5+O5+P5)*1000</f>
        <v>1276860.4</v>
      </c>
      <c r="E5" s="7">
        <f t="shared" ref="E5:E11" si="1">C5+K5</f>
        <v>157547695</v>
      </c>
      <c r="F5" s="9">
        <f t="shared" ref="F5:F11" si="2">E5/C5</f>
        <v>4.98079575596482</v>
      </c>
      <c r="G5" s="8">
        <f t="shared" ref="G5:G11" si="3">D5/C5</f>
        <v>0.0403673367692211</v>
      </c>
      <c r="H5" s="1"/>
      <c r="K5">
        <v>125916666</v>
      </c>
      <c r="M5">
        <v>318.3158</v>
      </c>
      <c r="N5">
        <v>647.7566</v>
      </c>
      <c r="O5">
        <v>310.788</v>
      </c>
    </row>
    <row r="6" ht="15.6" spans="1:15">
      <c r="A6" s="2" t="s">
        <v>11</v>
      </c>
      <c r="B6" s="7" t="s">
        <v>9</v>
      </c>
      <c r="C6" s="8">
        <v>5526478</v>
      </c>
      <c r="D6" s="7">
        <f t="shared" si="0"/>
        <v>101205</v>
      </c>
      <c r="E6" s="7">
        <f t="shared" si="1"/>
        <v>14229839</v>
      </c>
      <c r="F6" s="6">
        <f t="shared" si="2"/>
        <v>2.57484766970935</v>
      </c>
      <c r="G6" s="1">
        <f t="shared" si="3"/>
        <v>0.0183127481915245</v>
      </c>
      <c r="H6" s="1"/>
      <c r="K6">
        <v>8703361</v>
      </c>
      <c r="M6">
        <v>23.1094</v>
      </c>
      <c r="N6">
        <v>54.9028</v>
      </c>
      <c r="O6">
        <v>23.1928</v>
      </c>
    </row>
    <row r="7" ht="15.6" spans="1:15">
      <c r="A7" s="2"/>
      <c r="B7" s="7" t="s">
        <v>10</v>
      </c>
      <c r="C7" s="8">
        <v>26099254</v>
      </c>
      <c r="D7" s="7">
        <f t="shared" si="0"/>
        <v>1017842.4</v>
      </c>
      <c r="E7" s="7">
        <f t="shared" si="1"/>
        <v>80310395</v>
      </c>
      <c r="F7" s="9">
        <f t="shared" si="2"/>
        <v>3.0771145795968</v>
      </c>
      <c r="G7" s="8">
        <f t="shared" si="3"/>
        <v>0.0389989077848739</v>
      </c>
      <c r="H7" s="1"/>
      <c r="K7">
        <v>54211141</v>
      </c>
      <c r="M7">
        <v>226.2014</v>
      </c>
      <c r="N7">
        <v>563.3934</v>
      </c>
      <c r="O7">
        <v>228.2476</v>
      </c>
    </row>
    <row r="8" ht="15.6" spans="1:15">
      <c r="A8" s="2" t="s">
        <v>12</v>
      </c>
      <c r="B8" s="7" t="s">
        <v>9</v>
      </c>
      <c r="C8" s="7">
        <v>4235405</v>
      </c>
      <c r="D8" s="7">
        <f t="shared" si="0"/>
        <v>81808</v>
      </c>
      <c r="E8" s="7">
        <f t="shared" si="1"/>
        <v>11346123</v>
      </c>
      <c r="F8" s="6">
        <f t="shared" si="2"/>
        <v>2.67887557388254</v>
      </c>
      <c r="G8" s="1">
        <f t="shared" si="3"/>
        <v>0.0193152720932237</v>
      </c>
      <c r="H8" s="1"/>
      <c r="K8" s="15">
        <v>7110718</v>
      </c>
      <c r="M8">
        <v>16.9484</v>
      </c>
      <c r="N8">
        <v>48.0604</v>
      </c>
      <c r="O8">
        <v>16.7992</v>
      </c>
    </row>
    <row r="9" ht="15.6" spans="2:15">
      <c r="B9" s="7" t="s">
        <v>10</v>
      </c>
      <c r="C9" s="7">
        <v>12486446</v>
      </c>
      <c r="D9" s="7">
        <f t="shared" si="0"/>
        <v>841366.6</v>
      </c>
      <c r="E9" s="7">
        <f t="shared" si="1"/>
        <v>43789800</v>
      </c>
      <c r="F9" s="9">
        <f t="shared" si="2"/>
        <v>3.506986695814</v>
      </c>
      <c r="G9" s="8">
        <f t="shared" si="3"/>
        <v>0.0673823920753752</v>
      </c>
      <c r="H9" s="1"/>
      <c r="K9">
        <v>31303354</v>
      </c>
      <c r="M9">
        <v>168.3024</v>
      </c>
      <c r="N9">
        <v>503.4354</v>
      </c>
      <c r="O9">
        <v>169.6288</v>
      </c>
    </row>
    <row r="10" ht="15.6" spans="1:15">
      <c r="A10" s="2" t="s">
        <v>13</v>
      </c>
      <c r="B10" s="7" t="s">
        <v>9</v>
      </c>
      <c r="C10" s="7">
        <v>4200503</v>
      </c>
      <c r="D10" s="7">
        <f t="shared" si="0"/>
        <v>74222.4</v>
      </c>
      <c r="E10" s="7">
        <f t="shared" si="1"/>
        <v>8707704</v>
      </c>
      <c r="F10" s="6">
        <f t="shared" si="2"/>
        <v>2.07301458896708</v>
      </c>
      <c r="G10" s="1">
        <f t="shared" si="3"/>
        <v>0.0176698838210567</v>
      </c>
      <c r="H10" s="1"/>
      <c r="K10">
        <v>4507201</v>
      </c>
      <c r="M10">
        <v>14.1448</v>
      </c>
      <c r="N10" s="16">
        <v>45.908</v>
      </c>
      <c r="O10">
        <v>14.1696</v>
      </c>
    </row>
    <row r="11" ht="15.6" spans="1:15">
      <c r="A11" s="1"/>
      <c r="B11" s="7" t="s">
        <v>10</v>
      </c>
      <c r="C11" s="7">
        <v>13273220</v>
      </c>
      <c r="D11" s="7">
        <f t="shared" si="0"/>
        <v>791952.2</v>
      </c>
      <c r="E11" s="7">
        <f t="shared" si="1"/>
        <v>27726294</v>
      </c>
      <c r="F11" s="9">
        <f t="shared" si="2"/>
        <v>2.08888980970706</v>
      </c>
      <c r="G11" s="8">
        <f t="shared" si="3"/>
        <v>0.0596654165304274</v>
      </c>
      <c r="H11" s="1"/>
      <c r="K11">
        <v>14453074</v>
      </c>
      <c r="M11">
        <v>143.4002</v>
      </c>
      <c r="N11">
        <v>504.5782</v>
      </c>
      <c r="O11">
        <v>143.9738</v>
      </c>
    </row>
    <row r="12" ht="15.6" spans="1:8">
      <c r="A12" s="1"/>
      <c r="B12" s="8"/>
      <c r="C12" s="1"/>
      <c r="D12" s="1"/>
      <c r="E12" s="1"/>
      <c r="F12" s="1"/>
      <c r="G12" s="1"/>
      <c r="H12" s="1"/>
    </row>
    <row r="13" ht="15.6" spans="1:8">
      <c r="A13" s="1"/>
      <c r="B13" s="1"/>
      <c r="C13" s="1"/>
      <c r="D13" s="1"/>
      <c r="E13" s="1"/>
      <c r="F13" s="1"/>
      <c r="G13" s="1"/>
      <c r="H13" s="1"/>
    </row>
    <row r="14" ht="15.6" spans="1:8">
      <c r="A14" s="1"/>
      <c r="B14" s="1"/>
      <c r="C14" s="1"/>
      <c r="D14" s="1"/>
      <c r="E14" s="1"/>
      <c r="F14" s="1"/>
      <c r="G14" s="1"/>
      <c r="H14" s="1"/>
    </row>
    <row r="15" ht="15.6" spans="1:8">
      <c r="A15" s="1"/>
      <c r="B15" s="1"/>
      <c r="C15" s="1"/>
      <c r="D15" s="1"/>
      <c r="E15" s="1" t="s">
        <v>37</v>
      </c>
      <c r="G15" s="1"/>
      <c r="H15" s="1"/>
    </row>
    <row r="16" ht="15.6" spans="1:8">
      <c r="A16" s="1"/>
      <c r="B16" s="1"/>
      <c r="C16" s="1"/>
      <c r="D16" s="1"/>
      <c r="E16" s="1" t="s">
        <v>38</v>
      </c>
      <c r="G16" s="1"/>
      <c r="H16" s="1"/>
    </row>
    <row r="17" ht="15.6" spans="1:8">
      <c r="A17" s="1"/>
      <c r="B17" s="1"/>
      <c r="C17" s="1"/>
      <c r="D17" s="1"/>
      <c r="E17" s="1"/>
      <c r="F17" s="1"/>
      <c r="G17" s="1"/>
      <c r="H17" s="1"/>
    </row>
    <row r="20" ht="15.6" spans="1:7">
      <c r="A20" s="10" t="s">
        <v>14</v>
      </c>
      <c r="B20" s="10"/>
      <c r="C20" s="10"/>
      <c r="D20" s="10"/>
      <c r="E20" s="10"/>
      <c r="F20" s="10"/>
      <c r="G20" s="10"/>
    </row>
    <row r="21" ht="15.6" spans="1:16">
      <c r="A21" s="10"/>
      <c r="B21" s="10"/>
      <c r="C21" s="10" t="s">
        <v>1</v>
      </c>
      <c r="D21" s="10" t="s">
        <v>33</v>
      </c>
      <c r="E21" s="10" t="s">
        <v>3</v>
      </c>
      <c r="F21" s="10" t="s">
        <v>4</v>
      </c>
      <c r="G21" s="10" t="s">
        <v>5</v>
      </c>
      <c r="M21" t="s">
        <v>39</v>
      </c>
      <c r="N21" t="s">
        <v>40</v>
      </c>
      <c r="O21" t="s">
        <v>41</v>
      </c>
      <c r="P21" t="s">
        <v>42</v>
      </c>
    </row>
    <row r="22" ht="15.6" spans="1:16">
      <c r="A22" s="2" t="s">
        <v>6</v>
      </c>
      <c r="B22" s="1" t="s">
        <v>9</v>
      </c>
      <c r="C22" s="1">
        <v>40390979</v>
      </c>
      <c r="D22" s="1">
        <f>(M22+N22+O22+P22)*1000</f>
        <v>1691.958</v>
      </c>
      <c r="E22" s="1">
        <f>C22+K22</f>
        <v>219730375</v>
      </c>
      <c r="F22" s="6">
        <f>E22/C22</f>
        <v>5.44008539629604</v>
      </c>
      <c r="G22" s="1">
        <f>D22/C22*1000</f>
        <v>0.0418895021088744</v>
      </c>
      <c r="K22" s="1">
        <v>179339396</v>
      </c>
      <c r="M22">
        <v>0.249895</v>
      </c>
      <c r="N22">
        <v>0.390576</v>
      </c>
      <c r="O22">
        <v>0.50858</v>
      </c>
      <c r="P22">
        <v>0.542907</v>
      </c>
    </row>
    <row r="23" ht="15.6" spans="1:7">
      <c r="A23" s="2"/>
      <c r="B23" s="1"/>
      <c r="C23" s="1"/>
      <c r="D23" s="1"/>
      <c r="E23" s="1"/>
      <c r="F23" s="6"/>
      <c r="G23" s="1"/>
    </row>
    <row r="24" ht="15.6" spans="1:16">
      <c r="A24" s="2" t="s">
        <v>11</v>
      </c>
      <c r="B24" s="1" t="s">
        <v>9</v>
      </c>
      <c r="C24" s="1">
        <v>32674767</v>
      </c>
      <c r="D24" s="1">
        <f t="shared" ref="D23:D28" si="4">(M24+N24+O24+P24)*1000</f>
        <v>1354.39</v>
      </c>
      <c r="E24" s="1">
        <f>C24+K24</f>
        <v>110226392</v>
      </c>
      <c r="F24" s="6">
        <f>E24/C24</f>
        <v>3.37344079607362</v>
      </c>
      <c r="G24" s="1">
        <f t="shared" ref="G23:G28" si="5">D24/C24*1000</f>
        <v>0.0414506398775544</v>
      </c>
      <c r="K24">
        <v>77551625</v>
      </c>
      <c r="M24">
        <v>0.181545</v>
      </c>
      <c r="N24">
        <v>0.328505</v>
      </c>
      <c r="O24">
        <v>0.404148</v>
      </c>
      <c r="P24">
        <v>0.440192</v>
      </c>
    </row>
    <row r="25" ht="15.6" spans="1:7">
      <c r="A25" s="2"/>
      <c r="D25" s="1"/>
      <c r="E25" s="1"/>
      <c r="G25" s="1"/>
    </row>
    <row r="26" ht="15.6" spans="1:16">
      <c r="A26" s="2" t="s">
        <v>12</v>
      </c>
      <c r="B26" s="1" t="s">
        <v>9</v>
      </c>
      <c r="C26" s="1">
        <v>12790860</v>
      </c>
      <c r="D26" s="1">
        <f t="shared" si="4"/>
        <v>1055.759</v>
      </c>
      <c r="E26" s="1">
        <f>C26+K26</f>
        <v>58576832</v>
      </c>
      <c r="F26" s="6">
        <f>E26/C26</f>
        <v>4.5795851099926</v>
      </c>
      <c r="G26" s="1">
        <f t="shared" si="5"/>
        <v>0.0825401106727773</v>
      </c>
      <c r="K26">
        <v>45785972</v>
      </c>
      <c r="M26">
        <v>0.131334</v>
      </c>
      <c r="N26">
        <v>0.258813</v>
      </c>
      <c r="O26">
        <v>0.312248</v>
      </c>
      <c r="P26">
        <v>0.353364</v>
      </c>
    </row>
    <row r="27" ht="15.6" spans="4:7">
      <c r="D27" s="1"/>
      <c r="E27" s="1"/>
      <c r="G27" s="1"/>
    </row>
    <row r="28" ht="15.6" spans="1:16">
      <c r="A28" s="2" t="s">
        <v>13</v>
      </c>
      <c r="B28" s="1" t="s">
        <v>9</v>
      </c>
      <c r="C28" s="1">
        <v>11279014</v>
      </c>
      <c r="D28" s="1">
        <f t="shared" si="4"/>
        <v>961.161</v>
      </c>
      <c r="E28" s="1">
        <f>C28+K28</f>
        <v>31807217</v>
      </c>
      <c r="F28" s="6">
        <f>E28/C28</f>
        <v>2.8200352442155</v>
      </c>
      <c r="G28" s="1">
        <f t="shared" si="5"/>
        <v>0.0852167574222357</v>
      </c>
      <c r="K28">
        <v>20528203</v>
      </c>
      <c r="M28">
        <v>0.115555</v>
      </c>
      <c r="N28">
        <v>0.230402</v>
      </c>
      <c r="O28">
        <v>0.284317</v>
      </c>
      <c r="P28">
        <v>0.330887</v>
      </c>
    </row>
    <row r="29" ht="15.6" spans="1:7">
      <c r="A29" s="2"/>
      <c r="B29" s="1"/>
      <c r="C29" s="1"/>
      <c r="D29" s="1"/>
      <c r="E29" s="1"/>
      <c r="F29" s="6"/>
      <c r="G29" s="1"/>
    </row>
    <row r="30" ht="15.6" spans="1:1">
      <c r="A30" s="2"/>
    </row>
    <row r="31" ht="15.6" spans="1:7">
      <c r="A31" s="1"/>
      <c r="B31" s="1"/>
      <c r="C31" s="1"/>
      <c r="D31" s="1"/>
      <c r="E31" s="1"/>
      <c r="F31" s="6"/>
      <c r="G31" s="1"/>
    </row>
    <row r="33" ht="15.6" spans="1:7">
      <c r="A33" s="2"/>
      <c r="B33" s="1"/>
      <c r="C33" s="1"/>
      <c r="D33" s="1"/>
      <c r="E33" s="1"/>
      <c r="F33" s="6"/>
      <c r="G33" s="1"/>
    </row>
    <row r="34" ht="15.6" spans="1:7">
      <c r="A34" s="2"/>
      <c r="B34" s="1"/>
      <c r="C34" s="1"/>
      <c r="D34" s="1"/>
      <c r="E34" s="1"/>
      <c r="F34" s="6"/>
      <c r="G34" s="1"/>
    </row>
    <row r="35" ht="15.6" spans="1:1">
      <c r="A35" s="2"/>
    </row>
    <row r="36" ht="15.6" spans="1:7">
      <c r="A36" s="1"/>
      <c r="B36" s="1"/>
      <c r="C36" s="1"/>
      <c r="D36" s="1"/>
      <c r="E36" s="1"/>
      <c r="F36" s="6"/>
      <c r="G36" s="1"/>
    </row>
    <row r="38" ht="15.6" spans="1:7">
      <c r="A38" s="2"/>
      <c r="B38" s="1"/>
      <c r="C38" s="1"/>
      <c r="D38" s="1"/>
      <c r="E38" s="1"/>
      <c r="F38" s="6"/>
      <c r="G38" s="1"/>
    </row>
    <row r="39" ht="15.6" spans="1:7">
      <c r="A39" s="2"/>
      <c r="B39" s="1"/>
      <c r="C39" s="1"/>
      <c r="D39" s="1"/>
      <c r="E39" s="1"/>
      <c r="F39" s="6"/>
      <c r="G39" s="1"/>
    </row>
    <row r="40" ht="15.6" spans="1:1">
      <c r="A40" s="2"/>
    </row>
  </sheetData>
  <mergeCells count="3">
    <mergeCell ref="A2:G2"/>
    <mergeCell ref="J2:K2"/>
    <mergeCell ref="A20:G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zoomScale="115" zoomScaleNormal="115" topLeftCell="A27" workbookViewId="0">
      <selection activeCell="G36" sqref="A1:G36"/>
    </sheetView>
  </sheetViews>
  <sheetFormatPr defaultColWidth="8.88888888888889" defaultRowHeight="14.4"/>
  <cols>
    <col min="1" max="1" width="10.6666666666667" customWidth="1"/>
    <col min="3" max="3" width="17.8888888888889" customWidth="1"/>
    <col min="4" max="4" width="19.4444444444444" customWidth="1"/>
    <col min="5" max="6" width="29.4444444444444" customWidth="1"/>
    <col min="7" max="7" width="25.2222222222222" customWidth="1"/>
    <col min="10" max="10" width="10.6666666666667"/>
    <col min="11" max="11" width="11.7777777777778"/>
    <col min="12" max="16" width="9.66666666666667"/>
  </cols>
  <sheetData>
    <row r="1" ht="15.6" spans="8:8">
      <c r="H1" s="1"/>
    </row>
    <row r="2" ht="17.4" spans="1:10">
      <c r="A2" s="4" t="s">
        <v>0</v>
      </c>
      <c r="B2" s="4"/>
      <c r="C2" s="4"/>
      <c r="D2" s="4"/>
      <c r="E2" s="4"/>
      <c r="F2" s="4"/>
      <c r="G2" s="4"/>
      <c r="H2" s="1"/>
      <c r="J2" s="12" t="s">
        <v>43</v>
      </c>
    </row>
    <row r="3" ht="17.4" spans="1:8">
      <c r="A3" s="4"/>
      <c r="B3" s="4"/>
      <c r="C3" s="4" t="s">
        <v>1</v>
      </c>
      <c r="D3" s="4" t="s">
        <v>2</v>
      </c>
      <c r="E3" s="4" t="s">
        <v>3</v>
      </c>
      <c r="F3" s="5" t="s">
        <v>4</v>
      </c>
      <c r="G3" s="4" t="s">
        <v>5</v>
      </c>
      <c r="H3" s="1"/>
    </row>
    <row r="4" ht="15.6" spans="1:8">
      <c r="A4" s="1" t="s">
        <v>6</v>
      </c>
      <c r="B4" s="1" t="s">
        <v>7</v>
      </c>
      <c r="C4" s="1">
        <v>4408112</v>
      </c>
      <c r="D4" s="1">
        <v>4837654.210025</v>
      </c>
      <c r="E4" s="1">
        <v>11318656</v>
      </c>
      <c r="F4" s="6">
        <f t="shared" ref="F4:F7" si="0">E4/C4</f>
        <v>2.56768793533377</v>
      </c>
      <c r="G4" s="1">
        <f t="shared" ref="G4:G7" si="1">D4/C4</f>
        <v>1.09744357902544</v>
      </c>
      <c r="H4" s="1"/>
    </row>
    <row r="5" ht="15.6" spans="1:8">
      <c r="A5" s="1"/>
      <c r="B5" s="1" t="s">
        <v>8</v>
      </c>
      <c r="C5" s="1">
        <v>4688314</v>
      </c>
      <c r="D5" s="1">
        <v>5239697.972031</v>
      </c>
      <c r="E5" s="1">
        <v>12837122</v>
      </c>
      <c r="F5" s="6">
        <f t="shared" si="0"/>
        <v>2.73811054464355</v>
      </c>
      <c r="G5" s="1">
        <f t="shared" si="1"/>
        <v>1.11760815765134</v>
      </c>
      <c r="H5" s="1"/>
    </row>
    <row r="6" ht="15.6" spans="1:8">
      <c r="A6" s="1"/>
      <c r="B6" s="1" t="s">
        <v>9</v>
      </c>
      <c r="C6" s="7">
        <v>9743825</v>
      </c>
      <c r="D6" s="1">
        <v>11868815.497986</v>
      </c>
      <c r="E6" s="1">
        <v>35371268</v>
      </c>
      <c r="F6" s="6">
        <f t="shared" si="0"/>
        <v>3.63012143588375</v>
      </c>
      <c r="G6" s="1">
        <f t="shared" si="1"/>
        <v>1.21808586443065</v>
      </c>
      <c r="H6" s="1"/>
    </row>
    <row r="7" ht="15.6" spans="1:8">
      <c r="A7" s="1"/>
      <c r="B7" s="1" t="s">
        <v>10</v>
      </c>
      <c r="C7" s="8">
        <v>70887534</v>
      </c>
      <c r="D7" s="1">
        <v>90815282.706504</v>
      </c>
      <c r="E7" s="1">
        <v>293901430</v>
      </c>
      <c r="F7" s="9">
        <f t="shared" si="0"/>
        <v>4.14602417965336</v>
      </c>
      <c r="G7" s="8">
        <f t="shared" si="1"/>
        <v>1.28111781553163</v>
      </c>
      <c r="H7" s="1"/>
    </row>
    <row r="8" ht="15.6" spans="1:8">
      <c r="A8" s="1"/>
      <c r="B8" s="1"/>
      <c r="C8" s="1"/>
      <c r="D8" s="1"/>
      <c r="E8" s="1"/>
      <c r="F8" s="6"/>
      <c r="G8" s="1"/>
      <c r="H8" s="1"/>
    </row>
    <row r="9" ht="15.6" spans="1:8">
      <c r="A9" s="1" t="s">
        <v>11</v>
      </c>
      <c r="B9" s="1" t="s">
        <v>7</v>
      </c>
      <c r="C9" s="1">
        <v>4226621</v>
      </c>
      <c r="D9" s="1">
        <v>4511621.246958</v>
      </c>
      <c r="E9" s="1">
        <v>9017335</v>
      </c>
      <c r="F9" s="6">
        <f t="shared" ref="F9:F12" si="2">E9/C9</f>
        <v>2.13346193093727</v>
      </c>
      <c r="G9" s="1">
        <f t="shared" ref="G9:G12" si="3">D9/C9</f>
        <v>1.0674298090503</v>
      </c>
      <c r="H9" s="1"/>
    </row>
    <row r="10" ht="15.6" spans="1:8">
      <c r="A10" s="1"/>
      <c r="B10" s="1" t="s">
        <v>8</v>
      </c>
      <c r="C10" s="1">
        <v>4355555</v>
      </c>
      <c r="D10" s="1">
        <v>4681481.321959</v>
      </c>
      <c r="E10" s="1">
        <v>9493699</v>
      </c>
      <c r="F10" s="6">
        <f t="shared" si="2"/>
        <v>2.17967606883623</v>
      </c>
      <c r="G10" s="1">
        <f t="shared" si="3"/>
        <v>1.0748300324434</v>
      </c>
      <c r="H10" s="1"/>
    </row>
    <row r="11" ht="15.6" spans="1:8">
      <c r="A11" s="1"/>
      <c r="B11" s="1" t="s">
        <v>9</v>
      </c>
      <c r="C11" s="1">
        <v>7019076</v>
      </c>
      <c r="D11" s="1">
        <v>7882833.018945</v>
      </c>
      <c r="E11" s="1">
        <v>17502802</v>
      </c>
      <c r="F11" s="6">
        <f t="shared" si="2"/>
        <v>2.49360485625173</v>
      </c>
      <c r="G11" s="1">
        <f t="shared" si="3"/>
        <v>1.12305850783565</v>
      </c>
      <c r="H11" s="1"/>
    </row>
    <row r="12" ht="15.6" spans="1:8">
      <c r="A12" s="1"/>
      <c r="B12" s="1" t="s">
        <v>10</v>
      </c>
      <c r="C12" s="1">
        <v>40240914</v>
      </c>
      <c r="D12" s="1">
        <v>47861047.586644</v>
      </c>
      <c r="E12" s="1">
        <v>114218223</v>
      </c>
      <c r="F12" s="9">
        <f t="shared" si="2"/>
        <v>2.83836055513053</v>
      </c>
      <c r="G12" s="8">
        <f t="shared" si="3"/>
        <v>1.18936283571104</v>
      </c>
      <c r="H12" s="1"/>
    </row>
    <row r="13" ht="15.6" spans="1:8">
      <c r="A13" s="1"/>
      <c r="B13" s="1"/>
      <c r="C13" s="1"/>
      <c r="D13" s="1"/>
      <c r="E13" s="1"/>
      <c r="F13" s="6"/>
      <c r="G13" s="1"/>
      <c r="H13" s="1"/>
    </row>
    <row r="14" ht="15.6" spans="1:8">
      <c r="A14" s="1" t="s">
        <v>12</v>
      </c>
      <c r="B14" s="1" t="s">
        <v>7</v>
      </c>
      <c r="C14" s="1">
        <v>3925518</v>
      </c>
      <c r="D14" s="1">
        <v>4038312.270994</v>
      </c>
      <c r="E14" s="1">
        <v>8776131</v>
      </c>
      <c r="F14" s="6">
        <f t="shared" ref="F14:F17" si="4">E14/C14</f>
        <v>2.23566189226492</v>
      </c>
      <c r="G14" s="1">
        <f t="shared" ref="G14:G17" si="5">D14/C14</f>
        <v>1.02873360178045</v>
      </c>
      <c r="H14" s="1"/>
    </row>
    <row r="15" ht="15.6" spans="1:8">
      <c r="A15" s="1"/>
      <c r="B15" s="1" t="s">
        <v>8</v>
      </c>
      <c r="C15" s="1">
        <v>4093196</v>
      </c>
      <c r="D15" s="1">
        <v>4224054.329984</v>
      </c>
      <c r="E15" s="1">
        <v>9383615</v>
      </c>
      <c r="F15" s="6">
        <f t="shared" si="4"/>
        <v>2.29249100214111</v>
      </c>
      <c r="G15" s="1">
        <f t="shared" si="5"/>
        <v>1.03196971998995</v>
      </c>
      <c r="H15" s="1"/>
    </row>
    <row r="16" ht="15.6" spans="1:8">
      <c r="A16" s="1"/>
      <c r="B16" s="1" t="s">
        <v>9</v>
      </c>
      <c r="C16" s="1">
        <v>5793433</v>
      </c>
      <c r="D16" s="1">
        <v>6169714.449013</v>
      </c>
      <c r="E16" s="1">
        <v>15119652</v>
      </c>
      <c r="F16" s="6">
        <f t="shared" si="4"/>
        <v>2.60979146561288</v>
      </c>
      <c r="G16" s="1">
        <f t="shared" si="5"/>
        <v>1.06494965058075</v>
      </c>
      <c r="H16" s="1"/>
    </row>
    <row r="17" ht="15.6" spans="1:8">
      <c r="A17" s="1"/>
      <c r="B17" s="1" t="s">
        <v>10</v>
      </c>
      <c r="C17" s="1">
        <v>22636758</v>
      </c>
      <c r="D17" s="1">
        <v>25356243.515685</v>
      </c>
      <c r="E17" s="1">
        <v>71451731</v>
      </c>
      <c r="F17" s="9">
        <f t="shared" si="4"/>
        <v>3.15644718205672</v>
      </c>
      <c r="G17" s="8">
        <f t="shared" si="5"/>
        <v>1.12013582137888</v>
      </c>
      <c r="H17" s="1"/>
    </row>
    <row r="18" ht="15.6" spans="1:8">
      <c r="A18" s="1"/>
      <c r="B18" s="1"/>
      <c r="C18" s="1"/>
      <c r="D18" s="1"/>
      <c r="E18" s="1"/>
      <c r="F18" s="6"/>
      <c r="G18" s="1"/>
      <c r="H18" s="1"/>
    </row>
    <row r="19" ht="15.6" spans="1:8">
      <c r="A19" s="1" t="s">
        <v>13</v>
      </c>
      <c r="B19" s="1" t="s">
        <v>7</v>
      </c>
      <c r="C19" s="1">
        <v>4041873</v>
      </c>
      <c r="D19" s="1">
        <v>4020566.391932</v>
      </c>
      <c r="E19" s="1">
        <v>7717016</v>
      </c>
      <c r="F19" s="6">
        <f t="shared" ref="F19:F22" si="6">E19/C19</f>
        <v>1.90926731245638</v>
      </c>
      <c r="G19" s="1">
        <f t="shared" ref="G19:G22" si="7">D19/C19</f>
        <v>0.994728531037962</v>
      </c>
      <c r="H19" s="1"/>
    </row>
    <row r="20" ht="15.6" spans="1:8">
      <c r="A20" s="1"/>
      <c r="B20" s="1" t="s">
        <v>8</v>
      </c>
      <c r="C20" s="1">
        <v>4135768</v>
      </c>
      <c r="D20" s="1">
        <v>4130199.984925</v>
      </c>
      <c r="E20" s="1">
        <v>7954566</v>
      </c>
      <c r="F20" s="6">
        <f t="shared" si="6"/>
        <v>1.92335885378484</v>
      </c>
      <c r="G20" s="1">
        <f t="shared" si="7"/>
        <v>0.998653692597119</v>
      </c>
      <c r="H20" s="1"/>
    </row>
    <row r="21" ht="15.6" spans="1:8">
      <c r="A21" s="1"/>
      <c r="B21" s="1" t="s">
        <v>9</v>
      </c>
      <c r="C21" s="1">
        <v>5725382</v>
      </c>
      <c r="D21" s="1">
        <v>5770341.398888</v>
      </c>
      <c r="E21" s="1">
        <v>11304476</v>
      </c>
      <c r="F21" s="6">
        <f t="shared" si="6"/>
        <v>1.97444921579032</v>
      </c>
      <c r="G21" s="1">
        <f t="shared" si="7"/>
        <v>1.00785264614448</v>
      </c>
      <c r="H21" s="1"/>
    </row>
    <row r="22" ht="15.6" spans="1:8">
      <c r="A22" s="1"/>
      <c r="B22" s="1" t="s">
        <v>10</v>
      </c>
      <c r="C22" s="1">
        <v>23803699</v>
      </c>
      <c r="D22" s="1">
        <v>24361362.366174</v>
      </c>
      <c r="E22" s="1">
        <v>49272177</v>
      </c>
      <c r="F22" s="9">
        <f t="shared" si="6"/>
        <v>2.06993782773005</v>
      </c>
      <c r="G22" s="8">
        <f t="shared" si="7"/>
        <v>1.02342759275245</v>
      </c>
      <c r="H22" s="1"/>
    </row>
    <row r="23" ht="15.6" spans="1:8">
      <c r="A23" s="1"/>
      <c r="B23" s="1"/>
      <c r="C23" s="1"/>
      <c r="D23" s="1"/>
      <c r="E23" s="1"/>
      <c r="F23" s="1"/>
      <c r="G23" s="1"/>
      <c r="H23" s="1"/>
    </row>
    <row r="24" ht="15.6" spans="1:8">
      <c r="A24" s="1"/>
      <c r="B24" s="1"/>
      <c r="C24" s="1"/>
      <c r="D24" s="1"/>
      <c r="E24" s="1"/>
      <c r="F24" s="1"/>
      <c r="G24" s="1"/>
      <c r="H24" s="1"/>
    </row>
    <row r="25" ht="15.6" spans="1:8">
      <c r="A25" s="1"/>
      <c r="B25" s="1"/>
      <c r="C25" s="1"/>
      <c r="D25" s="1"/>
      <c r="E25" s="1"/>
      <c r="F25" s="1"/>
      <c r="G25" s="1"/>
      <c r="H25" s="1"/>
    </row>
    <row r="26" ht="15.6" spans="1:8">
      <c r="A26" s="1"/>
      <c r="B26" s="1"/>
      <c r="C26" s="1"/>
      <c r="D26" s="1"/>
      <c r="E26" s="1" t="s">
        <v>37</v>
      </c>
      <c r="F26" s="3"/>
      <c r="G26" s="1"/>
      <c r="H26" s="1"/>
    </row>
    <row r="27" ht="15.6" spans="1:8">
      <c r="A27" s="1"/>
      <c r="B27" s="1"/>
      <c r="C27" s="1"/>
      <c r="D27" s="1"/>
      <c r="E27" s="1" t="s">
        <v>38</v>
      </c>
      <c r="F27" s="3"/>
      <c r="G27" s="1"/>
      <c r="H27" s="1"/>
    </row>
    <row r="28" ht="15.6" spans="1:8">
      <c r="A28" s="1"/>
      <c r="B28" s="1"/>
      <c r="C28" s="1"/>
      <c r="D28" s="1"/>
      <c r="E28" s="1"/>
      <c r="F28" s="1"/>
      <c r="G28" s="1"/>
      <c r="H28" s="1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ht="15.6" spans="1:7">
      <c r="A31" s="10" t="s">
        <v>14</v>
      </c>
      <c r="B31" s="10"/>
      <c r="C31" s="10"/>
      <c r="D31" s="10"/>
      <c r="E31" s="10"/>
      <c r="F31" s="10"/>
      <c r="G31" s="10"/>
    </row>
    <row r="32" ht="15.6" spans="1:7">
      <c r="A32" s="10"/>
      <c r="B32" s="10"/>
      <c r="C32" s="10" t="s">
        <v>1</v>
      </c>
      <c r="D32" s="10" t="s">
        <v>15</v>
      </c>
      <c r="E32" s="10" t="s">
        <v>3</v>
      </c>
      <c r="F32" s="10" t="s">
        <v>4</v>
      </c>
      <c r="G32" s="10" t="s">
        <v>5</v>
      </c>
    </row>
    <row r="33" ht="15.6" spans="1:11">
      <c r="A33" s="1" t="s">
        <v>6</v>
      </c>
      <c r="B33" s="1" t="s">
        <v>9</v>
      </c>
      <c r="C33" s="1">
        <v>67116438</v>
      </c>
      <c r="D33" s="1">
        <v>91610578.355661</v>
      </c>
      <c r="E33" s="1">
        <f>C33+K33</f>
        <v>317912151</v>
      </c>
      <c r="F33" s="6">
        <f>E33/C33</f>
        <v>4.73672561407386</v>
      </c>
      <c r="G33" s="1">
        <f>D33/C33</f>
        <v>1.36494994498458</v>
      </c>
      <c r="K33" s="1">
        <v>250795713</v>
      </c>
    </row>
    <row r="34" ht="15.6" spans="1:11">
      <c r="A34" s="1" t="s">
        <v>11</v>
      </c>
      <c r="B34" s="1" t="s">
        <v>9</v>
      </c>
      <c r="C34" s="1">
        <v>47058119</v>
      </c>
      <c r="D34" s="1">
        <v>59021821.190302</v>
      </c>
      <c r="E34" s="1">
        <f>C34+K34</f>
        <v>142987639</v>
      </c>
      <c r="F34" s="6">
        <f>E34/C34</f>
        <v>3.03853281938447</v>
      </c>
      <c r="G34" s="8">
        <f>D34/C34</f>
        <v>1.2542324777219</v>
      </c>
      <c r="K34">
        <v>95929520</v>
      </c>
    </row>
    <row r="35" ht="15.6" spans="1:11">
      <c r="A35" s="1" t="s">
        <v>12</v>
      </c>
      <c r="B35" s="1" t="s">
        <v>9</v>
      </c>
      <c r="C35" s="3">
        <v>20487985</v>
      </c>
      <c r="D35" s="3">
        <v>25660421.87311</v>
      </c>
      <c r="E35" s="1">
        <f>C35+K35</f>
        <v>82202929</v>
      </c>
      <c r="F35" s="6">
        <f>E35/C35</f>
        <v>4.01225054586871</v>
      </c>
      <c r="G35" s="8">
        <f>D35/C35</f>
        <v>1.25246196114991</v>
      </c>
      <c r="K35">
        <v>61714944</v>
      </c>
    </row>
    <row r="36" ht="15.6" spans="1:11">
      <c r="A36" s="1" t="s">
        <v>13</v>
      </c>
      <c r="B36" s="1" t="s">
        <v>9</v>
      </c>
      <c r="C36" s="11">
        <v>15437238</v>
      </c>
      <c r="D36" s="11">
        <v>17501469.625202</v>
      </c>
      <c r="E36" s="1">
        <f>C36+K36</f>
        <v>40318382</v>
      </c>
      <c r="F36" s="6">
        <f>E36/C36</f>
        <v>2.61176137855749</v>
      </c>
      <c r="G36" s="1">
        <f>D36/C36</f>
        <v>1.13371767833093</v>
      </c>
      <c r="K36" s="13">
        <v>24881144</v>
      </c>
    </row>
    <row r="37" ht="15.6" spans="1:7">
      <c r="A37" s="2"/>
      <c r="B37" s="1"/>
      <c r="C37" s="1"/>
      <c r="D37" s="1"/>
      <c r="E37" s="1"/>
      <c r="F37" s="6"/>
      <c r="G37" s="1"/>
    </row>
    <row r="38" ht="15.6" spans="1:7">
      <c r="A38" s="2"/>
      <c r="E38" s="1"/>
      <c r="F38" s="6"/>
      <c r="G38" s="1"/>
    </row>
    <row r="39" ht="15.6" spans="1:11">
      <c r="A39" s="1"/>
      <c r="B39" s="1"/>
      <c r="C39" s="1">
        <v>47058119</v>
      </c>
      <c r="D39" s="1">
        <v>59021821.190302</v>
      </c>
      <c r="E39" s="1">
        <f>C39+K39</f>
        <v>142987639</v>
      </c>
      <c r="F39" s="1">
        <f>E39/C39</f>
        <v>3.03853281938447</v>
      </c>
      <c r="G39" s="1">
        <f>D39/C39</f>
        <v>1.2542324777219</v>
      </c>
      <c r="H39" s="1"/>
      <c r="I39" s="1"/>
      <c r="J39" s="1"/>
      <c r="K39" s="1">
        <v>95929520</v>
      </c>
    </row>
    <row r="40" ht="15.6" spans="3:11">
      <c r="C40" s="1">
        <v>42684044</v>
      </c>
      <c r="D40" s="1">
        <v>53167834.020294</v>
      </c>
      <c r="E40" s="1">
        <f>C40+K40</f>
        <v>135000967</v>
      </c>
      <c r="F40" s="1">
        <f>E40/C40</f>
        <v>3.16279701614027</v>
      </c>
      <c r="G40" s="1">
        <f>D40/C40</f>
        <v>1.24561379470732</v>
      </c>
      <c r="H40" s="1"/>
      <c r="I40" s="1"/>
      <c r="J40" s="1"/>
      <c r="K40" s="1">
        <v>92316923</v>
      </c>
    </row>
    <row r="41" ht="15.6" spans="1:11">
      <c r="A41" s="2"/>
      <c r="B41" s="1"/>
      <c r="C41" s="1">
        <v>27122385</v>
      </c>
      <c r="D41" s="1">
        <v>35033640.639546</v>
      </c>
      <c r="E41" s="1">
        <f>C41+K41</f>
        <v>94435518</v>
      </c>
      <c r="F41" s="1">
        <f>E41/C41</f>
        <v>3.4818294187624</v>
      </c>
      <c r="G41" s="1">
        <f>D41/C41</f>
        <v>1.29168731435477</v>
      </c>
      <c r="H41" s="1"/>
      <c r="I41" s="1"/>
      <c r="J41" s="1"/>
      <c r="K41" s="1">
        <v>67313133</v>
      </c>
    </row>
    <row r="42" ht="15.6" spans="1:11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6" spans="1:11">
      <c r="A43" s="2"/>
      <c r="C43" s="1"/>
      <c r="D43" s="1"/>
      <c r="E43" s="1"/>
      <c r="F43" s="1"/>
      <c r="G43" s="1"/>
      <c r="H43" s="1"/>
      <c r="I43" s="1"/>
      <c r="J43" s="1"/>
      <c r="K43" s="1"/>
    </row>
    <row r="44" ht="15.6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5.6" spans="3:11">
      <c r="C45" s="1"/>
      <c r="D45" s="1"/>
      <c r="E45" s="1"/>
      <c r="F45" s="1"/>
      <c r="G45" s="1"/>
      <c r="H45" s="1"/>
      <c r="I45" s="1"/>
      <c r="J45" s="1"/>
      <c r="K45" s="1"/>
    </row>
    <row r="46" ht="15.6" spans="1:11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5.6" spans="1:11">
      <c r="A47" s="2"/>
      <c r="B47" s="1"/>
      <c r="C47" s="1">
        <v>18299847</v>
      </c>
      <c r="D47" s="1">
        <v>23110307.095017</v>
      </c>
      <c r="E47" s="1"/>
      <c r="F47" s="1">
        <f>E47/C47</f>
        <v>0</v>
      </c>
      <c r="G47" s="1">
        <f>D47/C47</f>
        <v>1.26286886961498</v>
      </c>
      <c r="H47" s="1"/>
      <c r="I47" s="1"/>
      <c r="J47" s="1"/>
      <c r="K47" s="1">
        <v>57182136</v>
      </c>
    </row>
    <row r="48" ht="15.6" spans="1:11">
      <c r="A48" s="2"/>
      <c r="C48" s="1">
        <v>20487985</v>
      </c>
      <c r="D48" s="1">
        <v>25660421.87311</v>
      </c>
      <c r="E48" s="1"/>
      <c r="F48" s="1">
        <f>E48/C48</f>
        <v>0</v>
      </c>
      <c r="G48" s="1">
        <f>D48/C48</f>
        <v>1.25246196114991</v>
      </c>
      <c r="H48" s="1"/>
      <c r="I48" s="1"/>
      <c r="J48" s="1"/>
      <c r="K48" s="1">
        <v>61714944</v>
      </c>
    </row>
    <row r="49" ht="15.6" spans="3:11">
      <c r="C49" s="1">
        <v>18807380</v>
      </c>
      <c r="D49" s="1">
        <v>23925469.739208</v>
      </c>
      <c r="E49" s="1"/>
      <c r="F49" s="1">
        <f>E49/C49</f>
        <v>0</v>
      </c>
      <c r="G49" s="1">
        <f>D49/C49</f>
        <v>1.27213198963428</v>
      </c>
      <c r="H49" s="1"/>
      <c r="I49" s="1"/>
      <c r="J49" s="1"/>
      <c r="K49" s="1">
        <v>58780655</v>
      </c>
    </row>
    <row r="50" ht="15.6" spans="3:11">
      <c r="C50" s="1">
        <v>14710240</v>
      </c>
      <c r="D50" s="1">
        <v>18710628.459604</v>
      </c>
      <c r="E50" s="1"/>
      <c r="F50" s="1">
        <f>E50/C50</f>
        <v>0</v>
      </c>
      <c r="G50" s="1">
        <f>D50/C50</f>
        <v>1.27194583226406</v>
      </c>
      <c r="H50" s="1"/>
      <c r="I50" s="1"/>
      <c r="J50" s="1"/>
      <c r="K50" s="1">
        <v>49252087</v>
      </c>
    </row>
  </sheetData>
  <mergeCells count="6">
    <mergeCell ref="A2:G2"/>
    <mergeCell ref="A31:G31"/>
    <mergeCell ref="A4:A7"/>
    <mergeCell ref="A9:A12"/>
    <mergeCell ref="A14:A17"/>
    <mergeCell ref="A19:A2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S21"/>
  <sheetViews>
    <sheetView topLeftCell="A7" workbookViewId="0">
      <selection activeCell="D8" sqref="D8"/>
    </sheetView>
  </sheetViews>
  <sheetFormatPr defaultColWidth="8.88888888888889" defaultRowHeight="14.4"/>
  <cols>
    <col min="3" max="3" width="13" customWidth="1"/>
    <col min="4" max="4" width="10.5555555555556"/>
    <col min="5" max="5" width="14.3333333333333"/>
    <col min="6" max="6" width="9.44444444444444"/>
    <col min="7" max="7" width="14.3333333333333"/>
    <col min="8" max="8" width="9.44444444444444"/>
    <col min="9" max="9" width="14.3333333333333"/>
    <col min="10" max="10" width="10.5555555555556"/>
    <col min="12" max="12" width="12.8888888888889"/>
    <col min="14" max="14" width="12.8888888888889"/>
    <col min="16" max="16" width="12.8888888888889"/>
  </cols>
  <sheetData>
    <row r="4" spans="9:12">
      <c r="I4" s="3" t="s">
        <v>44</v>
      </c>
      <c r="J4" s="3"/>
      <c r="K4" s="3"/>
      <c r="L4" s="3"/>
    </row>
    <row r="7" ht="15.6" spans="1:19">
      <c r="A7" s="1"/>
      <c r="B7" s="1"/>
      <c r="C7" s="1" t="s">
        <v>45</v>
      </c>
      <c r="D7" s="1"/>
      <c r="E7" s="1" t="s">
        <v>46</v>
      </c>
      <c r="F7" s="1"/>
      <c r="G7" s="1" t="s">
        <v>47</v>
      </c>
      <c r="H7" s="1"/>
      <c r="I7" s="1" t="s">
        <v>48</v>
      </c>
      <c r="J7" s="1"/>
      <c r="L7" s="1" t="s">
        <v>45</v>
      </c>
      <c r="M7" s="1"/>
      <c r="N7" s="1" t="s">
        <v>46</v>
      </c>
      <c r="O7" s="1"/>
      <c r="P7" s="1" t="s">
        <v>47</v>
      </c>
      <c r="Q7" s="1"/>
      <c r="R7" s="1" t="s">
        <v>48</v>
      </c>
      <c r="S7" s="1"/>
    </row>
    <row r="8" ht="15.6" spans="1:10">
      <c r="A8" s="1"/>
      <c r="B8" s="1"/>
      <c r="C8" s="1" t="s">
        <v>49</v>
      </c>
      <c r="D8" s="1" t="s">
        <v>50</v>
      </c>
      <c r="E8" s="1" t="s">
        <v>49</v>
      </c>
      <c r="F8" s="1" t="s">
        <v>50</v>
      </c>
      <c r="G8" s="1" t="s">
        <v>49</v>
      </c>
      <c r="H8" s="1" t="s">
        <v>50</v>
      </c>
      <c r="I8" s="1" t="s">
        <v>49</v>
      </c>
      <c r="J8" s="1" t="s">
        <v>50</v>
      </c>
    </row>
    <row r="9" ht="15.6" spans="1:16">
      <c r="A9" s="1" t="s">
        <v>12</v>
      </c>
      <c r="B9" s="1" t="s">
        <v>7</v>
      </c>
      <c r="C9" s="1">
        <v>2874131.044985</v>
      </c>
      <c r="D9" s="1">
        <v>3191224</v>
      </c>
      <c r="E9" s="1">
        <v>76580.772</v>
      </c>
      <c r="F9" s="1">
        <v>72700</v>
      </c>
      <c r="G9" s="1">
        <v>962585.653001</v>
      </c>
      <c r="H9" s="1">
        <v>579846</v>
      </c>
      <c r="I9" s="1">
        <f>G9+E9+C9</f>
        <v>3913297.469986</v>
      </c>
      <c r="J9" s="1">
        <f>H9+F9+D9</f>
        <v>3843770</v>
      </c>
      <c r="L9">
        <f>C9/D9</f>
        <v>0.900635945638727</v>
      </c>
      <c r="N9">
        <f>E9/F9</f>
        <v>1.05338063273728</v>
      </c>
      <c r="P9">
        <f>I9/J9</f>
        <v>1.01808835335777</v>
      </c>
    </row>
    <row r="10" ht="15.6" spans="1:16">
      <c r="A10" s="1"/>
      <c r="B10" s="1" t="s">
        <v>8</v>
      </c>
      <c r="C10" s="1">
        <v>2934009.260983</v>
      </c>
      <c r="D10" s="1">
        <v>3259301</v>
      </c>
      <c r="E10" s="1">
        <v>93536.02</v>
      </c>
      <c r="F10" s="1">
        <v>89204</v>
      </c>
      <c r="G10" s="1">
        <v>1008913.759002</v>
      </c>
      <c r="H10" s="1">
        <v>609001</v>
      </c>
      <c r="I10" s="1">
        <f>G10+E10+C10</f>
        <v>4036459.039985</v>
      </c>
      <c r="J10" s="1">
        <f>H10+F10+D10</f>
        <v>3957506</v>
      </c>
      <c r="L10">
        <f>C10/D10</f>
        <v>0.900195858247827</v>
      </c>
      <c r="N10">
        <f>E10/F10</f>
        <v>1.04856306892068</v>
      </c>
      <c r="P10">
        <f>I10/J10</f>
        <v>1.01995020095611</v>
      </c>
    </row>
    <row r="11" ht="15.6" spans="1:16">
      <c r="A11" s="1"/>
      <c r="B11" s="1" t="s">
        <v>9</v>
      </c>
      <c r="C11" s="1">
        <v>3696049.920962</v>
      </c>
      <c r="D11" s="1">
        <v>3979435</v>
      </c>
      <c r="E11" s="1">
        <v>211291.706</v>
      </c>
      <c r="F11" s="1">
        <v>180816</v>
      </c>
      <c r="G11" s="1">
        <v>1481424.141005</v>
      </c>
      <c r="H11" s="1">
        <v>895829</v>
      </c>
      <c r="I11" s="1">
        <f>G11+E11+C11</f>
        <v>5388765.767967</v>
      </c>
      <c r="J11" s="1">
        <f>H11+F11+D11</f>
        <v>5056080</v>
      </c>
      <c r="L11">
        <f>C11/D11</f>
        <v>0.928787609538037</v>
      </c>
      <c r="N11">
        <f>E11/F11</f>
        <v>1.16854540527387</v>
      </c>
      <c r="P11">
        <f>I11/J11</f>
        <v>1.06579915032337</v>
      </c>
    </row>
    <row r="12" ht="15.6" spans="1:16">
      <c r="A12" s="1"/>
      <c r="B12" s="1" t="s">
        <v>10</v>
      </c>
      <c r="C12" s="1">
        <v>11383790.517777</v>
      </c>
      <c r="D12" s="1">
        <v>11341308</v>
      </c>
      <c r="E12" s="1">
        <v>1917808.820032</v>
      </c>
      <c r="F12" s="1">
        <v>1771212</v>
      </c>
      <c r="G12" s="1">
        <v>7731775.772794</v>
      </c>
      <c r="H12" s="1">
        <v>5756553</v>
      </c>
      <c r="I12" s="1">
        <f>G12+E12+C12</f>
        <v>21033375.110603</v>
      </c>
      <c r="J12" s="1">
        <f>H12+F12+D12</f>
        <v>18869073</v>
      </c>
      <c r="L12">
        <f>C12/D12</f>
        <v>1.00374582171448</v>
      </c>
      <c r="N12">
        <f>E12/F12</f>
        <v>1.08276638823134</v>
      </c>
      <c r="P12">
        <f>I12/J12</f>
        <v>1.11470103012496</v>
      </c>
    </row>
    <row r="13" ht="15.6" spans="9:10">
      <c r="I13" s="1"/>
      <c r="J13" s="1"/>
    </row>
    <row r="14" ht="15.6" spans="1:16">
      <c r="A14" s="1" t="s">
        <v>13</v>
      </c>
      <c r="B14" s="1" t="s">
        <v>7</v>
      </c>
      <c r="C14" s="1">
        <v>2989756.303981</v>
      </c>
      <c r="D14" s="1">
        <v>3336856</v>
      </c>
      <c r="E14" s="1">
        <v>92872.558</v>
      </c>
      <c r="F14" s="1">
        <v>89945</v>
      </c>
      <c r="G14">
        <v>961225.950999</v>
      </c>
      <c r="H14">
        <v>600193</v>
      </c>
      <c r="I14" s="1">
        <f>G14+E14+C14</f>
        <v>4043854.81298</v>
      </c>
      <c r="J14" s="1">
        <f>H14+F14+D14</f>
        <v>4026994</v>
      </c>
      <c r="L14">
        <f>C14/D14</f>
        <v>0.895980019509682</v>
      </c>
      <c r="N14">
        <f>E14/F14</f>
        <v>1.03254831285786</v>
      </c>
      <c r="P14">
        <f>I14/J14</f>
        <v>1.00418694762893</v>
      </c>
    </row>
    <row r="15" ht="15.6" spans="1:16">
      <c r="A15" s="1"/>
      <c r="B15" s="1" t="s">
        <v>8</v>
      </c>
      <c r="C15" s="1">
        <v>3010945.635981</v>
      </c>
      <c r="D15" s="1">
        <v>3375042</v>
      </c>
      <c r="E15" s="1">
        <v>104344.463</v>
      </c>
      <c r="F15" s="1">
        <v>102203</v>
      </c>
      <c r="G15">
        <v>987707.680999</v>
      </c>
      <c r="H15">
        <v>607861</v>
      </c>
      <c r="I15" s="1">
        <f>G15+E15+C15</f>
        <v>4102997.77998</v>
      </c>
      <c r="J15" s="1">
        <f>H15+F15+D15</f>
        <v>4085106</v>
      </c>
      <c r="L15">
        <f>C15/D15</f>
        <v>0.892120938341212</v>
      </c>
      <c r="N15">
        <f>E15/F15</f>
        <v>1.02095303464673</v>
      </c>
      <c r="P15">
        <f>I15/J15</f>
        <v>1.00437975905154</v>
      </c>
    </row>
    <row r="16" ht="15.6" spans="1:16">
      <c r="A16" s="1"/>
      <c r="B16" s="1" t="s">
        <v>9</v>
      </c>
      <c r="C16" s="1">
        <v>3767431.68696</v>
      </c>
      <c r="D16" s="1">
        <v>4161510</v>
      </c>
      <c r="E16" s="1">
        <v>262064.885</v>
      </c>
      <c r="F16" s="1">
        <v>261973</v>
      </c>
      <c r="G16">
        <v>1530629.019013</v>
      </c>
      <c r="H16">
        <v>1089653</v>
      </c>
      <c r="I16" s="1">
        <f>G16+E16+C16</f>
        <v>5560125.590973</v>
      </c>
      <c r="J16" s="1">
        <f>H16+F16+D16</f>
        <v>5513136</v>
      </c>
      <c r="L16">
        <f>C16/D16</f>
        <v>0.905304009112077</v>
      </c>
      <c r="N16">
        <f>E16/F16</f>
        <v>1.00035074225206</v>
      </c>
      <c r="P16">
        <f>I16/J16</f>
        <v>1.00852320548105</v>
      </c>
    </row>
    <row r="17" ht="15.6" spans="1:16">
      <c r="A17" s="1"/>
      <c r="B17" s="1" t="s">
        <v>10</v>
      </c>
      <c r="C17" s="1">
        <v>13004086.661803</v>
      </c>
      <c r="D17" s="1">
        <v>13766308</v>
      </c>
      <c r="E17" s="1">
        <v>1990088.482046</v>
      </c>
      <c r="F17" s="1">
        <v>1994802</v>
      </c>
      <c r="G17">
        <v>7766678.420863</v>
      </c>
      <c r="H17">
        <v>6327510</v>
      </c>
      <c r="I17" s="1">
        <f>G17+E17+C17</f>
        <v>22760853.564712</v>
      </c>
      <c r="J17" s="1">
        <f>H17+F17+D17</f>
        <v>22088620</v>
      </c>
      <c r="L17">
        <f>C17/D17</f>
        <v>0.944631390043213</v>
      </c>
      <c r="N17">
        <f>E17/F17</f>
        <v>0.997637099845498</v>
      </c>
      <c r="P17">
        <f>I17/J17</f>
        <v>1.03043347953435</v>
      </c>
    </row>
    <row r="18" ht="15.6" spans="3:6">
      <c r="C18" s="1"/>
      <c r="D18" s="1"/>
      <c r="E18" s="1"/>
      <c r="F18" s="1"/>
    </row>
    <row r="19" ht="15.6" spans="3:6">
      <c r="C19" s="1"/>
      <c r="D19" s="1"/>
      <c r="E19" s="1"/>
      <c r="F19" s="1"/>
    </row>
    <row r="20" ht="15.6" spans="2:6">
      <c r="B20" s="2"/>
      <c r="C20" s="2"/>
      <c r="D20" s="2"/>
      <c r="E20" s="1"/>
      <c r="F20" s="1"/>
    </row>
    <row r="21" ht="15.6" spans="2:6">
      <c r="B21" s="2"/>
      <c r="C21" s="2"/>
      <c r="D21" s="2"/>
      <c r="E21" s="1"/>
      <c r="F21" s="1"/>
    </row>
  </sheetData>
  <mergeCells count="11">
    <mergeCell ref="I4:L4"/>
    <mergeCell ref="C7:D7"/>
    <mergeCell ref="E7:F7"/>
    <mergeCell ref="G7:H7"/>
    <mergeCell ref="I7:J7"/>
    <mergeCell ref="L7:M7"/>
    <mergeCell ref="N7:O7"/>
    <mergeCell ref="P7:Q7"/>
    <mergeCell ref="R7:S7"/>
    <mergeCell ref="A9:A12"/>
    <mergeCell ref="A14:A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平均访存开销，平均响应时间和总访存次数，总响应时间</vt:lpstr>
      <vt:lpstr>单次操作访存开销与单次操作响应时间</vt:lpstr>
      <vt:lpstr>错误</vt:lpstr>
      <vt:lpstr>副本</vt:lpstr>
      <vt:lpstr>草稿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木叶子</cp:lastModifiedBy>
  <dcterms:created xsi:type="dcterms:W3CDTF">2022-07-15T08:15:00Z</dcterms:created>
  <dcterms:modified xsi:type="dcterms:W3CDTF">2022-08-15T01:33:28Z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10657257DA5143ADBC3DE4B12914D88B</vt:lpwstr>
  </property>
  <property fmtid="{D5CDD505-2E9C-101B-9397-08002B2CF9AE}" pid="3" name="KSOProductBuildVer">
    <vt:lpwstr>2052-11.1.0.12302</vt:lpwstr>
  </property>
</Properties>
</file>